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India\India - Small Inland Fishers in Madhya Pradesh\PPR 1 &amp; 2\"/>
    </mc:Choice>
  </mc:AlternateContent>
  <xr:revisionPtr revIDLastSave="0" documentId="8_{F23DE6FA-14BC-4581-9A37-394D4DC2DDF8}" xr6:coauthVersionLast="31" xr6:coauthVersionMax="31" xr10:uidLastSave="{00000000-0000-0000-0000-000000000000}"/>
  <bookViews>
    <workbookView xWindow="0" yWindow="0" windowWidth="28800" windowHeight="11610" activeTab="3" xr2:uid="{00000000-000D-0000-FFFF-FFFF00000000}"/>
  </bookViews>
  <sheets>
    <sheet name="Overview" sheetId="1" r:id="rId1"/>
    <sheet name="FinancialData" sheetId="2" r:id="rId2"/>
    <sheet name="Procurement" sheetId="3" state="hidden" r:id="rId3"/>
    <sheet name="New Procurement Table" sheetId="12" r:id="rId4"/>
    <sheet name="Risk Assesment" sheetId="4" r:id="rId5"/>
    <sheet name="Rating" sheetId="5" r:id="rId6"/>
    <sheet name="Project Indicators" sheetId="8" r:id="rId7"/>
    <sheet name="Lessons Learned" sheetId="9" r:id="rId8"/>
    <sheet name="Results Tracker" sheetId="11" r:id="rId9"/>
    <sheet name="Units for Indicators" sheetId="6" r:id="rId10"/>
  </sheets>
  <externalReferences>
    <externalReference r:id="rId11"/>
  </externalReferences>
  <definedNames>
    <definedName name="_Toc435530044" localSheetId="5">Rating!#REF!</definedName>
    <definedName name="iincome">#REF!</definedName>
    <definedName name="income" localSheetId="8">#REF!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9017"/>
</workbook>
</file>

<file path=xl/calcChain.xml><?xml version="1.0" encoding="utf-8"?>
<calcChain xmlns="http://schemas.openxmlformats.org/spreadsheetml/2006/main">
  <c r="H16" i="3" l="1"/>
  <c r="I84" i="2"/>
  <c r="I77" i="2"/>
  <c r="I67" i="2"/>
  <c r="I63" i="2"/>
  <c r="G15" i="3"/>
  <c r="E15" i="3"/>
  <c r="K51" i="2"/>
  <c r="J51" i="2" s="1"/>
  <c r="L18" i="2"/>
  <c r="L22" i="2"/>
  <c r="L32" i="2"/>
  <c r="L39" i="2"/>
  <c r="J100" i="2"/>
  <c r="J99" i="2"/>
  <c r="J98" i="2"/>
  <c r="J97" i="2"/>
  <c r="J96" i="2"/>
  <c r="J95" i="2"/>
  <c r="J94" i="2"/>
  <c r="J93" i="2"/>
  <c r="J92" i="2"/>
  <c r="J91" i="2"/>
  <c r="J90" i="2"/>
  <c r="J89" i="2"/>
  <c r="J88" i="2"/>
  <c r="J87" i="2"/>
  <c r="J86" i="2"/>
  <c r="J85" i="2"/>
  <c r="J83" i="2"/>
  <c r="J82" i="2"/>
  <c r="J81" i="2"/>
  <c r="J80" i="2"/>
  <c r="J79" i="2"/>
  <c r="J78" i="2"/>
  <c r="J76" i="2"/>
  <c r="J75" i="2"/>
  <c r="J74" i="2"/>
  <c r="J73" i="2"/>
  <c r="J72" i="2"/>
  <c r="J71" i="2"/>
  <c r="J70" i="2"/>
  <c r="J69" i="2"/>
  <c r="J68" i="2"/>
  <c r="J66" i="2"/>
  <c r="J65" i="2"/>
  <c r="J64" i="2"/>
  <c r="M23" i="8"/>
  <c r="K57" i="2"/>
  <c r="J57" i="2" s="1"/>
  <c r="K55" i="2"/>
  <c r="J55" i="2" s="1"/>
  <c r="K54" i="2"/>
  <c r="J54" i="2"/>
  <c r="K53" i="2"/>
  <c r="J53" i="2" s="1"/>
  <c r="K52" i="2"/>
  <c r="J52" i="2" s="1"/>
  <c r="K50" i="2"/>
  <c r="J50" i="2" s="1"/>
  <c r="K49" i="2"/>
  <c r="J49" i="2"/>
  <c r="K48" i="2"/>
  <c r="J48" i="2" s="1"/>
  <c r="K47" i="2"/>
  <c r="J47" i="2"/>
  <c r="K46" i="2"/>
  <c r="J46" i="2" s="1"/>
  <c r="K45" i="2"/>
  <c r="J45" i="2" s="1"/>
  <c r="K44" i="2"/>
  <c r="J44" i="2" s="1"/>
  <c r="K43" i="2"/>
  <c r="J43" i="2" s="1"/>
  <c r="K42" i="2"/>
  <c r="J42" i="2" s="1"/>
  <c r="K41" i="2"/>
  <c r="J41" i="2" s="1"/>
  <c r="K40" i="2"/>
  <c r="J40" i="2" s="1"/>
  <c r="K38" i="2"/>
  <c r="J38" i="2" s="1"/>
  <c r="K37" i="2"/>
  <c r="J37" i="2" s="1"/>
  <c r="K36" i="2"/>
  <c r="J36" i="2" s="1"/>
  <c r="K35" i="2"/>
  <c r="J35" i="2" s="1"/>
  <c r="K34" i="2"/>
  <c r="J34" i="2" s="1"/>
  <c r="K33" i="2"/>
  <c r="J33" i="2" s="1"/>
  <c r="K31" i="2"/>
  <c r="J31" i="2" s="1"/>
  <c r="K30" i="2"/>
  <c r="J30" i="2" s="1"/>
  <c r="K29" i="2"/>
  <c r="J29" i="2"/>
  <c r="K28" i="2"/>
  <c r="J28" i="2" s="1"/>
  <c r="K27" i="2"/>
  <c r="J27" i="2" s="1"/>
  <c r="K26" i="2"/>
  <c r="J26" i="2" s="1"/>
  <c r="K25" i="2"/>
  <c r="J25" i="2" s="1"/>
  <c r="K24" i="2"/>
  <c r="J24" i="2" s="1"/>
  <c r="K23" i="2"/>
  <c r="J23" i="2" s="1"/>
  <c r="K21" i="2"/>
  <c r="J21" i="2" s="1"/>
  <c r="K20" i="2"/>
  <c r="J20" i="2" s="1"/>
  <c r="K19" i="2"/>
  <c r="J19" i="2" s="1"/>
  <c r="I18" i="2"/>
  <c r="F30" i="3"/>
  <c r="F24" i="3"/>
  <c r="F21" i="3"/>
  <c r="E30" i="3"/>
  <c r="E24" i="3"/>
  <c r="E21" i="3"/>
  <c r="G12" i="3"/>
  <c r="G11" i="3"/>
  <c r="H11" i="3" s="1"/>
  <c r="E13" i="3"/>
  <c r="H13" i="3" s="1"/>
  <c r="E12" i="3"/>
  <c r="I22" i="2"/>
  <c r="H14" i="3"/>
  <c r="I39" i="2"/>
  <c r="I32" i="2"/>
  <c r="G17" i="3" l="1"/>
  <c r="E17" i="3"/>
  <c r="I101" i="2"/>
  <c r="I56" i="2"/>
  <c r="I57" i="2" s="1"/>
  <c r="G58" i="2" s="1"/>
  <c r="J18" i="2"/>
  <c r="L56" i="2"/>
  <c r="L58" i="2" s="1"/>
  <c r="J77" i="2"/>
  <c r="J63" i="2"/>
  <c r="J67" i="2"/>
  <c r="J84" i="2"/>
  <c r="J39" i="2"/>
  <c r="K39" i="2" s="1"/>
  <c r="K18" i="2"/>
  <c r="H15" i="3"/>
  <c r="J32" i="2"/>
  <c r="K32" i="2" s="1"/>
  <c r="J22" i="2"/>
  <c r="K22" i="2" s="1"/>
  <c r="I102" i="2"/>
  <c r="H12" i="3"/>
  <c r="J101" i="2" l="1"/>
  <c r="H17" i="3"/>
  <c r="J102" i="2"/>
  <c r="J103" i="2" s="1"/>
  <c r="Q104" i="2"/>
  <c r="I58" i="2"/>
  <c r="J56" i="2"/>
  <c r="I103" i="2"/>
  <c r="I104" i="2" s="1"/>
  <c r="J105" i="2" l="1"/>
  <c r="H104" i="2"/>
  <c r="J58" i="2"/>
  <c r="K56" i="2"/>
  <c r="K58" i="2" s="1"/>
</calcChain>
</file>

<file path=xl/sharedStrings.xml><?xml version="1.0" encoding="utf-8"?>
<sst xmlns="http://schemas.openxmlformats.org/spreadsheetml/2006/main" count="2254" uniqueCount="1220">
  <si>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</si>
  <si>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</si>
  <si>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</si>
  <si>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</si>
  <si>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</si>
  <si>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</si>
  <si>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</si>
  <si>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</si>
  <si>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</si>
  <si>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</si>
  <si>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</si>
  <si>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</si>
  <si>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</si>
  <si>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</si>
  <si>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</si>
  <si>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</si>
  <si>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</si>
  <si>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</si>
  <si>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</si>
  <si>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</si>
  <si>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</si>
  <si>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</si>
  <si>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</si>
  <si>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</si>
  <si>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</si>
  <si>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</si>
  <si>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</si>
  <si>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</si>
  <si>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</si>
  <si>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</si>
  <si>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</si>
  <si>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</si>
  <si>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</si>
  <si>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</si>
  <si>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</si>
  <si>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</si>
  <si>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</si>
  <si>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</si>
  <si>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</si>
  <si>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</si>
  <si>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</si>
  <si>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</si>
  <si>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</si>
  <si>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</si>
  <si>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</si>
  <si>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</si>
  <si>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</si>
  <si>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</si>
  <si>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</si>
  <si>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</si>
  <si>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</si>
  <si>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</si>
  <si>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</si>
  <si>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</si>
  <si>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</si>
  <si>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</si>
  <si>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</si>
  <si>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</si>
  <si>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</si>
  <si>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</si>
  <si>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</si>
  <si>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</si>
  <si>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</si>
  <si>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</si>
  <si>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</si>
  <si>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</si>
  <si>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</si>
  <si>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</si>
  <si>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</si>
  <si>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</si>
  <si>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</si>
  <si>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</si>
  <si>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</si>
  <si>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</si>
  <si>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</si>
  <si>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</si>
  <si>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</si>
  <si>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</si>
  <si>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</si>
  <si>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</si>
  <si>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</si>
  <si>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</si>
  <si>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</si>
  <si>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</si>
  <si>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</si>
  <si>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</si>
  <si>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</si>
  <si>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</si>
  <si>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</si>
  <si>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</si>
  <si>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</si>
  <si>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</si>
  <si>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</si>
  <si>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</si>
  <si>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</si>
  <si>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</si>
  <si>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</si>
  <si>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</si>
  <si>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</si>
  <si>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</si>
  <si>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</si>
  <si>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</si>
  <si>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</si>
  <si>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</si>
  <si>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</si>
  <si>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</si>
  <si>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</si>
  <si>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</si>
  <si>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</si>
  <si>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</si>
  <si>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</si>
  <si>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</si>
  <si>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</si>
  <si>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</si>
  <si>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</si>
  <si>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</si>
  <si>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</si>
  <si>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</si>
  <si>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</si>
  <si>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</si>
  <si>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</si>
  <si>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</si>
  <si>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</si>
  <si>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</si>
  <si>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</si>
  <si>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</si>
  <si>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</si>
  <si>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</si>
  <si>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</si>
  <si>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</si>
  <si>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</si>
  <si>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</si>
  <si>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</si>
  <si>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</si>
  <si>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</si>
  <si>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</si>
  <si>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</si>
  <si>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</si>
  <si>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</si>
  <si>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</si>
  <si>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</si>
  <si>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</si>
  <si>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</si>
  <si>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</si>
  <si>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</si>
  <si>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</si>
  <si>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</si>
  <si>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</si>
  <si>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</si>
  <si>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</si>
  <si>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</si>
  <si>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</si>
  <si>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</si>
  <si>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</si>
  <si>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</si>
  <si>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</si>
  <si>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</si>
  <si>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</si>
  <si>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</si>
  <si>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</si>
  <si>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</si>
  <si>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</si>
  <si>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</si>
  <si>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</si>
  <si>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</si>
  <si>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</si>
  <si>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</si>
  <si>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</si>
  <si>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</si>
  <si>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</si>
  <si>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</si>
  <si>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</si>
  <si>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</si>
  <si>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</si>
  <si>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</si>
  <si>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</si>
  <si>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</si>
  <si>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</si>
  <si>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</si>
  <si>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</si>
  <si>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</si>
  <si>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</si>
  <si>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</si>
  <si>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</si>
  <si>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</si>
  <si>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</si>
  <si>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</si>
  <si>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</si>
  <si>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</si>
  <si>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</si>
  <si>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</si>
  <si>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</si>
  <si>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</si>
  <si>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</si>
  <si>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</si>
  <si>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</si>
  <si>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</si>
  <si>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</si>
  <si>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</si>
  <si>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</si>
  <si>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</si>
  <si>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</si>
  <si>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</si>
  <si>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</si>
  <si>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</si>
  <si>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</si>
  <si>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</si>
  <si>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</si>
  <si>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</si>
  <si>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</si>
  <si>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</si>
  <si>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</si>
  <si>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</si>
  <si>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</si>
  <si>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</si>
  <si>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</si>
  <si>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</si>
  <si>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</si>
  <si>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</si>
  <si>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</si>
  <si>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For rating definitions please see bottom of page.</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</si>
  <si>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</si>
  <si>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</si>
  <si>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</si>
  <si>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</si>
  <si>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</si>
  <si>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</si>
  <si>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</si>
  <si>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</si>
  <si>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</si>
  <si>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</si>
  <si>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</si>
  <si>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</si>
  <si>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</si>
  <si>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</si>
  <si>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</si>
  <si>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</si>
  <si>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</si>
  <si>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</si>
  <si>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</si>
  <si>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</si>
  <si>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</si>
  <si>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</si>
  <si>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</si>
  <si>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</si>
  <si>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</si>
  <si>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</si>
  <si>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</si>
  <si>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</si>
  <si>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</si>
  <si>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</si>
  <si>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</si>
  <si>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</si>
  <si>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</si>
  <si>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</si>
  <si>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</si>
  <si>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</si>
  <si>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</si>
  <si>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</si>
  <si>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</si>
  <si>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</si>
  <si>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</si>
  <si>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</si>
  <si>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</si>
  <si>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</si>
  <si>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</si>
  <si>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</si>
  <si>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</si>
  <si>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</si>
  <si>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</si>
  <si>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</si>
  <si>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</si>
  <si>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</si>
  <si>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</si>
  <si>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</si>
  <si>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</si>
  <si>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</si>
  <si>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</si>
  <si>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</si>
  <si>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</si>
  <si>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</si>
  <si>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</si>
  <si>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</si>
  <si>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</si>
  <si>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</si>
  <si>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Other</t>
  </si>
  <si>
    <t>Target for Project End</t>
  </si>
  <si>
    <t>Period of Report (Dates)</t>
  </si>
  <si>
    <t>Selection Justification for the Winner</t>
  </si>
  <si>
    <t>Bid Amount (USD)</t>
  </si>
  <si>
    <t>Winning Bid Amount (USD)</t>
  </si>
  <si>
    <t>CONTRACT &amp; Procurement Method</t>
  </si>
  <si>
    <t>PLANNED EXPENDITURE SCHEDULE</t>
  </si>
  <si>
    <t xml:space="preserve">Results Tracker for Adaptation Fund (AF)  Projects    </t>
  </si>
  <si>
    <t>List outputs planned and corresponding projected cost for the upcoming reporting period</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</si>
  <si>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</si>
  <si>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</si>
  <si>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</si>
  <si>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</si>
  <si>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</si>
  <si>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</si>
  <si>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</si>
  <si>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</si>
  <si>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</si>
  <si>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</si>
  <si>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</si>
  <si>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</si>
  <si>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</si>
  <si>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</si>
  <si>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</si>
  <si>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</si>
  <si>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</si>
  <si>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</si>
  <si>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</si>
  <si>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</si>
  <si>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</si>
  <si>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</si>
  <si>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</si>
  <si>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</si>
  <si>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</si>
  <si>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</si>
  <si>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</si>
  <si>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</si>
  <si>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</si>
  <si>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</si>
  <si>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</si>
  <si>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</si>
  <si>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</si>
  <si>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</si>
  <si>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</si>
  <si>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</si>
  <si>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</si>
  <si>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</si>
  <si>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</si>
  <si>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</si>
  <si>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</si>
  <si>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</si>
  <si>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</si>
  <si>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</si>
  <si>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</si>
  <si>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</si>
  <si>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</si>
  <si>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</si>
  <si>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</si>
  <si>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</si>
  <si>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</si>
  <si>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</si>
  <si>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</si>
  <si>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</si>
  <si>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</si>
  <si>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</si>
  <si>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</si>
  <si>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</si>
  <si>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</si>
  <si>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</si>
  <si>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</si>
  <si>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</si>
  <si>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</si>
  <si>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</si>
  <si>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</si>
  <si>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</si>
  <si>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</si>
  <si>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</si>
  <si>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</si>
  <si>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</si>
  <si>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</si>
  <si>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</si>
  <si>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</si>
  <si>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</si>
  <si>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</si>
  <si>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</si>
  <si>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</si>
  <si>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</si>
  <si>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</si>
  <si>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</si>
  <si>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</si>
  <si>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</si>
  <si>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</si>
  <si>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</si>
  <si>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</si>
  <si>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</si>
  <si>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</si>
  <si>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</si>
  <si>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</si>
  <si>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</si>
  <si>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</si>
  <si>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</si>
  <si>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</si>
  <si>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</si>
  <si>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</si>
  <si>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</si>
  <si>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</si>
  <si>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</si>
  <si>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</si>
  <si>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</si>
  <si>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</si>
  <si>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</si>
  <si>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</si>
  <si>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</si>
  <si>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</si>
  <si>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</si>
  <si>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</si>
  <si>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</si>
  <si>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</si>
  <si>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</si>
  <si>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</si>
  <si>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</si>
  <si>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</si>
  <si>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</si>
  <si>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</si>
  <si>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</si>
  <si>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</si>
  <si>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</si>
  <si>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</si>
  <si>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</si>
  <si>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</si>
  <si>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</si>
  <si>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</si>
  <si>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</si>
  <si>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</si>
  <si>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</si>
  <si>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</si>
  <si>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</si>
  <si>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</si>
  <si>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</si>
  <si>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</si>
  <si>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</si>
  <si>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</si>
  <si>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</si>
  <si>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</si>
  <si>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</si>
  <si>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</si>
  <si>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</si>
  <si>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</si>
  <si>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</si>
  <si>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</si>
  <si>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</si>
  <si>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</si>
  <si>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</si>
  <si>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</si>
  <si>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</si>
  <si>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</si>
  <si>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</si>
  <si>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</si>
  <si>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</si>
  <si>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</si>
  <si>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</si>
  <si>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</si>
  <si>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</si>
  <si>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</si>
  <si>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</si>
  <si>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</si>
  <si>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</si>
  <si>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</si>
  <si>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</si>
  <si>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</si>
  <si>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</si>
  <si>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</si>
  <si>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</si>
  <si>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</si>
  <si>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</si>
  <si>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</si>
  <si>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</si>
  <si>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</si>
  <si>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</si>
  <si>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</si>
  <si>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</si>
  <si>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</si>
  <si>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</si>
  <si>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</si>
  <si>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</si>
  <si>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</si>
  <si>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</si>
  <si>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</si>
  <si>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</si>
  <si>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</si>
  <si>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</si>
  <si>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</si>
  <si>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</si>
  <si>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</si>
  <si>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</si>
  <si>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</si>
  <si>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</si>
  <si>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</si>
  <si>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</si>
  <si>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</si>
  <si>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</si>
  <si>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</si>
  <si>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</si>
  <si>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</si>
  <si>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</si>
  <si>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</si>
  <si>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</si>
  <si>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</si>
  <si>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</si>
  <si>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</si>
  <si>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</si>
  <si>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</si>
  <si>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</si>
  <si>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</si>
  <si>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</si>
  <si>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</si>
  <si>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</si>
  <si>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</si>
  <si>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</si>
  <si>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</si>
  <si>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</si>
  <si>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</si>
  <si>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</si>
  <si>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</si>
  <si>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</si>
  <si>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</si>
  <si>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</si>
  <si>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</si>
  <si>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</si>
  <si>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</si>
  <si>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</si>
  <si>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</si>
  <si>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</si>
  <si>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</si>
  <si>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</si>
  <si>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</si>
  <si>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</si>
  <si>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</si>
  <si>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</si>
  <si>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</si>
  <si>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</si>
  <si>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</si>
  <si>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</si>
  <si>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</si>
  <si>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</si>
  <si>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</si>
  <si>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</si>
  <si>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</si>
  <si>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</si>
  <si>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</si>
  <si>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</si>
  <si>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</si>
  <si>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</si>
  <si>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</si>
  <si>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</si>
  <si>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</si>
  <si>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</si>
  <si>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</si>
  <si>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</si>
  <si>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</si>
  <si>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</si>
  <si>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</si>
  <si>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</si>
  <si>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</si>
  <si>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</si>
  <si>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</si>
  <si>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</si>
  <si>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</si>
  <si>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</si>
  <si>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</si>
  <si>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</si>
  <si>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</si>
  <si>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</si>
  <si>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</si>
  <si>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</si>
  <si>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</si>
  <si>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</si>
  <si>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</si>
  <si>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</si>
  <si>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</si>
  <si>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</si>
  <si>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</si>
  <si>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</si>
  <si>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</si>
  <si>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</si>
  <si>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</si>
  <si>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</si>
  <si>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</si>
  <si>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</si>
  <si>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</si>
  <si>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</si>
  <si>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</si>
  <si>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</si>
  <si>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</si>
  <si>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</si>
  <si>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</si>
  <si>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</si>
  <si>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</si>
  <si>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</si>
  <si>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</si>
  <si>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</si>
  <si>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</si>
  <si>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</si>
  <si>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</si>
  <si>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</si>
  <si>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</si>
  <si>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</si>
  <si>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</si>
  <si>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</si>
  <si>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</si>
  <si>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</si>
  <si>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</si>
  <si>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</si>
  <si>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</si>
  <si>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</si>
  <si>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</si>
  <si>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</si>
  <si>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</si>
  <si>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</si>
  <si>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</si>
  <si>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</si>
  <si>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</si>
  <si>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</si>
  <si>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</si>
  <si>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</si>
  <si>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</si>
  <si>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</si>
  <si>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</si>
  <si>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</si>
  <si>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</si>
  <si>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</si>
  <si>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</si>
  <si>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</si>
  <si>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</si>
  <si>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</si>
  <si>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</si>
  <si>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</si>
  <si>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</si>
  <si>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</si>
  <si>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</si>
  <si>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</si>
  <si>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</si>
  <si>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</si>
  <si>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</si>
  <si>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</si>
  <si>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</si>
  <si>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</si>
  <si>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</si>
  <si>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</si>
  <si>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</si>
  <si>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</si>
  <si>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</si>
  <si>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</si>
  <si>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</si>
  <si>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</si>
  <si>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</si>
  <si>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</si>
  <si>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</si>
  <si>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</si>
  <si>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</si>
  <si>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</si>
  <si>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</si>
  <si>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</si>
  <si>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</si>
  <si>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</si>
  <si>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</si>
  <si>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</si>
  <si>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</si>
  <si>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</si>
  <si>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</si>
  <si>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</si>
  <si>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</si>
  <si>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</si>
  <si>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</si>
  <si>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</si>
  <si>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</si>
  <si>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</si>
  <si>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</si>
  <si>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</si>
  <si>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</si>
  <si>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</si>
  <si>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</si>
  <si>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</si>
  <si>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3.1.1: Percentage of targeted population awareness of predicted adverse impacts of climate change, and of appropriate responses</t>
  </si>
  <si>
    <t xml:space="preserve">(a) The project exclusively focused on existing ponds. The present experience indicates that climate adaptation measures demonstrated in existing ponds can be replicated in both other existing ponds and in construction of new ponds.
(b) Geo hydrological protocols developed under the project have enabled prioritising smaller areas for fisheries in given geographies. Further, different strategies for regenerative practices can be developed based on temporal mapping of resources in each of the priorities so identified.
(c) Fish habitat regeneration through catchment treatment and greening of pond surrounds reduce the silt load; impacts temperature at the pond level; and more importantly develops habitat that promotes increased migration of fish and diversity of fish stock in the pond.
(d) Construction of fish pass on ponds give confidence to the fishers to go for reduced fish density at the time of introducing fish seed as it will reduce their potential fish loss at the time of flooding. This can be replicated at a larger scale as climate adaptive measure.
(e) Fishers in the first year have moved from introducing spawn to introduction of fingerling in their ponds with their own money. This has been a critical adaptive measure as it enables the fishers to go for reduced stocking density; introduce multiple layered fishing; and aim for early harvesting.
</t>
  </si>
  <si>
    <t>Generating and building existing knowledge of fisheries amongst tribal especially related to the diversity of fish species and the suitability of the pond habitat for growth of local fish should be an integral part of development of climate resilient activity in similar projects.</t>
  </si>
  <si>
    <r>
      <rPr>
        <b/>
        <sz val="11"/>
        <color rgb="FF000000"/>
        <rFont val="Times New Roman"/>
        <family val="1"/>
      </rPr>
      <t xml:space="preserve">Positive
</t>
    </r>
    <r>
      <rPr>
        <sz val="11"/>
        <color rgb="FF000000"/>
        <rFont val="Times New Roman"/>
        <family val="1"/>
      </rPr>
      <t xml:space="preserve">(a) Beneficiaries are willing to invest their own money if they are convinced that adaptive measure will lead to  improved production as the fishers have done in purchase of fingerlings in place of spawns as they were doing earlier.
</t>
    </r>
    <r>
      <rPr>
        <b/>
        <sz val="11"/>
        <color rgb="FF000000"/>
        <rFont val="Times New Roman"/>
        <family val="1"/>
      </rPr>
      <t xml:space="preserve">Negative
</t>
    </r>
    <r>
      <rPr>
        <sz val="11"/>
        <color rgb="FF000000"/>
        <rFont val="Times New Roman"/>
        <family val="1"/>
      </rPr>
      <t>(a) Weather based insurance for fisheries as a single product (rain, temperature, disease and poaching) becomes costly for small fishers. The product needs to be re-packaged and customized for the needs of fisher groups to become popular and as adaptive measure for small fishers.
(b) Insurance companies have not been able to identify weather based insurance for small fishers as a potential market for their products and services. This has led to limited products and smaller market for weather based insurance.</t>
    </r>
  </si>
  <si>
    <t>(a) Review of budget items at the end of the first year of implementation as it would bring in realistic estimation for the remaining project period.
(b) Review of cap of 9.5% as the Programme Execution Cost for the Executing Entity as the only available money for implementation and management of the project.</t>
  </si>
  <si>
    <t>(a) The target communities are regularly informed and consulted for all activities under taken in their village. This also includes linking them to suppliers of fish seed and other service providers. The target groups thus have their own information and data base that they can use after the project.
(b) The records of meetings and activities at the village level are being kept in the village in the custody of group members so that the same can form the reference material for the target group beyond the project period.
(c) Resource persons for training of fishers have been identified from and within the target community. These persons will be trained as Trainers so that they can provide direction and guidance to the fishers group within and outside the project on a continued basis.</t>
  </si>
  <si>
    <t>Water from pond drawn for irrigation that adversely affects the ability of the fisher to conduct fisheries in the pond</t>
  </si>
  <si>
    <t>Elite capture leasing rights of the pond and corner project benefits</t>
  </si>
  <si>
    <t>Greater emphasis on development of fisheries than on development of adaptive capacities/ strategies by the fishers</t>
  </si>
  <si>
    <t>Low adoption rate of adaptive strategies by target fishers</t>
  </si>
  <si>
    <t>Delays in approval and sanctioning of leasing rights</t>
  </si>
  <si>
    <t>Poaching of fish from pond by other members of the community</t>
  </si>
  <si>
    <t>Non availability of fish seed on time by the fisher</t>
  </si>
  <si>
    <t>Extreme weather event- drought leading to lack of water for fisheries</t>
  </si>
  <si>
    <t>Extreme weather event- excessive rains leading to outflow of fish seed</t>
  </si>
  <si>
    <t>Conflict with farmers in the catchment area using chemical fertilizers that adversely affect the quality of water and hence productive capacity of the pond for fisheries</t>
  </si>
  <si>
    <t>Political interference in the selection of site and to provide political patronage to the selected fishers</t>
  </si>
  <si>
    <t>Damage or loss of equipment given to the fisher e.g. mechanical aerators</t>
  </si>
  <si>
    <t>High attrition rate amongst the staff that will delay the implementation of the project</t>
  </si>
  <si>
    <t>Fisher not able to leverage funds for maintenance of pond that adversely affects the water retention capacity of the pond</t>
  </si>
  <si>
    <t>Low</t>
  </si>
  <si>
    <t>Moderate</t>
  </si>
  <si>
    <t>Activity 1.1: Protocols for prioritizing rural ponds (less than 10 ha) for inland fisheries developed and implemented</t>
  </si>
  <si>
    <t>Activity 1.2: Modified Pond design specifically for fisheries developed and implemented on selected existing ponds</t>
  </si>
  <si>
    <t xml:space="preserve">Activity 2.1: Catchment treatment of Ponds selected for intervention to provide climate resilience to small pond fisheries
</t>
  </si>
  <si>
    <t xml:space="preserve">Activity 2.2: Pond Temperature regulating best management practices and greening of pond surrounds
</t>
  </si>
  <si>
    <t xml:space="preserve">Activity 2.3: Best management practices to decrease likelihood of oxygen deficiency along with use of oxygen tablets and solar powered aerators
</t>
  </si>
  <si>
    <t>Activity 2.4: Composite fish culture practices with combination of intensive, semi intensive and extensive culture practices based on fish farmers capacity</t>
  </si>
  <si>
    <t>Activity 2.5: 3 Seed hatcheries, 2 nurseries and 1 seed rearing unit per district established</t>
  </si>
  <si>
    <t xml:space="preserve">Activity 3.1: Productivity of Fish Farmer enhanced towards optimal level of production through training and capacity building on climate resilience fish farming
</t>
  </si>
  <si>
    <t xml:space="preserve">Activity 3.2: Fish farmers supported through market infrastructure and value chain assessment done
</t>
  </si>
  <si>
    <t xml:space="preserve">Activity 3.3: Fish  farmers prepare business plans based on local market and existing value chain
</t>
  </si>
  <si>
    <t xml:space="preserve">Activity 3.4: Institutional support intervention so as to enable local governance institutions and fish farmers to play the role envisaged in the legal framework of the State
</t>
  </si>
  <si>
    <t xml:space="preserve">Activity 3.5: Insurance Coverage provided for risk minimisation of fish farmer project
</t>
  </si>
  <si>
    <t xml:space="preserve">Activity 4.1: District Steering Committee Meetings
</t>
  </si>
  <si>
    <t xml:space="preserve">Activity 4.2: Technical Advisory Group Meetings
</t>
  </si>
  <si>
    <t xml:space="preserve">Activity 4.3: State Steering Committee Meetings
</t>
  </si>
  <si>
    <t xml:space="preserve">Activity 4.4: Climate Change Observatory
</t>
  </si>
  <si>
    <t xml:space="preserve">Activity 4.5: Action Reflection Meetings
</t>
  </si>
  <si>
    <t xml:space="preserve">Activity 4.6: Systematisation
</t>
  </si>
  <si>
    <t xml:space="preserve">Activity 4.7:  Process Documentation
</t>
  </si>
  <si>
    <t xml:space="preserve">Activity 4.8: Policy Briefs
</t>
  </si>
  <si>
    <t xml:space="preserve">Activity 4.9: Training of Civil Society Organisation
</t>
  </si>
  <si>
    <t xml:space="preserve">a) Finalisation of site specific maps
b) Start of tank modification on 15% sites
</t>
  </si>
  <si>
    <t>a) Farmer mobilization towards adoption of insurance as a risk transferring strategy</t>
  </si>
  <si>
    <t>a) Implementation of catchment treatment plans- 15% sites</t>
  </si>
  <si>
    <t>a) Implementation in demonstration pond in one district</t>
  </si>
  <si>
    <t>a) Start of operation in 15% tanks</t>
  </si>
  <si>
    <t>a) Setting of one hatchery, one nursery and one seed rearing unit</t>
  </si>
  <si>
    <t>a) Training on Climate Resilient and Climate adaptive Fish Farming given to 15% of fishers</t>
  </si>
  <si>
    <t>a) Training and support provided to 15% fishers under the project</t>
  </si>
  <si>
    <t xml:space="preserve">a) 15% fishers trained in preparation of Business plans for their ponds </t>
  </si>
  <si>
    <t>a) Training of Panchayat representatives on climate change in three districts</t>
  </si>
  <si>
    <t xml:space="preserve">a) Orientation on climate indexed insurance for fishers
b) Support 15% fishers in opting for insurance coverage
</t>
  </si>
  <si>
    <t>a) 6 meeting per year per district</t>
  </si>
  <si>
    <t>a) 2 meetings per year</t>
  </si>
  <si>
    <t xml:space="preserve">a) Completion of inception workshop
b) 3 meetings per year
</t>
  </si>
  <si>
    <t>a) Establishment of CCO</t>
  </si>
  <si>
    <t>a) Learning forum at the fishers level developed</t>
  </si>
  <si>
    <t>a) Baseline of fish culture practices undertaken</t>
  </si>
  <si>
    <t xml:space="preserve">a) Process document report prepared
</t>
  </si>
  <si>
    <t xml:space="preserve">a) One policy  brief prepared and presented to SSC
</t>
  </si>
  <si>
    <t>a) Database of CSOs working in the three districts</t>
  </si>
  <si>
    <t>(a) Geo hydrological assessment completed
(b) 60 Pond sites finalized
(c) Completion of baseline</t>
  </si>
  <si>
    <t>a) Greening of pond surrounds undertaken as part of catchment treatment plan</t>
  </si>
  <si>
    <t>a) Not yet undertaken as the project started late and this summer season the ponds were not intervened upon by the project</t>
  </si>
  <si>
    <t>a) resource persons fir training identified and training schedule developed- in the process of implementation</t>
  </si>
  <si>
    <t>a) Not yet undertaken</t>
  </si>
  <si>
    <t>a) Climate indexed insurance customised for small scale fishers launched</t>
  </si>
  <si>
    <t>a) 1 meeting of TAG held</t>
  </si>
  <si>
    <t>a) DSC constituted in all 3 districts and 2 meetings in each district held</t>
  </si>
  <si>
    <t xml:space="preserve">a) Inception workshop held
b) 1 meeting held
</t>
  </si>
  <si>
    <t>a) 2 Action Learning meetings conducted</t>
  </si>
  <si>
    <t>a) not yet undertaken</t>
  </si>
  <si>
    <t>a) Process documentation underway</t>
  </si>
  <si>
    <t>a) Database developed</t>
  </si>
  <si>
    <t>Amod Khanna</t>
  </si>
  <si>
    <t>HS</t>
  </si>
  <si>
    <t>MS</t>
  </si>
  <si>
    <t>Building Adaptive Capacities of Small Inland Fishers for Climate Resilience and Livelihood Security, Madhya Pradesh</t>
  </si>
  <si>
    <t>NABARD</t>
  </si>
  <si>
    <t>AMOD KHANNA</t>
  </si>
  <si>
    <t>amod@taalindia.org</t>
  </si>
  <si>
    <t>chitra@taalindia.org</t>
  </si>
  <si>
    <t>Deccan Consultants</t>
  </si>
  <si>
    <t>Central Institute of Freshwater Aquaculture (CIFA)</t>
  </si>
  <si>
    <t>DPR of Ponds selected for the project are not available as most ponds are old and it is difficult for the agency to locate these DPRs. Working with the District Steering Committee to enable access to some of these DPRs.</t>
  </si>
  <si>
    <t>Data on local fish diversity has been generated with the community. This information will be used to target increase in fish diversity in ponds.</t>
  </si>
  <si>
    <t>Not yet articulated</t>
  </si>
  <si>
    <t>none at present</t>
  </si>
  <si>
    <t>% FF subscribing to weather based insurance products</t>
  </si>
  <si>
    <t>One weather based insurance product negligible with subscription</t>
  </si>
  <si>
    <t>% of income of small and marginal farmers and FF from fisheries</t>
  </si>
  <si>
    <t>20% of income of small and marginal farmers from fisheries</t>
  </si>
  <si>
    <t>Selection protocol and design of ponds tested by the project and adopted by Government for small pond fisheries</t>
  </si>
  <si>
    <t>Govt guidelines for pond design are not based on climate change parameters</t>
  </si>
  <si>
    <t>State Government resolves to formulate a separate policy for small FF that is based on climate adaptive strategies</t>
  </si>
  <si>
    <t>State Policy for Fisheries have no separate provision for small-scale fisheries</t>
  </si>
  <si>
    <t>40% of income of small and marginal farmers will be from fisheries</t>
  </si>
  <si>
    <t>Govt guidelines include climate change parameter for designing ponds for fisheries</t>
  </si>
  <si>
    <t>% ponds with water retention for more than 10 months</t>
  </si>
  <si>
    <t>100% ponds with water retention for more than 10 months</t>
  </si>
  <si>
    <t>% ponds with depth of water at least 1.5 m during dry months</t>
  </si>
  <si>
    <t>80% ponds with water depth up to 1.5 m during dry months</t>
  </si>
  <si>
    <t>% ponds where silt load has been decreased</t>
  </si>
  <si>
    <t>% ponds where there has been no loss of fish because of flooding throughout the year</t>
  </si>
  <si>
    <t>100% ponds have protective features for flooding and insurance cover against loss of fish</t>
  </si>
  <si>
    <t>% ponds where Private/ Panchayat investment on maintenance of ponds to increase water retention capacity</t>
  </si>
  <si>
    <t>No investment on ponds either on Panchayat/private land for maintenance</t>
  </si>
  <si>
    <t>100% ponds have resources for ensuring investment for maintenance of ponds for fisheries</t>
  </si>
  <si>
    <t>% Ponds suitable for small-scale commercial fisheries</t>
  </si>
  <si>
    <t>% small-scale FF have access to resources for pond maintenance</t>
  </si>
  <si>
    <t>100% small-scale FF have access to resources for pond maintenance</t>
  </si>
  <si>
    <t>% ponds where water temperature is regulated and controlled during summer</t>
  </si>
  <si>
    <t>None by design</t>
  </si>
  <si>
    <t>% FFs adopting poly culture fish farming</t>
  </si>
  <si>
    <t>small-scale FFs practice 2 layered fisheries only</t>
  </si>
  <si>
    <t>100% small-scale FF adopt at least 3 layered fish culture</t>
  </si>
  <si>
    <t>% FF adopting recommended fish stocking rate</t>
  </si>
  <si>
    <t>100% small-scale FF adopt recommended fish stocking</t>
  </si>
  <si>
    <t>% hatcheries running successfully</t>
  </si>
  <si>
    <t>1 hatchery in each district running successfully</t>
  </si>
  <si>
    <t>% ponds with decrease in fish mortality due to decrease in BOD</t>
  </si>
  <si>
    <t>100% ponds report decrease in fish mortality due to decrease in BOD</t>
  </si>
  <si>
    <t>% ponds catchment treatment plan prepared</t>
  </si>
  <si>
    <t>Not prepared</t>
  </si>
  <si>
    <t>60 catchment treatment plans prepared and implemented</t>
  </si>
  <si>
    <t>% ponds silt load decrease</t>
  </si>
  <si>
    <t>% FF adopt best management practices for regulating pond temperature</t>
  </si>
  <si>
    <t>FF do not use any practice to control temperature of the pond</t>
  </si>
  <si>
    <t xml:space="preserve">100% FF adopt best management practice for regulating pond temperature </t>
  </si>
  <si>
    <t>% FF adopting technology to decrease likelihood of oxygen deficiency</t>
  </si>
  <si>
    <t>FF not using any technological input to decrease likelihood of oxygen deficiency</t>
  </si>
  <si>
    <t>% FF trained in ploy culture fish rearing practices</t>
  </si>
  <si>
    <t>% FF have access to different species of fish seed for their recommended fish culture</t>
  </si>
  <si>
    <t>100% FF have access to composite fish seeds</t>
  </si>
  <si>
    <t>% FFs adopting responsible fisheries practices</t>
  </si>
  <si>
    <t>100% FF adopt responsible fisheries practices</t>
  </si>
  <si>
    <t>% Increase in productivity</t>
  </si>
  <si>
    <t>At least 25% increase in productivity</t>
  </si>
  <si>
    <t>% FF participated in the development of fisheries business plan</t>
  </si>
  <si>
    <t>FF do not develop business plans</t>
  </si>
  <si>
    <t>100% FF have developed business plans</t>
  </si>
  <si>
    <t>% FF develop partnerships and linkages with other players in the market</t>
  </si>
  <si>
    <t>FF do not have formal linkages</t>
  </si>
  <si>
    <t>100% FF develop formal linkages with other players</t>
  </si>
  <si>
    <t>% FF members of formal groups formed</t>
  </si>
  <si>
    <t>100% FF members of formal groups</t>
  </si>
  <si>
    <t>% FF pay for premium for insurance</t>
  </si>
  <si>
    <t>FF do not have access to weather based insurance product</t>
  </si>
  <si>
    <t>100% FF pay premium for weather based insurance product</t>
  </si>
  <si>
    <t>% GP formed plans to reflect climate change factors</t>
  </si>
  <si>
    <t>No GP have prepared plans that reflect climate change factors</t>
  </si>
  <si>
    <t>At least 50% of GPs attending training incorporate climate change factors in their plans</t>
  </si>
  <si>
    <t>% FF trained in climate resilient training</t>
  </si>
  <si>
    <t>No FF trained in climate resilient fishing</t>
  </si>
  <si>
    <t>100% FF complete all modules of Climate Resilient Fishing</t>
  </si>
  <si>
    <t>% FF complete their training on market analysis and business plan</t>
  </si>
  <si>
    <t>% GP representatives trained in climate change factors</t>
  </si>
  <si>
    <t>No training to GP representatives on Climate Change</t>
  </si>
  <si>
    <t>50% of GP representatives trained in Climate Change</t>
  </si>
  <si>
    <t>% FFs understanding the terms and conditions of insurance product</t>
  </si>
  <si>
    <t>No FF has been trained in the terms and conditions of insurance product</t>
  </si>
  <si>
    <t>100% FFs attend awareness and training on weather based insurance products</t>
  </si>
  <si>
    <t>Institutional processes for stakeholder involvement identifying areas for learning and policy development</t>
  </si>
  <si>
    <t>No processes exist at present</t>
  </si>
  <si>
    <t>Steering Committees and Technical Advisory Group active and recommend areas for generating evidence</t>
  </si>
  <si>
    <t>% stakeholders covered through training and dissemination events on adaptation strategies for climate change</t>
  </si>
  <si>
    <t>None at present</t>
  </si>
  <si>
    <t>2 training and 2 workshops conducted</t>
  </si>
  <si>
    <t>Adaptive strategies for fisheries articulated and developed</t>
  </si>
  <si>
    <t>Adaptive strategies does not exist</t>
  </si>
  <si>
    <t>Adaptive strategy for small-scale fisheries articulated and presented to different stakeholders</t>
  </si>
  <si>
    <t>Membership of Institutions</t>
  </si>
  <si>
    <t>No institution</t>
  </si>
  <si>
    <t>Key stakeholders represented in institutions</t>
  </si>
  <si>
    <t>No of meetings</t>
  </si>
  <si>
    <t>No meetings</t>
  </si>
  <si>
    <t>Meetings held as per schedule</t>
  </si>
  <si>
    <t>Presence of stakeholders at meetings</t>
  </si>
  <si>
    <t>Two thirds of stakeholders present at all meetings</t>
  </si>
  <si>
    <t>No of learning documents prepared</t>
  </si>
  <si>
    <t>No learning document exist</t>
  </si>
  <si>
    <t>3 Process Reports; 6 AR reports; 3 Systematisation reports and 3 Policy Briefs prepared</t>
  </si>
  <si>
    <t>No of stakeholders covered for dissemination of project learning</t>
  </si>
  <si>
    <t>No coverage</t>
  </si>
  <si>
    <t xml:space="preserve">At least 20 different types of key stakeholders covered </t>
  </si>
  <si>
    <t>No of dissemination events organised</t>
  </si>
  <si>
    <t>No events</t>
  </si>
  <si>
    <t>2 training of CSOs and 2 workshops conducted</t>
  </si>
  <si>
    <t>No of document to facilitate training</t>
  </si>
  <si>
    <t>No document exist</t>
  </si>
  <si>
    <t>1 Manual and 2 toolkits</t>
  </si>
  <si>
    <t>No of document to showcase good practices</t>
  </si>
  <si>
    <t>No of documents available in Hindi</t>
  </si>
  <si>
    <t>All knowledge products in Hindi</t>
  </si>
  <si>
    <t>10% ponds</t>
  </si>
  <si>
    <t>No Panchayat or Private investment till the end of first year</t>
  </si>
  <si>
    <r>
      <t xml:space="preserve">Outputs 1.1     </t>
    </r>
    <r>
      <rPr>
        <sz val="8"/>
        <color theme="1"/>
        <rFont val="Verdana"/>
        <family val="2"/>
      </rPr>
      <t>Ponds Identified according to geo-hydrological protocol</t>
    </r>
  </si>
  <si>
    <r>
      <t xml:space="preserve">Output 1.3  </t>
    </r>
    <r>
      <rPr>
        <sz val="8"/>
        <color theme="1"/>
        <rFont val="Verdana"/>
        <family val="2"/>
      </rPr>
      <t>Small scale fish farmers linked to financial support systems to access resources for pond maintenance</t>
    </r>
  </si>
  <si>
    <t>Will be assessed and implemented in April 2017</t>
  </si>
  <si>
    <t>1 hatchery installed and will be implemented in breeding season</t>
  </si>
  <si>
    <r>
      <t xml:space="preserve">Output 2.1 </t>
    </r>
    <r>
      <rPr>
        <sz val="8"/>
        <color theme="1"/>
        <rFont val="Verdana"/>
        <family val="2"/>
      </rPr>
      <t>Catchment treatment plan for each pond prepared and implemented</t>
    </r>
  </si>
  <si>
    <r>
      <t xml:space="preserve">Output 3.3  </t>
    </r>
    <r>
      <rPr>
        <sz val="8"/>
        <color theme="1"/>
        <rFont val="Verdana"/>
        <family val="2"/>
      </rPr>
      <t>Panchayat representatives trained in climate change factors</t>
    </r>
  </si>
  <si>
    <r>
      <t xml:space="preserve">Objectives      </t>
    </r>
    <r>
      <rPr>
        <sz val="8"/>
        <color theme="1"/>
        <rFont val="Verdana"/>
        <family val="2"/>
      </rPr>
      <t>Climate Change Adaptation in the inland fishery sector for secured livelihoods for small and marginal farmers</t>
    </r>
  </si>
  <si>
    <r>
      <t xml:space="preserve">Outcome 1   </t>
    </r>
    <r>
      <rPr>
        <sz val="8"/>
        <color theme="1"/>
        <rFont val="Verdana"/>
        <family val="2"/>
      </rPr>
      <t>Increasing water retention capacity of the tanks as an adaptive measure to address rainfall variability by modifying technical specification</t>
    </r>
  </si>
  <si>
    <r>
      <t xml:space="preserve">Outputs 1.2 </t>
    </r>
    <r>
      <rPr>
        <sz val="8"/>
        <color theme="1"/>
        <rFont val="Verdana"/>
        <family val="2"/>
      </rPr>
      <t>Modified pond design developed and implemented on selected ponds</t>
    </r>
  </si>
  <si>
    <r>
      <t xml:space="preserve">Outcome 4   </t>
    </r>
    <r>
      <rPr>
        <sz val="8"/>
        <color theme="1"/>
        <rFont val="Verdana"/>
        <family val="2"/>
      </rPr>
      <t>Preparing and disseminating evidence based resilient climate change adaptation strategies for inland fisheries for small pond</t>
    </r>
  </si>
  <si>
    <r>
      <t xml:space="preserve">Output 4.1 </t>
    </r>
    <r>
      <rPr>
        <sz val="8"/>
        <color theme="1"/>
        <rFont val="Verdana"/>
        <family val="2"/>
      </rPr>
      <t>Institutional Processes for multi-stakeholder learning are established and activated</t>
    </r>
  </si>
  <si>
    <r>
      <t xml:space="preserve">Output 4.3     </t>
    </r>
    <r>
      <rPr>
        <sz val="8"/>
        <color theme="1"/>
        <rFont val="Verdana"/>
        <family val="2"/>
      </rPr>
      <t>Learning from project disseminated</t>
    </r>
  </si>
  <si>
    <r>
      <t xml:space="preserve">Output 4.4  </t>
    </r>
    <r>
      <rPr>
        <sz val="8"/>
        <color theme="1"/>
        <rFont val="Verdana"/>
        <family val="2"/>
      </rPr>
      <t>Knowledge products developed and printed</t>
    </r>
  </si>
  <si>
    <r>
      <t xml:space="preserve">Outcome 3       </t>
    </r>
    <r>
      <rPr>
        <sz val="8"/>
        <color theme="1"/>
        <rFont val="Verdana"/>
        <family val="2"/>
      </rPr>
      <t>Making small pond fisheries climate adaptation resilient through productivity enhancement by capacity building and institutional linkages</t>
    </r>
  </si>
  <si>
    <r>
      <t xml:space="preserve">Output 3.1     </t>
    </r>
    <r>
      <rPr>
        <sz val="8"/>
        <color theme="1"/>
        <rFont val="Verdana"/>
        <family val="2"/>
      </rPr>
      <t>Capacity building of FFs on climate resilient fishing</t>
    </r>
  </si>
  <si>
    <r>
      <t xml:space="preserve">Output 3.2              </t>
    </r>
    <r>
      <rPr>
        <sz val="8"/>
        <color theme="1"/>
        <rFont val="Verdana"/>
        <family val="2"/>
      </rPr>
      <t>FF trained on market analysis of fish and prepare their business plans</t>
    </r>
  </si>
  <si>
    <r>
      <t xml:space="preserve">Output 3.4             </t>
    </r>
    <r>
      <rPr>
        <sz val="8"/>
        <color theme="1"/>
        <rFont val="Verdana"/>
        <family val="2"/>
      </rPr>
      <t>FFs made aware on the weather based insurance product for fish culture</t>
    </r>
  </si>
  <si>
    <t>Technology not yet adopted</t>
  </si>
  <si>
    <t>10% FF have access to composite fish seeds</t>
  </si>
  <si>
    <t>10% FF have initiated responsible fisheries practices though it has yet to reach recommended benchmarks</t>
  </si>
  <si>
    <t>Indications of better growth, though productivity will be known after harvesting is completed</t>
  </si>
  <si>
    <t>Data collection for model business plan completed and 10% FF recording data as part of roll out for the preparation of business plan</t>
  </si>
  <si>
    <t>Linkages not yet taken place</t>
  </si>
  <si>
    <t>Training of GP not yet conducted</t>
  </si>
  <si>
    <t xml:space="preserve">10% FF have been trained in climate resilient fisheries practices </t>
  </si>
  <si>
    <t>7% FFs made aware on the weather based insurance product</t>
  </si>
  <si>
    <t>Steering Committee at the state and each of the three districts formed and they have held their meetings; Technical Advisory Group formed and its meeting held</t>
  </si>
  <si>
    <t>Adaptive strategies developed though not articulated in a documentation form</t>
  </si>
  <si>
    <t>6 meetings of DSC in 3 districts held</t>
  </si>
  <si>
    <t>All stakeholders present in the meetings</t>
  </si>
  <si>
    <t>3 District Steering Committees (DSC) formed</t>
  </si>
  <si>
    <t>0% FF subscribed to weather based insurance product</t>
  </si>
  <si>
    <t>Selection protocol and design of ponds tested by the project</t>
  </si>
  <si>
    <t>Not presented to State Government</t>
  </si>
  <si>
    <t>Performance at mid-term (at the end of First Year)</t>
  </si>
  <si>
    <t>INDIA</t>
  </si>
  <si>
    <t>1: Health and Social Infrastructure (developed/improved)</t>
  </si>
  <si>
    <t>Ecociate</t>
  </si>
  <si>
    <t>Astad Pastakia</t>
  </si>
  <si>
    <t>Consultancy on Building Capacities of Small Inland Fishers for Climate Resilience and Livelihood Security Madhya Pradesh, Negotiated Terms of  Reference</t>
  </si>
  <si>
    <t>Process Documentation, By Invitation</t>
  </si>
  <si>
    <t>Preparing Business Plan and Developing Orientation Plan for Pond Committee Members and Village Youth on Developing Plans for their respective Ponds,  Proposal by Invitation</t>
  </si>
  <si>
    <t>1. Inception Workshop report
2. Technical Advisory Group Meeting Report
3. District Steering Committee Report Dhar (Dec 2015)
4. District Steering Committee Report Jhabua (Jan 2016)
5. District Steering Committee Report Alirajpur (Jan 2016)
6. Report of the Meeting of the State Steering Committee 
7. Panchayat Training Needs Assessment Report
8. Draft Training Material for Hatchery and Fisheries
9. Draft Training Material on Gender
10. Climate Change Pathways that Affect Fish Diversity: Study of Dhar and Jhabua
11. Process Documentation Report (2015-16)
12. Study on Sustainability and Scope of Development of Surface Water Pond Alirajpur, Jhabua district
13. Fish Market Study in Dhar, Alirajpur and Jhabua
14. Biodiversity Report of Pond Sites- Dhar, Jhabua and Alirajpur
15. Ground Truthing Reports
16. Preventive Measures for Vector Borne Diseases in Dhar, Jhabua and Alirajpur</t>
  </si>
  <si>
    <t>S.No</t>
  </si>
  <si>
    <t>COMPONENT 1</t>
  </si>
  <si>
    <t>Hydro-geological assessment</t>
  </si>
  <si>
    <t>Modification of ponds (average size 4 ha per pond)</t>
  </si>
  <si>
    <t>Modification of Insurance product</t>
  </si>
  <si>
    <t>COMPONENT 2</t>
  </si>
  <si>
    <t>Catchment Treatment (48 ha for average 4 ha of pond)</t>
  </si>
  <si>
    <t>Oxygenation (solar aerators and oxygen tablets- all ponds)</t>
  </si>
  <si>
    <t>Water Quality Measurement &amp; Maintenance</t>
  </si>
  <si>
    <t>2.3.1</t>
  </si>
  <si>
    <t>Poly culture Fingerling  Support (Part support)</t>
  </si>
  <si>
    <t>2.3.2</t>
  </si>
  <si>
    <t>Feeding -Micro-nutrient etc. (Part support)</t>
  </si>
  <si>
    <t>2.3.3</t>
  </si>
  <si>
    <t>Construction of Hatchery units-CIFA technology</t>
  </si>
  <si>
    <t>2.3.4</t>
  </si>
  <si>
    <t>Nursery Unit(0.1 ha)</t>
  </si>
  <si>
    <t>2.3.5</t>
  </si>
  <si>
    <t>Seed Rearing Unit (0.1 ha)</t>
  </si>
  <si>
    <t>2.3.6</t>
  </si>
  <si>
    <t>Transportation of Fingerlings</t>
  </si>
  <si>
    <t>COMPONENT 3</t>
  </si>
  <si>
    <t>Training and Capacity Building including exposure visits</t>
  </si>
  <si>
    <t>3.2.1</t>
  </si>
  <si>
    <t>Marketing and Infrastructure Support</t>
  </si>
  <si>
    <t>3.2.2</t>
  </si>
  <si>
    <t>Business Plan Prepared</t>
  </si>
  <si>
    <t>Training of Panchayat representatives</t>
  </si>
  <si>
    <t>3.4.1</t>
  </si>
  <si>
    <t>Linkages with Financial Services ( banking/ federation/ financial institutions)</t>
  </si>
  <si>
    <t>3.4.2</t>
  </si>
  <si>
    <t>Insurance Coverage ( premium for av.4 ha of pond part)</t>
  </si>
  <si>
    <t>COMPONENT 4</t>
  </si>
  <si>
    <t>4.1.1</t>
  </si>
  <si>
    <t>Meetings of District Steering Committee</t>
  </si>
  <si>
    <t>4.1.2</t>
  </si>
  <si>
    <t>Meeting of Technical Advisory Group</t>
  </si>
  <si>
    <t>4.1.3</t>
  </si>
  <si>
    <t>Meeting of State Steering Committee</t>
  </si>
  <si>
    <t>4.1.4</t>
  </si>
  <si>
    <t>Meeting of Climate Change Observatory</t>
  </si>
  <si>
    <t>4.2.1</t>
  </si>
  <si>
    <t>Action-Reflection Meetings</t>
  </si>
  <si>
    <t>4.2.2</t>
  </si>
  <si>
    <t>Systematisation</t>
  </si>
  <si>
    <t>4.2.3</t>
  </si>
  <si>
    <t>Process Documentation</t>
  </si>
  <si>
    <t>4.2.4</t>
  </si>
  <si>
    <t>Development of Policy Briefs</t>
  </si>
  <si>
    <t>4.3.1</t>
  </si>
  <si>
    <t>Training of Civil Society Organisation</t>
  </si>
  <si>
    <t>4.3.2</t>
  </si>
  <si>
    <t>State Level Workshop</t>
  </si>
  <si>
    <t>4.3.3</t>
  </si>
  <si>
    <t>National Level Workshop</t>
  </si>
  <si>
    <t>4.4.1</t>
  </si>
  <si>
    <t>Awareness  (Leaflets/pamphlets)</t>
  </si>
  <si>
    <t>4.4.2</t>
  </si>
  <si>
    <t>Toolkit for Practitioners: Developing Adaptation Strategies in Natural Resource Management with Specific Reference to Fisheries</t>
  </si>
  <si>
    <t>4.4.3</t>
  </si>
  <si>
    <t>Training Manual for Fish Farmers on Climate Resilient Fish Rearing Practices</t>
  </si>
  <si>
    <t>4.4.4</t>
  </si>
  <si>
    <t>Toolkit for Preparation of Business Plans for Small-Scale Fishery, Hatchery and Nursery</t>
  </si>
  <si>
    <t>4.4.5</t>
  </si>
  <si>
    <t xml:space="preserve">Good Management Practices for Climate Resilient Small-Scale Fisheries </t>
  </si>
  <si>
    <t>D</t>
  </si>
  <si>
    <t>E</t>
  </si>
  <si>
    <t>Project / Programme Execution Cost</t>
  </si>
  <si>
    <t>Grand Total (D+E)</t>
  </si>
  <si>
    <t>Total (1+2+3+4)</t>
  </si>
  <si>
    <t>Component 4</t>
  </si>
  <si>
    <r>
      <t>a) started i</t>
    </r>
    <r>
      <rPr>
        <sz val="11"/>
        <rFont val="Calibri"/>
        <family val="2"/>
        <scheme val="minor"/>
      </rPr>
      <t>n 15%</t>
    </r>
    <r>
      <rPr>
        <sz val="11"/>
        <color theme="1"/>
        <rFont val="Calibri"/>
        <family val="2"/>
        <scheme val="minor"/>
      </rPr>
      <t xml:space="preserve"> of the ponds</t>
    </r>
  </si>
  <si>
    <r>
      <t xml:space="preserve">a) </t>
    </r>
    <r>
      <rPr>
        <sz val="11"/>
        <rFont val="Calibri"/>
        <family val="2"/>
        <scheme val="minor"/>
      </rPr>
      <t xml:space="preserve">CCO in 6 </t>
    </r>
    <r>
      <rPr>
        <sz val="11"/>
        <color theme="1"/>
        <rFont val="Calibri"/>
        <family val="2"/>
        <scheme val="minor"/>
      </rPr>
      <t>villages established</t>
    </r>
  </si>
  <si>
    <t>climate.taalindia.org</t>
  </si>
  <si>
    <t>Ravi S. Prasad, IAS (Joint Secretary)
Ministry of Environment, Forests &amp; Climate Change, Govt. of India</t>
  </si>
  <si>
    <t>ravis.prasad@nic.in</t>
  </si>
  <si>
    <t>Towards Action And Learning (TAAL)</t>
  </si>
  <si>
    <t>NA</t>
  </si>
  <si>
    <t>Project Components</t>
  </si>
  <si>
    <t>Expected Outputs</t>
  </si>
  <si>
    <t>Expected Concrete Outputs</t>
  </si>
  <si>
    <t>Project Component</t>
  </si>
  <si>
    <t>Component 1: Adaptive measures to address rainfall variability</t>
  </si>
  <si>
    <t xml:space="preserve">1.1 Ponds identified according to geo-hydrological protocol for fisheries </t>
  </si>
  <si>
    <t>1.2 Modified pond design developed and implemented on existing ponds</t>
  </si>
  <si>
    <t>1.3 Small-scale fish famers linked to financial support systems to access resources for pond maintenance</t>
  </si>
  <si>
    <t xml:space="preserve">Component 2:
Building resilience through adaptation of climate resilient technology
</t>
  </si>
  <si>
    <t>2.1 Catchment treatment plan for each pond prepared and implemented</t>
  </si>
  <si>
    <t>2.2 Pond temperature regulating best management practices and greening the pond surrounds</t>
  </si>
  <si>
    <t xml:space="preserve">Component 3:
Building climate resilience through enhancement of adaptive  capacity
</t>
  </si>
  <si>
    <t>3.1 Capacity building of Fish farmers on climate resilient fishing</t>
  </si>
  <si>
    <t>3.2 Fish farmers trained on market analysis of fish and prepare their business plans</t>
  </si>
  <si>
    <t>3.3.Panchayat representatives trained in climate change factors.</t>
  </si>
  <si>
    <t>3.4 Fish farmers made aware on the weather based insurance product for fish culture</t>
  </si>
  <si>
    <t xml:space="preserve">Component 4:
Knowledge generation and management
</t>
  </si>
  <si>
    <t>4.1 Institutional Processes for multi-stakeholder learning are established and activated</t>
  </si>
  <si>
    <t>4.2 Evidence based learning documents prepared for dissemination</t>
  </si>
  <si>
    <t>4.3 Learning from Project Disseminated</t>
  </si>
  <si>
    <t>4.4 Knowledge Products developed printed</t>
  </si>
  <si>
    <t>IND/NIE/Food/2013/1</t>
  </si>
  <si>
    <t>As per Table H of the Disbursement Schedule, DPR pg No. 128.</t>
  </si>
  <si>
    <t xml:space="preserve">NABARD maintains one RBI account where all the funds are credited and pooled. In view of this, project wise investment income may not be ascertained. </t>
  </si>
  <si>
    <t>In Indian Rupees at the exchange rate of 1 USD = INR 60</t>
  </si>
  <si>
    <t>Unanticipated delays in project implementation  have affected the project disbursement schedule and reasons for delay are mentioned in this report. Efforts are being made to bring project activities and the disbursement schedule in line with the project plan.</t>
  </si>
  <si>
    <t>AMOUNT Utilized (USD)</t>
  </si>
  <si>
    <t>As per Table of the Project Calendar of the  DPR pg No. 31.</t>
  </si>
  <si>
    <t xml:space="preserve">(a) Design of pond has been focused on water retention in all the ponds that have been covered in the first year.
(b) Capacity building of the project implementation team to bring focus on climate adaptation activities.
</t>
  </si>
  <si>
    <t xml:space="preserve">(a) Weather based insurance for excessive rains developed and launched
(b) Fish pass piloted in one of the pond
</t>
  </si>
  <si>
    <t>Duplication of booking expenses undertaken on ponds by the project and also by the Gram Panchayat as their expenditure</t>
  </si>
  <si>
    <t>(a) One Block Administration has been informed about the works undertaken in the project and process of informing other blocks is underway</t>
  </si>
  <si>
    <t>(a) Local persons have been drawn in as field workers (Cluster Associates) and local resource persons and experts empanelled to provide their expert inputs on a draw down basis.
(b) Regular staff meetings and capacity building to ensure that all staff understand their role in the project.</t>
  </si>
  <si>
    <t>(a) Dialogue at one block has been initiated.</t>
  </si>
  <si>
    <t xml:space="preserve">(a) Maps of sites selected for first year has been finalized.
(b) Work has started on 13.3% of the pond sites.
</t>
  </si>
  <si>
    <t>Activity 1.3: Insurance Product has been developed that provides resources for making modifications to the technical design of the pond after the projected climate change has taken place</t>
  </si>
  <si>
    <t>a) All 8 fishers groups selected for the first year informed of insurance Products and how they can be used for transferring risks</t>
  </si>
  <si>
    <t>a) Catchment treatment plan of 13.3 % sites is implemented</t>
  </si>
  <si>
    <t>Please justify your rating.  Outline the positive and negative progress made by the project since it started.  Provide specific recommendations for next steps. (word limit=500)</t>
  </si>
  <si>
    <t>Component 2:Building resilience through adaptation of climate resilient technology</t>
  </si>
  <si>
    <t>Component 3:Building climate resilience through enhancement of adaptive  capacity</t>
  </si>
  <si>
    <t>Component 4: Knowledge generation and management</t>
  </si>
  <si>
    <t xml:space="preserve">Implementing Agency (NABARD)  </t>
  </si>
  <si>
    <t>Sachin Kamble</t>
  </si>
  <si>
    <t>sachin.kamble@nabard.org</t>
  </si>
  <si>
    <t>a) Geo hydrological assessment completed
b) 60 Pond sites finalized
c) Completion of baseline</t>
  </si>
  <si>
    <t>All FF covered by the project adopt climate resilient fish rearing practices</t>
  </si>
  <si>
    <r>
      <t xml:space="preserve">The Project is to make the fishery sector (captive inland fishery) adaptive to climate variability and enhance the adaptive capacity of the fish farmers to ensure their livelihood security.
</t>
    </r>
    <r>
      <rPr>
        <b/>
        <sz val="11"/>
        <color indexed="8"/>
        <rFont val="Times New Roman"/>
        <family val="1"/>
      </rPr>
      <t xml:space="preserve">Project Objective:  </t>
    </r>
    <r>
      <rPr>
        <sz val="11"/>
        <color indexed="8"/>
        <rFont val="Times New Roman"/>
        <family val="1"/>
      </rPr>
      <t xml:space="preserve">Climate Change Adaptation in the inland fishery sector for secured livelihoods of small and marginal farmers
</t>
    </r>
    <r>
      <rPr>
        <b/>
        <sz val="11"/>
        <color indexed="8"/>
        <rFont val="Times New Roman"/>
        <family val="1"/>
      </rPr>
      <t xml:space="preserve">Scope: </t>
    </r>
    <r>
      <rPr>
        <sz val="11"/>
        <color indexed="8"/>
        <rFont val="Times New Roman"/>
        <family val="1"/>
      </rPr>
      <t xml:space="preserve">The Project will work on 60 ponds each with an area less than 10 ha in the Jhabua Agro Climatic Zone of the districts of Jhabua, Alirajpur and Dhar in the state of Madhya Pradesh. 
</t>
    </r>
    <r>
      <rPr>
        <b/>
        <sz val="11"/>
        <color indexed="8"/>
        <rFont val="Times New Roman"/>
        <family val="1"/>
      </rPr>
      <t xml:space="preserve">Specific Main Outcomes: </t>
    </r>
    <r>
      <rPr>
        <sz val="11"/>
        <color indexed="8"/>
        <rFont val="Times New Roman"/>
        <family val="1"/>
      </rPr>
      <t xml:space="preserve">The project has following specific outcomes:
</t>
    </r>
    <r>
      <rPr>
        <b/>
        <sz val="11"/>
        <color indexed="8"/>
        <rFont val="Times New Roman"/>
        <family val="1"/>
      </rPr>
      <t xml:space="preserve">Outcome 1:  </t>
    </r>
    <r>
      <rPr>
        <sz val="11"/>
        <color indexed="8"/>
        <rFont val="Times New Roman"/>
        <family val="1"/>
      </rPr>
      <t xml:space="preserve">Increasing water retention capacity of the tanks as an adaptive measure to address rainfall variability by modifying technical specifications;
</t>
    </r>
    <r>
      <rPr>
        <b/>
        <sz val="11"/>
        <color indexed="8"/>
        <rFont val="Times New Roman"/>
        <family val="1"/>
      </rPr>
      <t xml:space="preserve">Outcome 2:  </t>
    </r>
    <r>
      <rPr>
        <sz val="11"/>
        <color indexed="8"/>
        <rFont val="Times New Roman"/>
        <family val="1"/>
      </rPr>
      <t xml:space="preserve">Diversification of fish species and temperature regulation of ponds as adaptive measures to a warmer climatic regime;
</t>
    </r>
    <r>
      <rPr>
        <b/>
        <sz val="11"/>
        <color indexed="8"/>
        <rFont val="Times New Roman"/>
        <family val="1"/>
      </rPr>
      <t xml:space="preserve">Outcome 3: </t>
    </r>
    <r>
      <rPr>
        <sz val="11"/>
        <color indexed="8"/>
        <rFont val="Times New Roman"/>
        <family val="1"/>
      </rPr>
      <t xml:space="preserve"> Making small pond fisheries climate adaptation resilient through productivity enhancement by capacity building and institutional linkages;
</t>
    </r>
    <r>
      <rPr>
        <b/>
        <sz val="11"/>
        <color indexed="8"/>
        <rFont val="Times New Roman"/>
        <family val="1"/>
      </rPr>
      <t xml:space="preserve">Outcome 4: </t>
    </r>
    <r>
      <rPr>
        <sz val="11"/>
        <color indexed="8"/>
        <rFont val="Times New Roman"/>
        <family val="1"/>
      </rPr>
      <t xml:space="preserve">Preparing and disseminating evidence-based resilient climate change adaptation strategies for inland fisheries for small pond fish farming.  
</t>
    </r>
  </si>
  <si>
    <t>Planned (Upon Agreement Signing- 1st Instalment) in USD</t>
  </si>
  <si>
    <t xml:space="preserve">(a) Launch workshop with other stakeholders at the State and District level
(b) District Steering Committee has been constituted and meetings are held regularly for discussion.
</t>
  </si>
  <si>
    <t>No activity has been undertaken so far</t>
  </si>
  <si>
    <t>a) All 8 fishers groups selected for the first year have been informed about the insurance Products and how they can be use it for transferring risks</t>
  </si>
  <si>
    <t>a) Implementation of catchment treatment plans in 15% of the project sites</t>
  </si>
  <si>
    <t>a) Catchment treatment plan in 13.3 % of the project sites has been implemented</t>
  </si>
  <si>
    <t>a) Greening of pond surrounding is undertaken as part of catchment treatment plan</t>
  </si>
  <si>
    <t>a) resource persons for training has been identified and training schedule developed- in the process of implementation</t>
  </si>
  <si>
    <t xml:space="preserve">a) 15% of fishers are trained in preparation of Business plans for their ponds </t>
  </si>
  <si>
    <r>
      <t xml:space="preserve">a) </t>
    </r>
    <r>
      <rPr>
        <sz val="11"/>
        <rFont val="Calibri"/>
        <family val="2"/>
        <scheme val="minor"/>
      </rPr>
      <t xml:space="preserve">CCO in 6 </t>
    </r>
    <r>
      <rPr>
        <sz val="11"/>
        <color theme="1"/>
        <rFont val="Calibri"/>
        <family val="2"/>
        <scheme val="minor"/>
      </rPr>
      <t>villages has been established</t>
    </r>
  </si>
  <si>
    <t>a) Process documentation is underway</t>
  </si>
  <si>
    <r>
      <t xml:space="preserve">
</t>
    </r>
    <r>
      <rPr>
        <b/>
        <sz val="11"/>
        <color indexed="8"/>
        <rFont val="Times New Roman"/>
        <family val="1"/>
      </rPr>
      <t>Component 2:Building resilience through adaptation of climate resilient technology</t>
    </r>
  </si>
  <si>
    <t>Component 1: Adaptive Measures to address Rainfall Variability</t>
  </si>
  <si>
    <t>Component 3: Building climate resilience through enhancement of adaptive capacity</t>
  </si>
  <si>
    <t>Component 4 Knowledge Generation and Management</t>
  </si>
  <si>
    <t>Component(s)</t>
  </si>
  <si>
    <t>1 Good Practice document</t>
  </si>
  <si>
    <t>10% Fish Farmer (FF) adopted climate resilient fish rearing practices</t>
  </si>
  <si>
    <t>All FF targeted by the project would subscribe to one of the insurance product</t>
  </si>
  <si>
    <t>Will be assessed after fish harvesting is completed</t>
  </si>
  <si>
    <t>Recognition and specific provisions would be made for small-scale fisheries in the State Policy</t>
  </si>
  <si>
    <t>80% ponds where silt load would be  decreased</t>
  </si>
  <si>
    <t>To be determined during project implementation</t>
  </si>
  <si>
    <t>Fish loss due to flooding not reported in any of the 10% ponds in which work has been done in the first year</t>
  </si>
  <si>
    <t>100% ponds would  be used for small-scale commercial fisheries</t>
  </si>
  <si>
    <t>100% ponds where water temperature would be  regulated</t>
  </si>
  <si>
    <t>12 % ponds implemented poly culture (3 layered) fish farming in first year</t>
  </si>
  <si>
    <t>Fish Farmers in 12 % adopted recommended fish stocking rate</t>
  </si>
  <si>
    <t>All small-scale FF  resort to high density stocking</t>
  </si>
  <si>
    <t>No fish hatcheries among small-scale FFs</t>
  </si>
  <si>
    <t>9 plans prepared and 5 have been implemented</t>
  </si>
  <si>
    <t>10% ponds silt load has decreased</t>
  </si>
  <si>
    <t>80% ponds silt load has decreased</t>
  </si>
  <si>
    <t>Two-third FF adopt technology to decrease likelihood of oxygen deficiency</t>
  </si>
  <si>
    <t>No small-scale FF  trained in poly culture and fish culture</t>
  </si>
  <si>
    <t>10% FF trained in poly culture and fish rearing practices</t>
  </si>
  <si>
    <t>100% FF trained in ploy culture and fish rearing practice</t>
  </si>
  <si>
    <t>Weather indexed insurance product launched though FFs have yet to subscribe to it</t>
  </si>
  <si>
    <t>100% of FF would complete their training on market analysis and business plan</t>
  </si>
  <si>
    <t>1 Process Report has been prepared</t>
  </si>
  <si>
    <t>Were there are any delays in implementation?  If so, include any causes of delays. What measures have been taken to reduce delays?</t>
  </si>
  <si>
    <t>The contract was signed on 31st  July  2015 but the field implementation process was contingent on the conduct of Project Launch Workshop that could take place on 18th November 2015.</t>
  </si>
  <si>
    <t>For target communities the works done under Pond Modification and Catchment treatment have been most successful so far. Target communities have assessed the quantum of silt that has been arrested in the catchment and pond strengthening that has taken place during pond modification works. Some of the ponds undertaken in the project were old and no investments were made on their maintenance.</t>
  </si>
  <si>
    <t>ASIA-PACIFIC</t>
  </si>
  <si>
    <t>Contract Value/Amount (USD)</t>
  </si>
  <si>
    <t>Payment to Date (USD)</t>
  </si>
  <si>
    <t>14833  (Frametrics Consulting Private Limited)</t>
  </si>
  <si>
    <t xml:space="preserve">(a) Geo hydrological assessment of all the blocks under the project area completed
(b) 60 Pond sites finalized
(c) Completion of baseline of ponds finalised
</t>
  </si>
  <si>
    <t>% Fish Farmer (FF) adopting climate resilient fish rearing practices developed by the project</t>
  </si>
  <si>
    <t>650-700 kg per ha</t>
  </si>
  <si>
    <t>NATIONAL BANK FOR AGRICULTURE AND RURAL DEVELOPMENT (NABARD)</t>
  </si>
  <si>
    <t>Food Security</t>
  </si>
  <si>
    <t>AMOUNT Utilized (INR )</t>
  </si>
  <si>
    <t>Remarks</t>
  </si>
  <si>
    <r>
      <rPr>
        <b/>
        <sz val="11"/>
        <rFont val="Times New Roman"/>
        <family val="1"/>
      </rPr>
      <t>CIFA</t>
    </r>
    <r>
      <rPr>
        <sz val="11"/>
        <rFont val="Times New Roman"/>
        <family val="1"/>
      </rPr>
      <t xml:space="preserve"> is a Government of India institution. It is a Centre of Excellence in research for developing sustainable and diversified freshwater aquaculture practices for enhanced productivity, quality, water use efficiency and farm income. It has the the mandate to provide training to fishers. Hence, no Bid was invited and negotiations were carried out with the institute directly.</t>
    </r>
  </si>
  <si>
    <t>will be reported in PPR2</t>
  </si>
  <si>
    <t xml:space="preserve">at present fish is introduced late in the Ponds </t>
  </si>
  <si>
    <t xml:space="preserve">75% ponds would require works for full suitability for small scale fisheries and 25% ponds will require improvements. Improvements were carried out in 7/60 ponds ( 11.66%) </t>
  </si>
  <si>
    <t>Presently fish is harvested early to meet irrigation water needs.</t>
  </si>
  <si>
    <t>First Year, work was done in 9 ponds. Training not yet undertaken as the formal approval of remaining ponds from District steering committee had not been received.</t>
  </si>
  <si>
    <t>Training not yet undertaken. The Training need Assessment was used to prepare training module and content. Training will be conducted in year 2</t>
  </si>
  <si>
    <t>This year 3 activity</t>
  </si>
  <si>
    <t>This is year 3 activity</t>
  </si>
  <si>
    <r>
      <rPr>
        <b/>
        <u/>
        <sz val="11"/>
        <color theme="1"/>
        <rFont val="Calibri"/>
        <family val="2"/>
        <scheme val="minor"/>
      </rPr>
      <t>Core Indicator</t>
    </r>
    <r>
      <rPr>
        <sz val="11"/>
        <color theme="1"/>
        <rFont val="Calibri"/>
        <family val="2"/>
        <scheme val="minor"/>
      </rPr>
      <t xml:space="preserve"> 1.2: No. of Early Warning Systems 
</t>
    </r>
    <r>
      <rPr>
        <b/>
        <sz val="16"/>
        <color theme="1"/>
        <rFont val="Calibri"/>
        <family val="2"/>
        <scheme val="minor"/>
      </rPr>
      <t>Threat and Hazard information are not part of the project</t>
    </r>
  </si>
  <si>
    <r>
      <rPr>
        <b/>
        <u/>
        <sz val="11"/>
        <color theme="1"/>
        <rFont val="Calibri"/>
        <family val="2"/>
        <scheme val="minor"/>
      </rPr>
      <t>Core Indicator</t>
    </r>
    <r>
      <rPr>
        <sz val="11"/>
        <color theme="1"/>
        <rFont val="Calibri"/>
        <family val="2"/>
        <scheme val="minor"/>
      </rPr>
      <t xml:space="preserve"> 4.2: Assets produced, developed, improved or strengthened  
</t>
    </r>
    <r>
      <rPr>
        <b/>
        <sz val="16"/>
        <color theme="1"/>
        <rFont val="Calibri"/>
        <family val="2"/>
        <scheme val="minor"/>
      </rPr>
      <t xml:space="preserve">
 Hatchery, Nursery, Pond Strengthened</t>
    </r>
  </si>
  <si>
    <r>
      <t xml:space="preserve">Indicator 4.1.1: No. and type of development sector services to respond to new conditions resulting from climate variability and change    
</t>
    </r>
    <r>
      <rPr>
        <b/>
        <sz val="16"/>
        <color theme="1"/>
        <rFont val="Calibri"/>
        <family val="2"/>
        <scheme val="minor"/>
      </rPr>
      <t xml:space="preserve"> Hatchery, Nursery, Pond Strengthened</t>
    </r>
  </si>
  <si>
    <r>
      <rPr>
        <b/>
        <u/>
        <sz val="11"/>
        <color theme="1"/>
        <rFont val="Calibri"/>
        <family val="2"/>
        <scheme val="minor"/>
      </rPr>
      <t>Core Indicator</t>
    </r>
    <r>
      <rPr>
        <sz val="11"/>
        <color theme="1"/>
        <rFont val="Calibri"/>
        <family val="2"/>
        <scheme val="minor"/>
      </rPr>
      <t xml:space="preserve"> 5.1: Natural Assets protected or rehabilitated   
</t>
    </r>
    <r>
      <rPr>
        <b/>
        <sz val="16"/>
        <color theme="1"/>
        <rFont val="Calibri"/>
        <family val="2"/>
        <scheme val="minor"/>
      </rPr>
      <t xml:space="preserve"> Catchment Area Treatment and Pond Modification</t>
    </r>
  </si>
  <si>
    <t xml:space="preserve">New ponds identified, were approved and taken up for work under the project </t>
  </si>
  <si>
    <t>YES. The risk of ponds not falling within the project criteria (less than 10 ha) even after approval has been mitigated by reinforcing the selection process.</t>
  </si>
  <si>
    <t>50% of the ponds selected under the project can retain water more than 10 months</t>
  </si>
  <si>
    <t>30%of the ponds have water depth up to 1.5 m during dry months</t>
  </si>
  <si>
    <t>None of the ponds selected have access to resources for pond maintenance</t>
  </si>
  <si>
    <t>25%of the ponds selected are suitable for small scale commercial fisheries</t>
  </si>
  <si>
    <t>There are no works in catchment of the pond that will reduce the silt load of the pond</t>
  </si>
  <si>
    <t>None of the Fish Farmers selected under the project have access to different species of fish seeds</t>
  </si>
  <si>
    <t>None of the Fish Farmers are adopting responsible fisheries practices</t>
  </si>
  <si>
    <t>10% of the ponds selected have existing Fisher's Group</t>
  </si>
  <si>
    <t>None of the Fish Farmers under the project have received training on market analysis and business plan</t>
  </si>
  <si>
    <t>0%. None of the ponds selected for the project has any work been done decreasing the silt load</t>
  </si>
  <si>
    <t>Product contract</t>
  </si>
  <si>
    <t>18/05/2018 (as per DPR). Proposed date for terminal evaluation may be considered as 18/10/2018 since the project started on 18/11/2015 and three years will be nearing completion on this date.</t>
  </si>
  <si>
    <t>All utilization figures are till 31st Oct 2016</t>
  </si>
  <si>
    <t>Signature Date</t>
  </si>
  <si>
    <t>Purchase of Solar Pump for drawing water for hatchery by invitation</t>
  </si>
  <si>
    <t>Project has collected data on area and ownership of all ponds in the block with lease records and incorporated in the selection process of ponds.</t>
  </si>
  <si>
    <t>RockMin Consultants</t>
  </si>
  <si>
    <t>Development of Catchment Maps for each Pond selected by the project</t>
  </si>
  <si>
    <t>RockMin Consultants  (USD  6167)</t>
  </si>
  <si>
    <t>Geo Resource Developers (17.25 USD per land unit, that is, 10320 USD for 100 land units per pond for 60 ponds)</t>
  </si>
  <si>
    <t>RockMin Consultants agreed to develop catchment area map with each unit of land identified over the number of villages in the catchment of each pond. 
RockMin has the lowest quote and hence the bid was decided in favour of RockMin</t>
  </si>
  <si>
    <t xml:space="preserve">In USD </t>
  </si>
  <si>
    <t>18 November 2015 to 31 October 2016</t>
  </si>
  <si>
    <t>Remaining Balance (In USD)</t>
  </si>
  <si>
    <t>Punchline Energy Limited (5083)</t>
  </si>
  <si>
    <r>
      <rPr>
        <b/>
        <u/>
        <sz val="11"/>
        <rFont val="Times New Roman"/>
        <family val="1"/>
      </rPr>
      <t>9047</t>
    </r>
    <r>
      <rPr>
        <sz val="11"/>
        <rFont val="Times New Roman"/>
        <family val="1"/>
      </rPr>
      <t xml:space="preserve"> (Ecociate Consultants Private Limited)</t>
    </r>
  </si>
  <si>
    <t>Total Amount (USD)</t>
  </si>
  <si>
    <t xml:space="preserve">(a) Involvement of Gram Sabha in selection of the pond for fisheries. Ponds that have moderate and high competition are not taken under the project.
 (b) Consultations of the farmers with fields near the pond; co-opting farmers as members of the Fish Farmer Group
</t>
  </si>
  <si>
    <t>(a) Water quality sample testing undertaken
(b) Ponds with moderate and high competition with agriculture in catchment area is not undertaken under the project
(c) Development and treatment of catchment undertaken by the project</t>
  </si>
  <si>
    <t>(a) Presentation of project to Gram Panchayat members before taking up the project for implementation
(b) Training Needs Assessment (TNA) of Panchayat representatives undertaken and training module has being developed</t>
  </si>
  <si>
    <t xml:space="preserve">Two ponds shortlisted and approved by the District Steering Committee were later found to have area higher than 10 ha in the government records. Due to this, additional ponds had to be scoped, shortlisted and sought approval.
</t>
  </si>
  <si>
    <r>
      <rPr>
        <b/>
        <sz val="11"/>
        <color rgb="FF000000"/>
        <rFont val="Times New Roman"/>
        <family val="1"/>
      </rPr>
      <t xml:space="preserve">Positive Influence
</t>
    </r>
    <r>
      <rPr>
        <sz val="11"/>
        <color rgb="FF000000"/>
        <rFont val="Times New Roman"/>
        <family val="1"/>
      </rPr>
      <t xml:space="preserve">(a) Conduct of Project Launch Workshop at the State Level has informed different stakeholders about the project, its different processes and activities that will be instituted during its implementation. The state workshop was attended by district level officials that also brought them on board with project objectives and outputs. The presence of district level officials in the State Workshop led to conduct of similar workshops in each of the three districts so that stakeholders at the district level were also informed about the project and its implementation. These workshops created a facilitative environment for the project and led to development of rapport with the administrative machinery at all levels.
(b) Validation of selection of ponds by the District level officials of the Fisheries department gave confidence to the project as well as to the government departments in the processes and methodologies adopted for the implementation of the project. This has positively impacted in the processing of documents at the department level for ponds and fishers group related to the project.
(c) Constitution of District Steering Committee in each of the three districts has a positive influence on the project and in generating spin-off effect on other stakeholders. The GIS data of the districts presented in DSCs were found relevant by other departments who have picked it up to feed it for the development of their respective departmental plans.
(d) Association of Central Institute of Freshwater Aquaculture with the project as member of Technical Advisory Group and as partner for providing Capacity Building inputs under the project. The association has brought credibility to the project that has facilitated associations from other stakeholders like Soil Research Institute, Central Institute of Agriculture Engineering, and National Fisheries Development Board.
</t>
    </r>
  </si>
  <si>
    <t>(a) The diversity of fish species and the mechanism to promote it needs to be built in to the project that will be based on the results of the development of Business Plan. This will necessitate modifications in the project design and in revisiting of project outputs that are presently based on promotion of (at most) five species of table fish.
(b) Rate of inflation and cost of living had increased to a level where it is not possible for the project to employ senior technical experts on a regular basis. Alternatively the project has empanelled senior technical experts whose services are taken on task basis for project related activities.
(c) Revising the payment schedule for release of Programme Execution Cost to the EE is different from its current method of linking it with Programme Cost.</t>
  </si>
  <si>
    <r>
      <rPr>
        <b/>
        <sz val="11"/>
        <color rgb="FF000000"/>
        <rFont val="Times New Roman"/>
        <family val="1"/>
      </rPr>
      <t>Positive</t>
    </r>
    <r>
      <rPr>
        <sz val="11"/>
        <color rgb="FF000000"/>
        <rFont val="Times New Roman"/>
        <family val="1"/>
      </rPr>
      <t xml:space="preserve">
(a) Willingness of the stakeholders and beneficiary to institute adaptive measures depends on their conviction that the climatic change is leading to the observable changes in their production. This conviction arises when their hunches are backed by micro level and relevant climatic data which is communicated to them in a demystified and simplest way. This is as true for fishers as it is for government and other institutional stakeholders.
</t>
    </r>
    <r>
      <rPr>
        <b/>
        <sz val="11"/>
        <color rgb="FF000000"/>
        <rFont val="Times New Roman"/>
        <family val="1"/>
      </rPr>
      <t xml:space="preserve">Negative
</t>
    </r>
    <r>
      <rPr>
        <sz val="11"/>
        <color rgb="FF000000"/>
        <rFont val="Times New Roman"/>
        <family val="1"/>
      </rPr>
      <t>(a) Climate Change for government is a sub sector of the main work that they are engaged in. The project is viewed by government as a separate vertical at the district level and different from the other work that they are doing.</t>
    </r>
  </si>
  <si>
    <t>Not applicable at this Stage</t>
  </si>
  <si>
    <r>
      <t xml:space="preserve">Indicator 1: Relevant threat and hazard information generated and disseminated to stakeholders on a timely basis 
</t>
    </r>
    <r>
      <rPr>
        <b/>
        <sz val="18"/>
        <color theme="1"/>
        <rFont val="Calibri"/>
        <family val="2"/>
        <scheme val="minor"/>
      </rPr>
      <t>Threat and Hazard information are not part of the project</t>
    </r>
  </si>
  <si>
    <r>
      <t>Estimated cumulative total disbursement in USD for 2 instalments as of</t>
    </r>
    <r>
      <rPr>
        <b/>
        <sz val="12"/>
        <color indexed="10"/>
        <rFont val="Times New Roman"/>
        <family val="1"/>
      </rPr>
      <t xml:space="preserve"> </t>
    </r>
    <r>
      <rPr>
        <b/>
        <sz val="12"/>
        <rFont val="Times New Roman"/>
        <family val="1"/>
      </rPr>
      <t>[31 Oct 2016]</t>
    </r>
  </si>
  <si>
    <r>
      <t xml:space="preserve">Planned </t>
    </r>
    <r>
      <rPr>
        <b/>
        <sz val="12"/>
        <rFont val="Times New Roman"/>
        <family val="1"/>
      </rPr>
      <t>( 02nd year )</t>
    </r>
    <r>
      <rPr>
        <b/>
        <sz val="12"/>
        <color indexed="8"/>
        <rFont val="Times New Roman"/>
        <family val="1"/>
      </rPr>
      <t xml:space="preserve"> in USD</t>
    </r>
  </si>
  <si>
    <r>
      <t xml:space="preserve">Planned </t>
    </r>
    <r>
      <rPr>
        <b/>
        <sz val="12"/>
        <rFont val="Times New Roman"/>
        <family val="1"/>
      </rPr>
      <t>( 02nd year )</t>
    </r>
    <r>
      <rPr>
        <b/>
        <sz val="12"/>
        <color indexed="8"/>
        <rFont val="Times New Roman"/>
        <family val="1"/>
      </rPr>
      <t xml:space="preserve"> in INR</t>
    </r>
  </si>
  <si>
    <r>
      <t xml:space="preserve">ACTUAL CO-FINANCING </t>
    </r>
    <r>
      <rPr>
        <i/>
        <sz val="12"/>
        <color indexed="8"/>
        <rFont val="Times New Roman"/>
        <family val="1"/>
      </rPr>
      <t xml:space="preserve">(If the MTR or TE have not been undertaken this reporting period, DO NOT report on actual co-financing.) </t>
    </r>
  </si>
  <si>
    <r>
      <rPr>
        <b/>
        <sz val="11"/>
        <color indexed="8"/>
        <rFont val="Times New Roman"/>
        <family val="1"/>
      </rPr>
      <t xml:space="preserve">
Geographic areas where project is being implemented:</t>
    </r>
    <r>
      <rPr>
        <sz val="11"/>
        <color indexed="8"/>
        <rFont val="Times New Roman"/>
        <family val="1"/>
      </rPr>
      <t xml:space="preserve"> Jhabua, Rama, Ranapur blocks of Jhabua district; Udaigarh, Alirajpur and Jobat blocks of Alirajpur district; and Manawar, Gandhwani, Kukchi and Bagh blocks of Dhar district.
</t>
    </r>
    <r>
      <rPr>
        <b/>
        <sz val="11"/>
        <color indexed="8"/>
        <rFont val="Times New Roman"/>
        <family val="1"/>
      </rPr>
      <t xml:space="preserve">List of Villages where project will have impact: Dhar District: </t>
    </r>
    <r>
      <rPr>
        <sz val="11"/>
        <color indexed="8"/>
        <rFont val="Times New Roman"/>
        <family val="1"/>
      </rPr>
      <t>Banedia, Kawadia Kheda, Bhutiyapura, Panwa, Pantha, Ratakot, Baledi, Bhimpura, Chikli, Sustipura, Awaldaman, Banda;</t>
    </r>
    <r>
      <rPr>
        <b/>
        <sz val="11"/>
        <color indexed="8"/>
        <rFont val="Times New Roman"/>
        <family val="1"/>
      </rPr>
      <t xml:space="preserve"> Jhabua District:  </t>
    </r>
    <r>
      <rPr>
        <sz val="11"/>
        <color indexed="8"/>
        <rFont val="Times New Roman"/>
        <family val="1"/>
      </rPr>
      <t xml:space="preserve">Dudhikheda, Wagnera, Badkua, Para, BagaiBadi, Dhamni katara, Khedli, Waglawat, Panki, Doompada, Gopalpura,Kalapan and </t>
    </r>
    <r>
      <rPr>
        <b/>
        <sz val="11"/>
        <color indexed="8"/>
        <rFont val="Times New Roman"/>
        <family val="1"/>
      </rPr>
      <t>Alirajpur District:</t>
    </r>
    <r>
      <rPr>
        <sz val="11"/>
        <color indexed="8"/>
        <rFont val="Times New Roman"/>
        <family val="1"/>
      </rPr>
      <t>Lakshmani, Sejgaon Girala, Machhliya, Kharkuwan, Kharkhedi, Badi Hirapur, Ublad, Baladmoong, Kanda, Behadva, Bardala, Badi Juari,Ricchvi, Aali,  Khutaja.</t>
    </r>
    <r>
      <rPr>
        <b/>
        <sz val="11"/>
        <color indexed="8"/>
        <rFont val="Times New Roman"/>
        <family val="1"/>
      </rPr>
      <t xml:space="preserve">
</t>
    </r>
    <r>
      <rPr>
        <sz val="11"/>
        <color indexed="8"/>
        <rFont val="Times New Roman"/>
        <family val="1"/>
      </rPr>
      <t xml:space="preserve">
</t>
    </r>
  </si>
  <si>
    <t xml:space="preserve">(a) For benami [(made, held, done, or transacted in the name of (another person)] membership we have suspended operations and have asked the community to resolve the issue.
(b) It has been made clear to the fishermen groups that project support will be only for the fishermen who will actually undertake fishery activity. Sub letting and sub contracting ponds have either been dropped or have been asked to realign their activities with the project’s requirements.
</t>
  </si>
  <si>
    <t>(a) Exposure to fishermen for purchase of better seed and linked to fish seed supplier. Training and exposure to fish farmers.</t>
  </si>
  <si>
    <t>a) First batch of training of fishermen is underway</t>
  </si>
  <si>
    <t>a) Climate indexed insurance customised for small scale fishermen has been launched</t>
  </si>
  <si>
    <t>List output and corresponding amount spent for the current reporting period</t>
  </si>
  <si>
    <t>2.3 Fish farmers trained in poly-culture, fish culture and making fish seed for composite fish culture available to small-scale aqua culturist</t>
  </si>
  <si>
    <t>As per project sanction letter the Project Execution (PE) cost was envisaged to be 9.5%. At this stage, viz.,  31st Oct 2016  PE is 48.77% (Salaries, Overheads etc.) as due to constraints of weather/season the works could not be carried out though expenses on Project Execution were undertaken.</t>
  </si>
  <si>
    <t>2.3 Fish farmers trained in poly-culture fish culture and making fish seed for composite fish culture available to small-scale aqua culturist</t>
  </si>
  <si>
    <t>Punch line</t>
  </si>
  <si>
    <t>Topographical Thematic Mapping of Project Area, Proposal and Negotiated Terms of Reference</t>
  </si>
  <si>
    <r>
      <rPr>
        <b/>
        <sz val="11"/>
        <rFont val="Times New Roman"/>
        <family val="1"/>
      </rPr>
      <t xml:space="preserve">Deccan Consultants </t>
    </r>
    <r>
      <rPr>
        <sz val="11"/>
        <rFont val="Times New Roman"/>
        <family val="1"/>
      </rPr>
      <t>was identified during the proposal development stage where the purchase methodology was followed. The maps on page 34-36 of the DPR have been made by Deccan Consultants and their name appears below the legend. Deccan Consultants had participated in DPR development workshop held in Indore that was attended by representatives from USAID, NABARD and TAAL. Deccan Consultants is represented in the project by Dr R M Singh, PhD with M Tech in Applied Geology and PG Diploma in Remote Sensing in GIS from IIRS. 
Dr R M Singh has provided services as Geologist and Remote Sensing expert to government departments and agencies that include Department of Electronics, Department of Forest, Rajive Gandhi Drinking Water Mission, MP Roads Development Authority, ONGC, and JICA among others. The expert services have also been provided to corporate sector that includes Tata Chemicals, De beers, Swadeshi Minerals, Persons Overseas private limited, Essar Power limited and HINDALCO. Among civil society projects his expertise has been used to provide inputs to DANIDA, Rajive Gandhi Watershed Mission, Bhoj Wetland Project among others.</t>
    </r>
  </si>
  <si>
    <r>
      <rPr>
        <b/>
        <sz val="11"/>
        <rFont val="Times New Roman"/>
        <family val="1"/>
      </rPr>
      <t>Ecociate</t>
    </r>
    <r>
      <rPr>
        <sz val="11"/>
        <rFont val="Times New Roman"/>
        <family val="1"/>
      </rPr>
      <t xml:space="preserve"> was selected based on their earlier working experience in the project area and their thematic subject expertise. They also had a better qualified team that was nominated for the assignment.</t>
    </r>
  </si>
  <si>
    <r>
      <rPr>
        <b/>
        <sz val="11"/>
        <rFont val="Times New Roman"/>
        <family val="1"/>
      </rPr>
      <t>Astad Pastakia</t>
    </r>
    <r>
      <rPr>
        <sz val="11"/>
        <rFont val="Times New Roman"/>
        <family val="1"/>
      </rPr>
      <t xml:space="preserve"> is a graduate in Agriculture Sciences and has done FPM and PGDM from IIM Ahmedabad with specialisation in Agriculture. He has authored book titled Locked Horns that deal with conflict resolution in CBNRM and has authored many books on Livelihood Augmentation in Rainfed Areas; and on Farmer Led Participatory Research Cases from Western India. Recipient on best paper award from the journal Organisation and Change for his paper on Grassroots Ecopreneurs change agents for sustainable society (1989) Astad Pastakia has taught courses on Livelihood Promotion; and New Product Development and Business Plan at EDI; CEPT University and Central University of Gujarat. Mr Astad Pastakia is the best fit because of his dual experience of working on NRM and Conflict Resolutions related to natural resources. TAAL has worked with Mr Pastakia earlier in three World Bank projects. His personal knowledge of the project area was an additional advantage that could contribute immensely towards implementation of the project. </t>
    </r>
  </si>
  <si>
    <t>Punchline is empanelled with Ministry of New and Renewable Energy, Government of India as a channel partner. They have earlier executed orders for Punjab Gramin Bank and  Allahabad Bank for solar pumps which are working. Additionally, Punchline has executed project for TERI on Distribution Grid with Smart Metering System; and with Satpura Tiger Reserve in Madhya Pradesh.
Secondly, the cost of Solar Pump contacted through internet search was 2500 USD per HP where as Punchline cost was 1694.44 USD per HP.
 Punchline Energy Limited agreed to supply the Solar Pump without battery, while the other supplier were providing the same with battery.
Punchline was willing to provide training on maintenance of solar pump with no extra cost.</t>
  </si>
  <si>
    <t>Caresoft Inc. (8500 USD)</t>
  </si>
  <si>
    <t xml:space="preserve">(a) Consultation processes with community undertaken in all project villages
(b) Resolution of the Gram Sabha for providing of leasing rights. Making households residing around the pond as members of the Fish Farmers Groups.
</t>
  </si>
  <si>
    <t>The permission for setting up a Hatchery in one district has been  received though it is not yet installed or operationalized.</t>
  </si>
  <si>
    <t xml:space="preserve">(a) Ponds selected under the project have some degree of perinniality and have low/no competition with agriculture.
(b) Weather based insurance product developed and launched though not subscribed so far by the fisherman's.
</t>
  </si>
  <si>
    <r>
      <t xml:space="preserve">The project has started work on all the activities though they may be at different stages of completion. This is despite the fact that the field level activities started 3 months after the contract was signed. The project is well supported by the state and district level departments, the fishers group is responding to the project related activities, and expert agencies are supporting the project in developing and delivering capacity building inputs. Hence the overall progress of the project is rated as Satisfactory. </t>
    </r>
    <r>
      <rPr>
        <b/>
        <i/>
        <sz val="11"/>
        <rFont val="Times New Roman"/>
        <family val="1"/>
      </rPr>
      <t>Recommendation for the next step is to review the proposed budget in view of rates of inflation, increase in cost of remunerations and nature of execution of climate adaptation. measures. There is need to review the policy of putting a cap of 9.5% as Project Execution  for the Executing Entity and no share in Management. Costs.</t>
    </r>
  </si>
  <si>
    <t>a) one hatchery received and is in the process of installation and operationalization</t>
  </si>
  <si>
    <t>a) First bath of training of fishers underway</t>
  </si>
  <si>
    <t>a) Training Needs Analysis completed and the process of development of module underway</t>
  </si>
  <si>
    <t>Please Provide the Name and Contact information of person(s) responsible for completing the Rating section</t>
  </si>
  <si>
    <r>
      <t>The activities are implemented as per the planned schedule. The information about the project in the form of presentation is made in all gram sabhas.  The brochure with contact number for grievance redressal is shared with the panchayats.                                                                                                                                                 
The hatchery unit is received directly from Central Institute of Freshwater Aquaculture (CIFA) to the beneficiaries in the village. Community mobilisation, Increased awareness among communities about climate stress and alternative means of livelihoods, village level committees and increased participation from women are strong/ positive features of the project. 
Member Department of District Steering Committee in one district took time in approval of Ponds and new ponds had to be selected. Time was required to identify new ponds and conduct project processes at the newly selected pond.</t>
    </r>
    <r>
      <rPr>
        <i/>
        <sz val="11"/>
        <color rgb="FFFF0000"/>
        <rFont val="Times New Roman"/>
        <family val="1"/>
      </rPr>
      <t xml:space="preserve">
</t>
    </r>
    <r>
      <rPr>
        <i/>
        <sz val="11"/>
        <rFont val="Times New Roman"/>
        <family val="1"/>
      </rPr>
      <t xml:space="preserve">
One monitoring visits were undertaken by NIE. 
</t>
    </r>
  </si>
  <si>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</si>
  <si>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a) Training Needs Analysis completed and the process of development of module is underway</t>
  </si>
  <si>
    <t>Workshop was conducted with different insurance companies and ICICI Lombard developed the insurance product. Stakeholder workshop was conducted with fishers, department functionaries and the insurance company. The budget for premium contribution from project was 43.25$ but the total premium was 105.1333. The amount was high for contribution by fishers and we took up the matter with insurance company. Hence insurance was not done</t>
  </si>
  <si>
    <r>
      <t xml:space="preserve">Outcome 2 </t>
    </r>
    <r>
      <rPr>
        <sz val="8"/>
        <color theme="1"/>
        <rFont val="Verdana"/>
        <family val="2"/>
      </rPr>
      <t>Diversification of fish species and temperature regulation of ponds as adaptive measures to warmer climatic regime</t>
    </r>
  </si>
  <si>
    <r>
      <t xml:space="preserve">Output 2.2          </t>
    </r>
    <r>
      <rPr>
        <sz val="8"/>
        <color theme="1"/>
        <rFont val="Verdana"/>
        <family val="2"/>
      </rPr>
      <t>Pond temperature regulating best management practices and greening the pond surrounds</t>
    </r>
  </si>
  <si>
    <t>Will  be assessed in summer of 2017</t>
  </si>
  <si>
    <r>
      <t xml:space="preserve">Output 2.3            </t>
    </r>
    <r>
      <rPr>
        <sz val="8"/>
        <color theme="1"/>
        <rFont val="Verdana"/>
        <family val="2"/>
      </rPr>
      <t>Fish Farmers trained in poly-culture and making fish seed for composite fish culture available to small-scale aqua culturist</t>
    </r>
  </si>
  <si>
    <t>12% FF members of formal groups</t>
  </si>
  <si>
    <r>
      <t xml:space="preserve">Output 4.2     </t>
    </r>
    <r>
      <rPr>
        <sz val="8"/>
        <color theme="1"/>
        <rFont val="Verdana"/>
        <family val="2"/>
      </rPr>
      <t>Evidence based learning documents prepared for dissemination</t>
    </r>
  </si>
  <si>
    <t>(a) The meetings with the community, the conduct of PRA, and baseline of the fishers family were directed to include women as respondents and participants in discussion. 
(b) The new fishers committee facilitated by the project has proactively sought membership of women (at least one third or 33 %).
(c) Two women members in the project implementation team have been purposively inducted so that project can relate to women and enable them to participate in project activities.
(d) Training Needs Analysis with Panchayat representatives consciously sought responses from Women Panchayat members so that their views and needs are also reflected in the analysis and subsequently in the training.
(e) Work Orders issued for contracting of equipment for transportation of soil/soil excavation had explicit clause related to behaviour of their staff with women working on site and the fact that act related to Sexual Harassment at Workplace will be applicable to them. The clauses were read to the contractor before their signature so that they can take informed decisions.</t>
  </si>
  <si>
    <t>3: Risk and vulnerability assessments completed or updated</t>
  </si>
  <si>
    <t>Outcome 3: Strengthened awareness and ownership of adaptation and climate risk reduction processes</t>
  </si>
  <si>
    <t>2: Physical asset (produced/improved/strengthened)</t>
  </si>
  <si>
    <t>Output 5: Vulnerable ecosystem services and natural resource assets strengthened in response to climate change impacts, including variability</t>
  </si>
  <si>
    <t>Financial Information:  Cumulative from project start (18 November 2015 to 31 October 2016)</t>
  </si>
  <si>
    <t xml:space="preserve">Date of Open Call </t>
  </si>
  <si>
    <t>Submitted Bids (Nos)</t>
  </si>
  <si>
    <t>Consultancy</t>
  </si>
  <si>
    <t>Not Applicable</t>
  </si>
  <si>
    <t>Consultancy Contract</t>
  </si>
  <si>
    <t>General Services</t>
  </si>
  <si>
    <t>Two Bid system</t>
  </si>
  <si>
    <t>Product Contract</t>
  </si>
  <si>
    <t>Punchline Energy Limited</t>
  </si>
  <si>
    <t xml:space="preserve">Local Service Providers were pro actively identified and they were asked to submit their bids. Three bids were received:
1. Caresoft Inc ($8500)
2. Geo Resource Developers ($10320)
3. RockMin Consultants ($6167)
RockMin has the lowest quote and hence the bid was decided in favour of RockMin. Further, RockMin Consultants agreed to develop catchment area map with each unit of land identified over the number of villages in the catchment of each pond. </t>
  </si>
  <si>
    <t>Single source procurement</t>
  </si>
  <si>
    <t xml:space="preserve">Procurement Method </t>
  </si>
  <si>
    <t xml:space="preserve">Not Applicable </t>
  </si>
  <si>
    <t>Central Institute for Freshwater Aquaculture (CIFA)</t>
  </si>
  <si>
    <t>Type of Service for engagement</t>
  </si>
  <si>
    <t>To carry out Capacity Building of Fish Farmers on Climate Resilience Fisheries</t>
  </si>
  <si>
    <t>CIFA is the only institute of India which was known to have desired expertise and infrastructure to fulfill the requirements of the given contract.It is a Government of India institution and a Centre of Excellence in research for developing sustainable and diversified freshwater aquaculture practices for enhanced productivity, quality, water use efficiency and farm income. It has the the mandate to provide training to fishers for maintaining sustainable livelihoods. As the advantages of hiring CIFA was abundantly clear, no bid was invited and negotiations were carried out with the institute directly.</t>
  </si>
  <si>
    <t>Preparation of Topographic and Thematic Maps of the Project Area</t>
  </si>
  <si>
    <r>
      <rPr>
        <b/>
        <sz val="11"/>
        <rFont val="Times New Roman"/>
        <family val="1"/>
      </rPr>
      <t xml:space="preserve">Deccan Consultants </t>
    </r>
    <r>
      <rPr>
        <sz val="11"/>
        <rFont val="Times New Roman"/>
        <family val="1"/>
      </rPr>
      <t>was identified during the proposal development stage where the purchase methodology was followed. The maps on page 34-36 of the DPR have been made by Deccan Consultants and their name appears below the legend. Deccan Consultants had participated in DPR development workshop held in Indore city, India that was attended by representatives from USAID, NABARD and TAAL. Deccan Consultants is represented in the project by Dr R M Singh, PhD with M Tech in Applied Geology and PG Diploma in Remote Sensing in GIS from IIRS. Hence, Deccan Consultants was chsoen for the continuation of work that cannot be reproduced by another supplier.
Dr. R. M. Singh has provided services as Geologist and Remote Sensing expert to government departments and agencies that include Department of Electronics, Department of Forest, Rajive Gandhi Drinking Water Mission, MP Roads Development Authority, ONGC, and JICA among others. The expert services have also been provided to corporate sector that includes Tata Chemicals, De beers, Swadeshi Minerals, Persons Overseas private limited, Essar Power limited and HINDALCO. Among civil society projects his expertise has been used to provide inputs to DANIDA, Rajive Gandhi Watershed Mission, Bhoj Wetland Project among others.</t>
    </r>
  </si>
  <si>
    <t>Preparation of Business Plan and Development of Orientation Plan for Pond Committee Members (PMCs).</t>
  </si>
  <si>
    <t xml:space="preserve">Two Bids were received: 
1. Ecociate Consultants Private Limited ($9047)
2. Frametrics Consulting Private Limited ($14833)
Ecociate team member had academic  background of rural marketing and had executed livehood assessments. Ecociate was selected based on their team members having earlier working experience in the project area and their thematic subject expertise. Frametrics had done social projects, but none of them was on livelihood. </t>
  </si>
  <si>
    <t>Process Documentation for the Year 1 of project implementation.</t>
  </si>
  <si>
    <t xml:space="preserve">Astad Pastakia is a graduate in Agriculture Sciences and has done FPM and PGDM from IIM Ahmedabad with specialisation in Agriculture. He has authored book titled "Locked Horns" that deal with conflict resolution in CBNRM and has authored many books on Livelihood Augmentation in Rainfed Areas; and on Farmer Led Participatory Research Cases from Western India. He is a recipient of best paper award from the journal Organisation and Change for his paper on Grassroots Ecopreneurs change agents for sustainable society (1989). Astad Pastakia has taught courses on Livelihood Promotion; and New Product Development and Business Plan at EDI; CEPT University and Central University of Gujarat. Mr Astad Pastakia is the best fit because of his dual experience of working on NRM and Conflict Resolutions related to natural resources. TAAL has worked with Mr Pastakia earlier in three World Bank projects. His personal knowledge of the project area was an additional advantage that could contribute immensely towards implementation of the project. </t>
  </si>
  <si>
    <t>Installation of Solar Pumps and its maintenance.</t>
  </si>
  <si>
    <t xml:space="preserve">Punchline is empanelled with Ministry of New and Renewable Energy, Government of India as a channel partner. They have earlier executed orders for Punjab Gramin Bank and Allahabad Bank for solar pumps which are functioning properly. Additionally, Punchline has executed project for TERI on Distribution Grid with Smart Metering System; and with Satpura Tiger Reserve in Madhya Pradesh. 
Secondly, the cost of Solar Pump contacted through internet search was 2500 USD per HP where as Punchline cost was 1694.44 USD per HP.  
Punchline Energy Limited agreed to supply the Solar Pump without battery, while the other supplier were providing the same with battery. </t>
  </si>
  <si>
    <t>Development of Catchment Maps for each Pond selected under the project.</t>
  </si>
  <si>
    <t>Justification for Selection of the Winner</t>
  </si>
  <si>
    <t>Three Bids/Limited Tender</t>
  </si>
  <si>
    <t>Details of all the bids received by TAAL for PPR- 01</t>
  </si>
  <si>
    <t>Contract/Service Type</t>
  </si>
  <si>
    <t>Single source service/procurement</t>
  </si>
  <si>
    <r>
      <t xml:space="preserve">PROCUREMENT DATA. 
</t>
    </r>
    <r>
      <rPr>
        <b/>
        <u/>
        <sz val="16"/>
        <rFont val="Times New Roman"/>
        <family val="1"/>
      </rPr>
      <t>For details related to all the bids submitted to TAAL and rationale for selection of the winner, please refer to the next sheet titled "New Procurement Table" created based on AFB's comments given in the Checklist of the 02 PPRs for the Year 1 of the project implementation</t>
    </r>
  </si>
  <si>
    <t>AMOUNT Utilized (INR Million)</t>
  </si>
  <si>
    <t>Shankar A. Pande (CGM-FSPD)
National Bank for Agriculture and Rural Development</t>
  </si>
  <si>
    <t>shankar.pandey@nabard.org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</si>
</sst>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dd\-mmm\-yyyy"/>
    <numFmt numFmtId="166" formatCode="[$-14009]dd/mm/yy;@"/>
    <numFmt numFmtId="167" formatCode="_ * #,##0_ ;_ * \-#,##0_ ;_ * &quot;-&quot;??_ ;_ @_ "/>
    <numFmt numFmtId="168" formatCode="0.00000"/>
  </numFmts>
  <fonts count="8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2"/>
      <color theme="1"/>
      <name val="Garamond"/>
      <family val="1"/>
    </font>
    <font>
      <b/>
      <sz val="11"/>
      <color theme="1"/>
      <name val="Calibri"/>
      <family val="2"/>
      <scheme val="minor"/>
    </font>
    <font>
      <sz val="8"/>
      <color theme="1"/>
      <name val="Verdana"/>
      <family val="2"/>
    </font>
    <font>
      <b/>
      <sz val="8"/>
      <color theme="1"/>
      <name val="Verdana"/>
      <family val="2"/>
    </font>
    <font>
      <b/>
      <sz val="8"/>
      <color indexed="8"/>
      <name val="Verdana"/>
      <family val="2"/>
    </font>
    <font>
      <sz val="11"/>
      <name val="Calibri"/>
      <family val="2"/>
      <scheme val="minor"/>
    </font>
    <font>
      <b/>
      <sz val="11"/>
      <name val="Calibri"/>
      <family val="2"/>
      <scheme val="minor"/>
    </font>
    <font>
      <sz val="11"/>
      <name val="Georgia"/>
      <family val="1"/>
    </font>
    <font>
      <u/>
      <sz val="11"/>
      <color theme="10"/>
      <name val="Georgia"/>
      <family val="1"/>
    </font>
    <font>
      <sz val="11"/>
      <color indexed="8"/>
      <name val="Georgia"/>
      <family val="1"/>
    </font>
    <font>
      <b/>
      <sz val="12"/>
      <color theme="1"/>
      <name val="Garamond"/>
      <family val="1"/>
    </font>
    <font>
      <sz val="11"/>
      <color rgb="FFFF0000"/>
      <name val="Calibri"/>
      <family val="2"/>
      <scheme val="minor"/>
    </font>
    <font>
      <b/>
      <sz val="11"/>
      <color theme="0"/>
      <name val="Times New Roman"/>
      <family val="1"/>
    </font>
    <font>
      <i/>
      <sz val="11"/>
      <color rgb="FFC00000"/>
      <name val="Times New Roman"/>
      <family val="1"/>
    </font>
    <font>
      <sz val="11"/>
      <color theme="1"/>
      <name val="Calibri"/>
      <family val="2"/>
      <scheme val="minor"/>
    </font>
    <font>
      <i/>
      <sz val="11"/>
      <color rgb="FFFF0000"/>
      <name val="Times New Roman"/>
      <family val="1"/>
    </font>
    <font>
      <sz val="8"/>
      <name val="Verdana"/>
      <family val="2"/>
    </font>
    <font>
      <b/>
      <u/>
      <sz val="11"/>
      <name val="Times New Roman"/>
      <family val="1"/>
    </font>
    <font>
      <b/>
      <sz val="18"/>
      <color theme="1"/>
      <name val="Calibri"/>
      <family val="2"/>
      <scheme val="minor"/>
    </font>
    <font>
      <sz val="12"/>
      <color indexed="43"/>
      <name val="Times New Roman"/>
      <family val="1"/>
    </font>
    <font>
      <i/>
      <sz val="12"/>
      <color indexed="8"/>
      <name val="Times New Roman"/>
      <family val="1"/>
    </font>
    <font>
      <b/>
      <sz val="12"/>
      <color indexed="10"/>
      <name val="Times New Roman"/>
      <family val="1"/>
    </font>
    <font>
      <sz val="12"/>
      <name val="Times New Roman"/>
      <family val="1"/>
    </font>
    <font>
      <sz val="12"/>
      <color theme="1"/>
      <name val="Calibri"/>
      <family val="2"/>
      <scheme val="minor"/>
    </font>
    <font>
      <sz val="12"/>
      <color rgb="FF000000"/>
      <name val="Garamond"/>
      <family val="1"/>
    </font>
    <font>
      <b/>
      <sz val="12"/>
      <color theme="1"/>
      <name val="Calibri"/>
      <family val="2"/>
      <scheme val="minor"/>
    </font>
    <font>
      <b/>
      <sz val="12"/>
      <color rgb="FFFF0000"/>
      <name val="Calibri"/>
      <family val="2"/>
      <scheme val="minor"/>
    </font>
    <font>
      <sz val="12"/>
      <name val="Calibri"/>
      <family val="2"/>
      <scheme val="minor"/>
    </font>
    <font>
      <sz val="12"/>
      <color rgb="FFFF0000"/>
      <name val="Calibri"/>
      <family val="2"/>
      <scheme val="minor"/>
    </font>
    <font>
      <b/>
      <sz val="12"/>
      <color rgb="FFFF0000"/>
      <name val="Times New Roman"/>
      <family val="1"/>
    </font>
    <font>
      <i/>
      <sz val="12"/>
      <name val="Times New Roman"/>
      <family val="1"/>
    </font>
    <font>
      <b/>
      <sz val="11"/>
      <color rgb="FF00B050"/>
      <name val="Times New Roman"/>
      <family val="1"/>
    </font>
    <font>
      <sz val="11"/>
      <name val="Calibri"/>
      <family val="2"/>
    </font>
    <font>
      <b/>
      <sz val="11"/>
      <name val="Calibri"/>
      <family val="2"/>
    </font>
    <font>
      <b/>
      <sz val="12"/>
      <color theme="1"/>
      <name val="Times New Roman"/>
      <family val="1"/>
    </font>
    <font>
      <b/>
      <u/>
      <sz val="16"/>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indexed="64"/>
      </patternFill>
    </fill>
    <fill>
      <patternFill patternType="solid">
        <fgColor rgb="FFFFFF00"/>
        <bgColor indexed="64"/>
      </patternFill>
    </fill>
  </fills>
  <borders count="8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indexed="64"/>
      </top>
      <bottom/>
      <diagonal/>
    </border>
    <border>
      <left style="medium">
        <color rgb="FF000000"/>
      </left>
      <right/>
      <top style="medium">
        <color indexed="64"/>
      </top>
      <bottom style="thin">
        <color indexed="64"/>
      </bottom>
      <diagonal/>
    </border>
    <border>
      <left style="medium">
        <color rgb="FF000000"/>
      </left>
      <right/>
      <top style="medium">
        <color indexed="64"/>
      </top>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rgb="FF000000"/>
      </right>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style="medium">
        <color indexed="64"/>
      </top>
      <bottom/>
      <diagonal/>
    </border>
    <border>
      <left/>
      <right/>
      <top style="thin">
        <color indexed="64"/>
      </top>
      <bottom/>
      <diagonal/>
    </border>
    <border>
      <left/>
      <right/>
      <top/>
      <bottom style="thin">
        <color indexed="64"/>
      </bottom>
      <diagonal/>
    </border>
  </borders>
  <cellStyleXfs count="6">
    <xf numFmtId="0" fontId="0" fillId="0" borderId="0"/>
    <xf numFmtId="0" fontId="24"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164" fontId="64" fillId="0" borderId="0" applyFont="0" applyFill="0" applyBorder="0" applyAlignment="0" applyProtection="0"/>
  </cellStyleXfs>
  <cellXfs count="814">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15" fillId="2" borderId="9" xfId="0" applyFont="1" applyFill="1" applyBorder="1" applyAlignment="1" applyProtection="1">
      <alignment horizontal="left" vertical="top" wrapText="1"/>
    </xf>
    <xf numFmtId="0" fontId="15" fillId="2" borderId="8" xfId="0" applyFont="1" applyFill="1" applyBorder="1" applyAlignment="1" applyProtection="1">
      <alignment horizontal="left" vertical="top" wrapText="1"/>
    </xf>
    <xf numFmtId="0" fontId="14" fillId="2" borderId="12"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28" fillId="4" borderId="16" xfId="0" applyFont="1" applyFill="1" applyBorder="1" applyAlignment="1">
      <alignment horizontal="center" vertical="center" wrapText="1"/>
    </xf>
    <xf numFmtId="0" fontId="16" fillId="3" borderId="13" xfId="0" applyFont="1" applyFill="1" applyBorder="1" applyAlignment="1" applyProtection="1">
      <alignment horizontal="left" vertical="top" wrapText="1"/>
    </xf>
    <xf numFmtId="0" fontId="27"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4" fillId="3" borderId="22" xfId="0" applyFont="1" applyFill="1" applyBorder="1" applyAlignment="1" applyProtection="1">
      <alignment vertical="top" wrapText="1"/>
    </xf>
    <xf numFmtId="0" fontId="14" fillId="3" borderId="21"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14" fillId="3" borderId="0" xfId="0" applyFont="1" applyFill="1" applyBorder="1" applyAlignment="1" applyProtection="1">
      <alignment horizontal="left" vertical="top" wrapText="1"/>
    </xf>
    <xf numFmtId="0" fontId="14" fillId="3" borderId="23" xfId="0" applyFont="1" applyFill="1" applyBorder="1" applyAlignment="1" applyProtection="1">
      <alignment vertical="top" wrapText="1"/>
    </xf>
    <xf numFmtId="0" fontId="14" fillId="3" borderId="24" xfId="0" applyFont="1" applyFill="1" applyBorder="1" applyAlignment="1" applyProtection="1">
      <alignment vertical="top" wrapText="1"/>
    </xf>
    <xf numFmtId="0" fontId="14" fillId="3" borderId="25" xfId="0" applyFont="1" applyFill="1" applyBorder="1" applyAlignment="1" applyProtection="1">
      <alignment vertical="top" wrapText="1"/>
    </xf>
    <xf numFmtId="0" fontId="25" fillId="3" borderId="19" xfId="0" applyFont="1" applyFill="1" applyBorder="1"/>
    <xf numFmtId="0" fontId="25" fillId="3" borderId="20" xfId="0" applyFont="1" applyFill="1" applyBorder="1"/>
    <xf numFmtId="0" fontId="1" fillId="3" borderId="22" xfId="0" applyFont="1" applyFill="1" applyBorder="1" applyAlignment="1" applyProtection="1">
      <alignment vertical="top" wrapText="1"/>
    </xf>
    <xf numFmtId="0" fontId="1" fillId="3" borderId="25" xfId="0" applyFont="1" applyFill="1" applyBorder="1" applyAlignment="1" applyProtection="1">
      <alignment vertical="top" wrapText="1"/>
    </xf>
    <xf numFmtId="0" fontId="25" fillId="3" borderId="19" xfId="0" applyFont="1" applyFill="1" applyBorder="1" applyProtection="1"/>
    <xf numFmtId="0" fontId="25" fillId="3" borderId="20" xfId="0" applyFont="1" applyFill="1" applyBorder="1" applyProtection="1"/>
    <xf numFmtId="0" fontId="25" fillId="3" borderId="0" xfId="0" applyFont="1" applyFill="1" applyBorder="1" applyProtection="1"/>
    <xf numFmtId="0" fontId="25"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9"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3" fillId="3" borderId="22" xfId="0" applyFont="1" applyFill="1" applyBorder="1" applyAlignment="1" applyProtection="1"/>
    <xf numFmtId="0" fontId="0" fillId="3" borderId="22" xfId="0" applyFill="1" applyBorder="1"/>
    <xf numFmtId="0" fontId="30" fillId="3" borderId="18" xfId="0" applyFont="1" applyFill="1" applyBorder="1" applyAlignment="1">
      <alignment vertical="center"/>
    </xf>
    <xf numFmtId="0" fontId="30" fillId="3" borderId="21"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1" fillId="3" borderId="23"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8" xfId="0" applyFont="1" applyFill="1" applyBorder="1"/>
    <xf numFmtId="0" fontId="25" fillId="3" borderId="21" xfId="0" applyFont="1" applyFill="1" applyBorder="1"/>
    <xf numFmtId="0" fontId="25" fillId="3" borderId="22" xfId="0" applyFont="1" applyFill="1" applyBorder="1"/>
    <xf numFmtId="0" fontId="31" fillId="3" borderId="0" xfId="0" applyFont="1" applyFill="1" applyBorder="1"/>
    <xf numFmtId="0" fontId="32" fillId="3" borderId="0" xfId="0" applyFont="1" applyFill="1" applyBorder="1"/>
    <xf numFmtId="0" fontId="31" fillId="0" borderId="27"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2" xfId="0" applyFont="1" applyFill="1" applyBorder="1" applyAlignment="1">
      <alignment vertical="top" wrapText="1"/>
    </xf>
    <xf numFmtId="0" fontId="31" fillId="0" borderId="1" xfId="0" applyFont="1" applyFill="1" applyBorder="1" applyAlignment="1">
      <alignment vertical="top" wrapText="1"/>
    </xf>
    <xf numFmtId="0" fontId="31" fillId="0" borderId="30" xfId="0" applyFont="1" applyFill="1" applyBorder="1" applyAlignment="1">
      <alignment vertical="top" wrapText="1"/>
    </xf>
    <xf numFmtId="0" fontId="25" fillId="0" borderId="1" xfId="0" applyFont="1" applyFill="1" applyBorder="1" applyAlignment="1">
      <alignment vertical="top" wrapText="1"/>
    </xf>
    <xf numFmtId="0" fontId="25" fillId="3" borderId="24" xfId="0" applyFont="1" applyFill="1" applyBorder="1"/>
    <xf numFmtId="0" fontId="33" fillId="0" borderId="1" xfId="0" applyFont="1" applyFill="1" applyBorder="1" applyAlignment="1">
      <alignment horizontal="center" vertical="top" wrapText="1"/>
    </xf>
    <xf numFmtId="0" fontId="33" fillId="0" borderId="30"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8" xfId="0" applyFont="1" applyFill="1" applyBorder="1" applyAlignment="1" applyProtection="1">
      <alignment horizontal="right"/>
    </xf>
    <xf numFmtId="0" fontId="25" fillId="3" borderId="19" xfId="0" applyFont="1" applyFill="1" applyBorder="1" applyAlignment="1" applyProtection="1">
      <alignment horizontal="right"/>
    </xf>
    <xf numFmtId="0" fontId="25" fillId="3" borderId="21"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4" fillId="3" borderId="0" xfId="0" applyFont="1" applyFill="1" applyBorder="1" applyAlignment="1" applyProtection="1"/>
    <xf numFmtId="0" fontId="15" fillId="2" borderId="18" xfId="0" applyFont="1" applyFill="1" applyBorder="1" applyAlignment="1" applyProtection="1">
      <alignment vertical="top" wrapText="1"/>
    </xf>
    <xf numFmtId="0" fontId="15" fillId="2" borderId="38" xfId="0" applyFont="1" applyFill="1" applyBorder="1" applyAlignment="1" applyProtection="1">
      <alignment horizontal="center" vertical="center" wrapText="1"/>
    </xf>
    <xf numFmtId="0" fontId="11"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top" wrapText="1"/>
    </xf>
    <xf numFmtId="0" fontId="15" fillId="2" borderId="1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0" fillId="3" borderId="0" xfId="0" applyFill="1"/>
    <xf numFmtId="0" fontId="15" fillId="3" borderId="22" xfId="0" applyFont="1" applyFill="1" applyBorder="1" applyAlignment="1">
      <alignment horizontal="center"/>
    </xf>
    <xf numFmtId="0" fontId="25" fillId="3" borderId="23" xfId="0" applyFont="1" applyFill="1" applyBorder="1"/>
    <xf numFmtId="0" fontId="25" fillId="3" borderId="25" xfId="0" applyFont="1" applyFill="1" applyBorder="1"/>
    <xf numFmtId="0" fontId="0" fillId="0" borderId="0" xfId="0" applyProtection="1"/>
    <xf numFmtId="0" fontId="0" fillId="9" borderId="1" xfId="0" applyFill="1" applyBorder="1" applyProtection="1">
      <protection locked="0"/>
    </xf>
    <xf numFmtId="0" fontId="0" fillId="0" borderId="17" xfId="0" applyBorder="1" applyProtection="1"/>
    <xf numFmtId="0" fontId="43" fillId="11" borderId="56" xfId="0" applyFont="1" applyFill="1" applyBorder="1" applyAlignment="1" applyProtection="1">
      <alignment horizontal="left" vertical="center" wrapText="1"/>
    </xf>
    <xf numFmtId="0" fontId="43" fillId="11" borderId="10" xfId="0" applyFont="1" applyFill="1" applyBorder="1" applyAlignment="1" applyProtection="1">
      <alignment horizontal="left" vertical="center" wrapText="1"/>
    </xf>
    <xf numFmtId="0" fontId="43" fillId="11" borderId="8" xfId="0" applyFont="1" applyFill="1" applyBorder="1" applyAlignment="1" applyProtection="1">
      <alignment horizontal="left" vertical="center" wrapText="1"/>
    </xf>
    <xf numFmtId="0" fontId="44" fillId="0" borderId="9" xfId="0" applyFont="1" applyBorder="1" applyAlignment="1" applyProtection="1">
      <alignment horizontal="left" vertical="center"/>
    </xf>
    <xf numFmtId="0" fontId="40" fillId="8" borderId="10" xfId="4" applyFont="1" applyBorder="1" applyAlignment="1" applyProtection="1">
      <alignment horizontal="center" vertical="center"/>
      <protection locked="0"/>
    </xf>
    <xf numFmtId="0" fontId="45" fillId="8" borderId="10" xfId="4" applyFont="1" applyBorder="1" applyAlignment="1" applyProtection="1">
      <alignment horizontal="center" vertical="center"/>
      <protection locked="0"/>
    </xf>
    <xf numFmtId="0" fontId="45" fillId="8" borderId="6" xfId="4" applyFont="1" applyBorder="1" applyAlignment="1" applyProtection="1">
      <alignment horizontal="center" vertical="center"/>
      <protection locked="0"/>
    </xf>
    <xf numFmtId="0" fontId="44" fillId="0" borderId="59" xfId="0" applyFont="1" applyBorder="1" applyAlignment="1" applyProtection="1">
      <alignment horizontal="left" vertical="center"/>
    </xf>
    <xf numFmtId="0" fontId="40" fillId="12" borderId="10" xfId="4" applyFont="1" applyFill="1" applyBorder="1" applyAlignment="1" applyProtection="1">
      <alignment horizontal="center" vertical="center"/>
      <protection locked="0"/>
    </xf>
    <xf numFmtId="0" fontId="45" fillId="12" borderId="10" xfId="4" applyFont="1" applyFill="1" applyBorder="1" applyAlignment="1" applyProtection="1">
      <alignment horizontal="center" vertical="center"/>
      <protection locked="0"/>
    </xf>
    <xf numFmtId="0" fontId="45" fillId="12" borderId="6" xfId="4" applyFont="1" applyFill="1" applyBorder="1" applyAlignment="1" applyProtection="1">
      <alignment horizontal="center" vertical="center"/>
      <protection locked="0"/>
    </xf>
    <xf numFmtId="0" fontId="46" fillId="0" borderId="10" xfId="0" applyFont="1" applyBorder="1" applyAlignment="1" applyProtection="1">
      <alignment horizontal="left" vertical="center"/>
    </xf>
    <xf numFmtId="10" fontId="45" fillId="8" borderId="10" xfId="4" applyNumberFormat="1" applyFont="1" applyBorder="1" applyAlignment="1" applyProtection="1">
      <alignment horizontal="center" vertical="center"/>
      <protection locked="0"/>
    </xf>
    <xf numFmtId="10" fontId="45" fillId="8" borderId="6" xfId="4" applyNumberFormat="1" applyFont="1" applyBorder="1" applyAlignment="1" applyProtection="1">
      <alignment horizontal="center" vertical="center"/>
      <protection locked="0"/>
    </xf>
    <xf numFmtId="0" fontId="46" fillId="0" borderId="56" xfId="0" applyFont="1" applyBorder="1" applyAlignment="1" applyProtection="1">
      <alignment horizontal="left" vertical="center"/>
    </xf>
    <xf numFmtId="10" fontId="45" fillId="12" borderId="10" xfId="4" applyNumberFormat="1" applyFont="1" applyFill="1" applyBorder="1" applyAlignment="1" applyProtection="1">
      <alignment horizontal="center" vertical="center"/>
      <protection locked="0"/>
    </xf>
    <xf numFmtId="10" fontId="45"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60" xfId="0" applyFont="1" applyFill="1" applyBorder="1" applyAlignment="1" applyProtection="1">
      <alignment horizontal="center" vertical="center" wrapText="1"/>
    </xf>
    <xf numFmtId="0" fontId="43" fillId="11" borderId="44" xfId="0" applyFont="1" applyFill="1" applyBorder="1" applyAlignment="1" applyProtection="1">
      <alignment horizontal="center" vertical="center" wrapText="1"/>
    </xf>
    <xf numFmtId="0" fontId="44" fillId="0" borderId="10" xfId="0" applyFont="1" applyFill="1" applyBorder="1" applyAlignment="1" applyProtection="1">
      <alignment vertical="center" wrapText="1"/>
    </xf>
    <xf numFmtId="0" fontId="40" fillId="8" borderId="10" xfId="4" applyBorder="1" applyAlignment="1" applyProtection="1">
      <alignment wrapText="1"/>
      <protection locked="0"/>
    </xf>
    <xf numFmtId="0" fontId="40" fillId="12" borderId="10" xfId="4" applyFill="1" applyBorder="1" applyAlignment="1" applyProtection="1">
      <alignment wrapText="1"/>
      <protection locked="0"/>
    </xf>
    <xf numFmtId="0" fontId="47" fillId="2" borderId="10" xfId="0" applyFont="1" applyFill="1" applyBorder="1" applyAlignment="1" applyProtection="1">
      <alignment vertical="center" wrapText="1"/>
    </xf>
    <xf numFmtId="10" fontId="40" fillId="8" borderId="10" xfId="4" applyNumberFormat="1" applyBorder="1" applyAlignment="1" applyProtection="1">
      <alignment horizontal="center" vertical="center" wrapText="1"/>
      <protection locked="0"/>
    </xf>
    <xf numFmtId="10" fontId="40" fillId="12" borderId="10" xfId="4" applyNumberFormat="1" applyFill="1" applyBorder="1" applyAlignment="1" applyProtection="1">
      <alignment horizontal="center" vertical="center" wrapText="1"/>
      <protection locked="0"/>
    </xf>
    <xf numFmtId="0" fontId="43" fillId="11" borderId="10" xfId="0" applyFont="1" applyFill="1" applyBorder="1" applyAlignment="1" applyProtection="1">
      <alignment horizontal="center" vertical="center" wrapText="1"/>
    </xf>
    <xf numFmtId="0" fontId="43" fillId="11" borderId="6" xfId="0" applyFont="1" applyFill="1" applyBorder="1" applyAlignment="1" applyProtection="1">
      <alignment horizontal="center" vertical="center" wrapText="1"/>
    </xf>
    <xf numFmtId="0" fontId="48" fillId="8" borderId="52" xfId="4" applyFont="1" applyBorder="1" applyAlignment="1" applyProtection="1">
      <alignment vertical="center" wrapText="1"/>
      <protection locked="0"/>
    </xf>
    <xf numFmtId="0" fontId="48" fillId="8" borderId="10" xfId="4" applyFont="1" applyBorder="1" applyAlignment="1" applyProtection="1">
      <alignment horizontal="center" vertical="center"/>
      <protection locked="0"/>
    </xf>
    <xf numFmtId="0" fontId="48" fillId="8" borderId="6" xfId="4" applyFont="1" applyBorder="1" applyAlignment="1" applyProtection="1">
      <alignment horizontal="center" vertical="center"/>
      <protection locked="0"/>
    </xf>
    <xf numFmtId="0" fontId="48" fillId="12" borderId="10" xfId="4" applyFont="1" applyFill="1" applyBorder="1" applyAlignment="1" applyProtection="1">
      <alignment horizontal="center" vertical="center"/>
      <protection locked="0"/>
    </xf>
    <xf numFmtId="0" fontId="48" fillId="12" borderId="52" xfId="4" applyFont="1" applyFill="1" applyBorder="1" applyAlignment="1" applyProtection="1">
      <alignment vertical="center" wrapText="1"/>
      <protection locked="0"/>
    </xf>
    <xf numFmtId="0" fontId="48" fillId="12" borderId="6" xfId="4" applyFont="1" applyFill="1" applyBorder="1" applyAlignment="1" applyProtection="1">
      <alignment horizontal="center" vertical="center"/>
      <protection locked="0"/>
    </xf>
    <xf numFmtId="0" fontId="48" fillId="8" borderId="6" xfId="4" applyFont="1" applyBorder="1" applyAlignment="1" applyProtection="1">
      <alignment vertical="center"/>
      <protection locked="0"/>
    </xf>
    <xf numFmtId="0" fontId="48" fillId="12" borderId="6" xfId="4" applyFont="1" applyFill="1" applyBorder="1" applyAlignment="1" applyProtection="1">
      <alignment vertical="center"/>
      <protection locked="0"/>
    </xf>
    <xf numFmtId="0" fontId="48" fillId="8" borderId="35" xfId="4" applyFont="1" applyBorder="1" applyAlignment="1" applyProtection="1">
      <alignment vertical="center"/>
      <protection locked="0"/>
    </xf>
    <xf numFmtId="0" fontId="48" fillId="12" borderId="35"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60" xfId="0" applyFont="1" applyFill="1" applyBorder="1" applyAlignment="1" applyProtection="1">
      <alignment horizontal="center" vertical="center"/>
    </xf>
    <xf numFmtId="0" fontId="43" fillId="11" borderId="8" xfId="0" applyFont="1" applyFill="1" applyBorder="1" applyAlignment="1" applyProtection="1">
      <alignment horizontal="center" vertical="center"/>
    </xf>
    <xf numFmtId="0" fontId="40" fillId="8" borderId="10" xfId="4" applyBorder="1" applyAlignment="1" applyProtection="1">
      <alignment horizontal="center" vertical="center"/>
      <protection locked="0"/>
    </xf>
    <xf numFmtId="10" fontId="40" fillId="8" borderId="10" xfId="4" applyNumberFormat="1" applyBorder="1" applyAlignment="1" applyProtection="1">
      <alignment horizontal="center" vertical="center"/>
      <protection locked="0"/>
    </xf>
    <xf numFmtId="0" fontId="40" fillId="12" borderId="10" xfId="4" applyFill="1" applyBorder="1" applyAlignment="1" applyProtection="1">
      <alignment horizontal="center" vertical="center"/>
      <protection locked="0"/>
    </xf>
    <xf numFmtId="10" fontId="40" fillId="12" borderId="10" xfId="4" applyNumberFormat="1" applyFill="1" applyBorder="1" applyAlignment="1" applyProtection="1">
      <alignment horizontal="center" vertical="center"/>
      <protection locked="0"/>
    </xf>
    <xf numFmtId="0" fontId="43" fillId="11" borderId="38" xfId="0" applyFont="1" applyFill="1" applyBorder="1" applyAlignment="1" applyProtection="1">
      <alignment horizontal="center" vertical="center" wrapText="1"/>
    </xf>
    <xf numFmtId="0" fontId="48" fillId="8" borderId="53" xfId="4" applyFont="1" applyBorder="1" applyAlignment="1" applyProtection="1">
      <alignment horizontal="center" vertical="center"/>
      <protection locked="0"/>
    </xf>
    <xf numFmtId="0" fontId="40" fillId="12" borderId="10" xfId="4" applyFill="1" applyBorder="1" applyProtection="1">
      <protection locked="0"/>
    </xf>
    <xf numFmtId="0" fontId="48" fillId="12" borderId="29" xfId="4" applyFont="1" applyFill="1" applyBorder="1" applyAlignment="1" applyProtection="1">
      <alignment vertical="center" wrapText="1"/>
      <protection locked="0"/>
    </xf>
    <xf numFmtId="0" fontId="48"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5" xfId="0" applyFont="1" applyFill="1" applyBorder="1" applyAlignment="1" applyProtection="1">
      <alignment horizontal="center" vertical="center" wrapText="1"/>
    </xf>
    <xf numFmtId="0" fontId="43" fillId="11" borderId="28" xfId="0" applyFont="1" applyFill="1" applyBorder="1" applyAlignment="1" applyProtection="1">
      <alignment horizontal="center" vertical="center"/>
    </xf>
    <xf numFmtId="0" fontId="40" fillId="8" borderId="10" xfId="4" applyBorder="1" applyAlignment="1" applyProtection="1">
      <alignment vertical="center" wrapText="1"/>
      <protection locked="0"/>
    </xf>
    <xf numFmtId="0" fontId="40" fillId="8" borderId="52" xfId="4" applyBorder="1" applyAlignment="1" applyProtection="1">
      <alignment vertical="center" wrapText="1"/>
      <protection locked="0"/>
    </xf>
    <xf numFmtId="0" fontId="40" fillId="12" borderId="10" xfId="4" applyFill="1" applyBorder="1" applyAlignment="1" applyProtection="1">
      <alignment vertical="center" wrapText="1"/>
      <protection locked="0"/>
    </xf>
    <xf numFmtId="0" fontId="40" fillId="12" borderId="52" xfId="4" applyFill="1" applyBorder="1" applyAlignment="1" applyProtection="1">
      <alignment vertical="center" wrapText="1"/>
      <protection locked="0"/>
    </xf>
    <xf numFmtId="0" fontId="40" fillId="8" borderId="6" xfId="4" applyBorder="1" applyAlignment="1" applyProtection="1">
      <alignment horizontal="center" vertical="center"/>
      <protection locked="0"/>
    </xf>
    <xf numFmtId="0" fontId="40"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4" xfId="0" applyFont="1" applyFill="1" applyBorder="1" applyAlignment="1" applyProtection="1">
      <alignment horizontal="center" vertical="center"/>
    </xf>
    <xf numFmtId="0" fontId="40" fillId="8" borderId="6" xfId="4" applyBorder="1" applyAlignment="1" applyProtection="1">
      <alignment vertical="center" wrapText="1"/>
      <protection locked="0"/>
    </xf>
    <xf numFmtId="0" fontId="40" fillId="12" borderId="6" xfId="4" applyFill="1" applyBorder="1" applyAlignment="1" applyProtection="1">
      <alignment vertical="center" wrapText="1"/>
      <protection locked="0"/>
    </xf>
    <xf numFmtId="0" fontId="43" fillId="11" borderId="9" xfId="0" applyFont="1" applyFill="1" applyBorder="1" applyAlignment="1" applyProtection="1">
      <alignment horizontal="center" vertical="center" wrapText="1"/>
    </xf>
    <xf numFmtId="0" fontId="40" fillId="8" borderId="34" xfId="4" applyBorder="1" applyAlignment="1" applyProtection="1">
      <protection locked="0"/>
    </xf>
    <xf numFmtId="10" fontId="40" fillId="8" borderId="38" xfId="4" applyNumberFormat="1" applyBorder="1" applyAlignment="1" applyProtection="1">
      <alignment horizontal="center" vertical="center"/>
      <protection locked="0"/>
    </xf>
    <xf numFmtId="0" fontId="40" fillId="12" borderId="34" xfId="4" applyFill="1" applyBorder="1" applyAlignment="1" applyProtection="1">
      <protection locked="0"/>
    </xf>
    <xf numFmtId="10" fontId="40" fillId="12" borderId="38" xfId="4" applyNumberFormat="1" applyFill="1" applyBorder="1" applyAlignment="1" applyProtection="1">
      <alignment horizontal="center" vertical="center"/>
      <protection locked="0"/>
    </xf>
    <xf numFmtId="0" fontId="43" fillId="11" borderId="29" xfId="0" applyFont="1" applyFill="1" applyBorder="1" applyAlignment="1" applyProtection="1">
      <alignment horizontal="center" vertical="center"/>
    </xf>
    <xf numFmtId="0" fontId="43" fillId="11" borderId="10" xfId="0" applyFont="1" applyFill="1" applyBorder="1" applyAlignment="1" applyProtection="1">
      <alignment horizontal="center" wrapText="1"/>
    </xf>
    <xf numFmtId="0" fontId="43" fillId="11" borderId="6" xfId="0" applyFont="1" applyFill="1" applyBorder="1" applyAlignment="1" applyProtection="1">
      <alignment horizontal="center" wrapText="1"/>
    </xf>
    <xf numFmtId="0" fontId="43" fillId="11" borderId="56" xfId="0" applyFont="1" applyFill="1" applyBorder="1" applyAlignment="1" applyProtection="1">
      <alignment horizontal="center" wrapText="1"/>
    </xf>
    <xf numFmtId="0" fontId="48" fillId="8" borderId="10" xfId="4" applyFont="1" applyBorder="1" applyAlignment="1" applyProtection="1">
      <alignment horizontal="center" vertical="center" wrapText="1"/>
      <protection locked="0"/>
    </xf>
    <xf numFmtId="0" fontId="48" fillId="12" borderId="10" xfId="4" applyFont="1" applyFill="1" applyBorder="1" applyAlignment="1" applyProtection="1">
      <alignment horizontal="center" vertical="center" wrapText="1"/>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6" fillId="3" borderId="19" xfId="0" applyFont="1" applyFill="1" applyBorder="1" applyAlignment="1">
      <alignment vertical="top" wrapText="1"/>
    </xf>
    <xf numFmtId="0" fontId="26" fillId="3" borderId="20" xfId="0" applyFont="1" applyFill="1" applyBorder="1" applyAlignment="1">
      <alignment vertical="top" wrapText="1"/>
    </xf>
    <xf numFmtId="0" fontId="24" fillId="3" borderId="24" xfId="1" applyFill="1" applyBorder="1" applyAlignment="1" applyProtection="1">
      <alignment vertical="top" wrapText="1"/>
    </xf>
    <xf numFmtId="0" fontId="24" fillId="3" borderId="25" xfId="1" applyFill="1" applyBorder="1" applyAlignment="1" applyProtection="1">
      <alignment vertical="top" wrapText="1"/>
    </xf>
    <xf numFmtId="0" fontId="0" fillId="10" borderId="1" xfId="0" applyFill="1" applyBorder="1" applyProtection="1"/>
    <xf numFmtId="0" fontId="40" fillId="12" borderId="56" xfId="4" applyFill="1" applyBorder="1" applyAlignment="1" applyProtection="1">
      <alignment vertical="center"/>
      <protection locked="0"/>
    </xf>
    <xf numFmtId="0" fontId="0" fillId="0" borderId="0" xfId="0" applyAlignment="1">
      <alignment vertical="center" wrapText="1"/>
    </xf>
    <xf numFmtId="0" fontId="50" fillId="0" borderId="65" xfId="0" applyFont="1" applyBorder="1" applyAlignment="1">
      <alignment wrapText="1"/>
    </xf>
    <xf numFmtId="0" fontId="50" fillId="0" borderId="66" xfId="0" applyFont="1" applyBorder="1" applyAlignment="1">
      <alignment horizontal="justify" vertical="top" wrapText="1"/>
    </xf>
    <xf numFmtId="0" fontId="14" fillId="3" borderId="22" xfId="0" applyFont="1" applyFill="1" applyBorder="1" applyAlignment="1" applyProtection="1">
      <alignment horizontal="center" vertical="top" wrapText="1"/>
    </xf>
    <xf numFmtId="0" fontId="14" fillId="2" borderId="66" xfId="0" applyFont="1" applyFill="1" applyBorder="1" applyAlignment="1" applyProtection="1">
      <alignment horizontal="center" vertical="center" wrapText="1"/>
    </xf>
    <xf numFmtId="0" fontId="14" fillId="2" borderId="64" xfId="0" applyFont="1" applyFill="1" applyBorder="1" applyAlignment="1" applyProtection="1">
      <alignment horizontal="center" vertical="center" wrapText="1"/>
    </xf>
    <xf numFmtId="0" fontId="0" fillId="2" borderId="1" xfId="0" applyFill="1" applyBorder="1" applyAlignment="1">
      <alignment horizontal="left" vertical="top" wrapText="1"/>
    </xf>
    <xf numFmtId="0" fontId="50" fillId="2" borderId="1" xfId="0" applyFont="1" applyFill="1" applyBorder="1" applyAlignment="1">
      <alignment horizontal="left" vertical="top" wrapText="1"/>
    </xf>
    <xf numFmtId="0" fontId="0" fillId="2" borderId="1" xfId="0" applyFill="1" applyBorder="1" applyAlignment="1">
      <alignment horizontal="left" vertical="top"/>
    </xf>
    <xf numFmtId="0" fontId="51" fillId="2" borderId="1" xfId="0" applyFont="1" applyFill="1" applyBorder="1" applyAlignment="1">
      <alignment horizontal="center" vertical="center"/>
    </xf>
    <xf numFmtId="0" fontId="24" fillId="2" borderId="3" xfId="1" applyFill="1" applyBorder="1" applyAlignment="1" applyProtection="1">
      <protection locked="0"/>
    </xf>
    <xf numFmtId="0" fontId="14" fillId="2" borderId="5" xfId="0" applyFont="1" applyFill="1" applyBorder="1" applyAlignment="1" applyProtection="1">
      <alignment horizontal="left" vertical="top" wrapText="1"/>
    </xf>
    <xf numFmtId="0" fontId="31" fillId="0" borderId="1" xfId="0" applyFont="1" applyFill="1" applyBorder="1" applyAlignment="1">
      <alignment vertical="top"/>
    </xf>
    <xf numFmtId="0" fontId="52" fillId="13" borderId="72" xfId="0" applyFont="1" applyFill="1" applyBorder="1" applyAlignment="1">
      <alignment horizontal="justify" vertical="top" wrapText="1"/>
    </xf>
    <xf numFmtId="0" fontId="52" fillId="13" borderId="71" xfId="0" applyFont="1" applyFill="1" applyBorder="1" applyAlignment="1">
      <alignment horizontal="justify" vertical="top" wrapText="1"/>
    </xf>
    <xf numFmtId="0" fontId="54" fillId="2" borderId="31" xfId="0" applyFont="1" applyFill="1" applyBorder="1" applyAlignment="1" applyProtection="1">
      <alignment horizontal="center" vertical="center" wrapText="1"/>
    </xf>
    <xf numFmtId="0" fontId="54" fillId="2" borderId="1"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1" fontId="1" fillId="2" borderId="1" xfId="0" applyNumberFormat="1" applyFont="1" applyFill="1" applyBorder="1" applyAlignment="1" applyProtection="1">
      <alignment horizontal="left" wrapText="1"/>
      <protection locked="0"/>
    </xf>
    <xf numFmtId="0" fontId="25" fillId="0" borderId="2" xfId="0" applyFont="1" applyFill="1" applyBorder="1" applyProtection="1"/>
    <xf numFmtId="0" fontId="25" fillId="0" borderId="3" xfId="0" applyFont="1" applyFill="1" applyBorder="1" applyProtection="1"/>
    <xf numFmtId="0" fontId="57" fillId="2" borderId="2" xfId="0" applyFont="1" applyFill="1" applyBorder="1" applyAlignment="1" applyProtection="1">
      <alignment wrapText="1"/>
      <protection locked="0"/>
    </xf>
    <xf numFmtId="0" fontId="58" fillId="2" borderId="3" xfId="1" applyFont="1" applyFill="1" applyBorder="1" applyAlignment="1" applyProtection="1">
      <protection locked="0"/>
    </xf>
    <xf numFmtId="0" fontId="59" fillId="3" borderId="0" xfId="0" applyFont="1" applyFill="1" applyBorder="1" applyProtection="1"/>
    <xf numFmtId="0" fontId="59" fillId="2" borderId="2" xfId="0" applyFont="1" applyFill="1" applyBorder="1" applyAlignment="1" applyProtection="1">
      <alignment wrapText="1"/>
      <protection locked="0"/>
    </xf>
    <xf numFmtId="0" fontId="58" fillId="0" borderId="26" xfId="1" applyFont="1" applyBorder="1" applyAlignment="1" applyProtection="1"/>
    <xf numFmtId="0" fontId="50" fillId="0" borderId="10" xfId="0" applyFont="1" applyBorder="1" applyAlignment="1">
      <alignment horizontal="justify"/>
    </xf>
    <xf numFmtId="0" fontId="50" fillId="0" borderId="10" xfId="0" applyFont="1" applyBorder="1" applyAlignment="1">
      <alignment horizontal="left" vertical="top" wrapText="1"/>
    </xf>
    <xf numFmtId="166" fontId="1" fillId="2" borderId="3" xfId="0" applyNumberFormat="1" applyFont="1" applyFill="1" applyBorder="1" applyAlignment="1" applyProtection="1">
      <alignment horizontal="left"/>
    </xf>
    <xf numFmtId="0" fontId="25" fillId="0" borderId="0" xfId="0" applyFont="1" applyAlignment="1" applyProtection="1">
      <alignment wrapText="1"/>
    </xf>
    <xf numFmtId="0" fontId="3" fillId="0" borderId="0" xfId="0" applyFont="1" applyAlignment="1" applyProtection="1">
      <alignment wrapText="1"/>
    </xf>
    <xf numFmtId="0" fontId="1" fillId="0" borderId="0" xfId="0" applyFont="1" applyFill="1" applyAlignment="1" applyProtection="1">
      <alignment wrapText="1"/>
    </xf>
    <xf numFmtId="0" fontId="15" fillId="2" borderId="1" xfId="0" applyFont="1" applyFill="1" applyBorder="1" applyAlignment="1" applyProtection="1">
      <alignment horizontal="center"/>
    </xf>
    <xf numFmtId="0" fontId="7" fillId="0" borderId="0" xfId="0" applyFont="1" applyFill="1" applyBorder="1" applyAlignment="1" applyProtection="1">
      <alignment vertical="top" wrapText="1"/>
    </xf>
    <xf numFmtId="0" fontId="14" fillId="2" borderId="78"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0" fillId="0" borderId="0" xfId="0" applyAlignment="1">
      <alignment wrapText="1"/>
    </xf>
    <xf numFmtId="0" fontId="51" fillId="0" borderId="0" xfId="0" applyFont="1" applyAlignment="1"/>
    <xf numFmtId="0" fontId="34" fillId="0" borderId="0" xfId="0" applyFont="1" applyAlignment="1">
      <alignment vertical="center"/>
    </xf>
    <xf numFmtId="0" fontId="2" fillId="3" borderId="21" xfId="0" applyFont="1" applyFill="1" applyBorder="1" applyAlignment="1" applyProtection="1">
      <alignment vertical="center"/>
    </xf>
    <xf numFmtId="0" fontId="2" fillId="3" borderId="22" xfId="0" applyFont="1" applyFill="1" applyBorder="1" applyAlignment="1" applyProtection="1">
      <alignment vertical="center" wrapText="1"/>
    </xf>
    <xf numFmtId="0" fontId="2" fillId="3" borderId="22" xfId="0" applyFont="1" applyFill="1" applyBorder="1" applyAlignment="1" applyProtection="1">
      <alignment vertical="center"/>
    </xf>
    <xf numFmtId="0" fontId="51" fillId="0" borderId="0" xfId="0" applyFont="1" applyAlignment="1">
      <alignment vertical="center"/>
    </xf>
    <xf numFmtId="0" fontId="2" fillId="5" borderId="1" xfId="0" applyFont="1" applyFill="1" applyBorder="1" applyAlignment="1" applyProtection="1">
      <alignment horizontal="center" vertical="center"/>
    </xf>
    <xf numFmtId="0" fontId="14" fillId="3" borderId="0" xfId="0" applyFont="1" applyFill="1" applyBorder="1" applyAlignment="1" applyProtection="1"/>
    <xf numFmtId="0" fontId="15" fillId="2" borderId="38" xfId="0" applyFont="1" applyFill="1" applyBorder="1" applyAlignment="1" applyProtection="1">
      <alignment vertical="center" wrapText="1"/>
    </xf>
    <xf numFmtId="167" fontId="15" fillId="3" borderId="0" xfId="5" applyNumberFormat="1" applyFont="1" applyFill="1" applyBorder="1" applyAlignment="1" applyProtection="1">
      <alignment horizontal="center" vertical="top" wrapText="1"/>
    </xf>
    <xf numFmtId="0" fontId="15" fillId="3" borderId="0" xfId="0" applyFont="1" applyFill="1" applyBorder="1" applyAlignment="1">
      <alignment horizontal="center"/>
    </xf>
    <xf numFmtId="49" fontId="14" fillId="3" borderId="0" xfId="0" applyNumberFormat="1" applyFont="1" applyFill="1" applyBorder="1" applyAlignment="1">
      <alignment horizontal="left" vertical="top" wrapText="1"/>
    </xf>
    <xf numFmtId="0" fontId="53" fillId="3" borderId="30" xfId="0" applyFont="1" applyFill="1" applyBorder="1" applyAlignment="1">
      <alignment horizontal="center" vertical="center" wrapText="1"/>
    </xf>
    <xf numFmtId="0" fontId="2" fillId="3" borderId="1" xfId="0" applyFont="1" applyFill="1" applyBorder="1" applyProtection="1"/>
    <xf numFmtId="0" fontId="52" fillId="13" borderId="72" xfId="0" applyFont="1" applyFill="1" applyBorder="1" applyAlignment="1">
      <alignment horizontal="justify" vertical="top"/>
    </xf>
    <xf numFmtId="0" fontId="66" fillId="13" borderId="72" xfId="0" applyFont="1" applyFill="1" applyBorder="1" applyAlignment="1">
      <alignment horizontal="justify" vertical="top" wrapText="1"/>
    </xf>
    <xf numFmtId="0" fontId="31" fillId="0" borderId="1" xfId="0" applyFont="1" applyFill="1" applyBorder="1" applyAlignment="1">
      <alignment vertical="center"/>
    </xf>
    <xf numFmtId="0" fontId="43" fillId="11" borderId="29"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3" fillId="11" borderId="39" xfId="0" applyFont="1" applyFill="1" applyBorder="1" applyAlignment="1" applyProtection="1">
      <alignment horizontal="center" vertical="center"/>
    </xf>
    <xf numFmtId="0" fontId="40" fillId="12" borderId="53" xfId="4" applyFill="1" applyBorder="1" applyAlignment="1" applyProtection="1">
      <alignment horizontal="center" vertical="center"/>
      <protection locked="0"/>
    </xf>
    <xf numFmtId="0" fontId="40" fillId="12" borderId="56" xfId="4" applyFill="1" applyBorder="1" applyAlignment="1" applyProtection="1">
      <alignment horizontal="center" vertical="center" wrapText="1"/>
      <protection locked="0"/>
    </xf>
    <xf numFmtId="0" fontId="40" fillId="12" borderId="29" xfId="4" applyFill="1" applyBorder="1" applyAlignment="1" applyProtection="1">
      <alignment horizontal="center" vertical="center" wrapText="1"/>
      <protection locked="0"/>
    </xf>
    <xf numFmtId="0" fontId="43" fillId="11" borderId="52" xfId="0" applyFont="1" applyFill="1" applyBorder="1" applyAlignment="1" applyProtection="1">
      <alignment horizontal="center" vertical="center" wrapText="1"/>
    </xf>
    <xf numFmtId="0" fontId="40" fillId="12" borderId="56" xfId="4" applyFill="1" applyBorder="1" applyAlignment="1" applyProtection="1">
      <alignment horizontal="center" vertical="center"/>
      <protection locked="0"/>
    </xf>
    <xf numFmtId="0" fontId="40" fillId="8" borderId="56" xfId="4" applyBorder="1" applyAlignment="1" applyProtection="1">
      <alignment horizontal="center" vertical="center"/>
      <protection locked="0"/>
    </xf>
    <xf numFmtId="0" fontId="43" fillId="11" borderId="56" xfId="0" applyFont="1" applyFill="1" applyBorder="1" applyAlignment="1" applyProtection="1">
      <alignment horizontal="center" vertical="center" wrapText="1"/>
    </xf>
    <xf numFmtId="166" fontId="14" fillId="2" borderId="3" xfId="0" applyNumberFormat="1" applyFont="1" applyFill="1" applyBorder="1" applyAlignment="1" applyProtection="1">
      <alignment horizontal="left"/>
    </xf>
    <xf numFmtId="166" fontId="14" fillId="2" borderId="4" xfId="0" applyNumberFormat="1" applyFont="1" applyFill="1" applyBorder="1" applyAlignment="1" applyProtection="1">
      <alignment horizontal="left" vertical="top" wrapText="1"/>
    </xf>
    <xf numFmtId="1" fontId="2" fillId="0" borderId="0" xfId="0" applyNumberFormat="1" applyFont="1" applyFill="1" applyBorder="1" applyAlignment="1" applyProtection="1">
      <alignment vertical="top" wrapText="1"/>
    </xf>
    <xf numFmtId="0" fontId="66" fillId="13" borderId="70" xfId="0" applyFont="1" applyFill="1" applyBorder="1" applyAlignment="1">
      <alignment horizontal="justify" vertical="top" wrapText="1"/>
    </xf>
    <xf numFmtId="0" fontId="52" fillId="13" borderId="72" xfId="0" applyNumberFormat="1" applyFont="1" applyFill="1" applyBorder="1" applyAlignment="1">
      <alignment horizontal="justify" vertical="top" wrapText="1"/>
    </xf>
    <xf numFmtId="0" fontId="0" fillId="0" borderId="0" xfId="0" applyNumberFormat="1"/>
    <xf numFmtId="0" fontId="15" fillId="2" borderId="15" xfId="0" applyFont="1" applyFill="1" applyBorder="1" applyAlignment="1" applyProtection="1">
      <alignment vertical="top" wrapText="1"/>
    </xf>
    <xf numFmtId="0" fontId="15" fillId="2" borderId="15" xfId="0" applyFont="1" applyFill="1" applyBorder="1" applyAlignment="1" applyProtection="1">
      <alignment horizontal="center" vertical="top" wrapText="1"/>
    </xf>
    <xf numFmtId="0" fontId="0" fillId="0" borderId="0" xfId="0" applyBorder="1"/>
    <xf numFmtId="0" fontId="0" fillId="0" borderId="0" xfId="0" applyBorder="1" applyAlignment="1">
      <alignment vertical="center"/>
    </xf>
    <xf numFmtId="167" fontId="51" fillId="0" borderId="0" xfId="5" applyNumberFormat="1" applyFont="1" applyBorder="1"/>
    <xf numFmtId="0" fontId="61" fillId="0" borderId="0" xfId="0" applyFont="1" applyBorder="1" applyAlignment="1">
      <alignment vertical="top" wrapText="1"/>
    </xf>
    <xf numFmtId="0" fontId="0" fillId="0" borderId="34" xfId="0" applyBorder="1" applyAlignment="1">
      <alignment vertical="center" wrapText="1"/>
    </xf>
    <xf numFmtId="0" fontId="0" fillId="0" borderId="80" xfId="0" applyBorder="1" applyAlignment="1">
      <alignment vertical="center" wrapText="1"/>
    </xf>
    <xf numFmtId="0" fontId="0" fillId="0" borderId="55" xfId="0" applyBorder="1" applyAlignment="1">
      <alignment vertical="center" wrapText="1"/>
    </xf>
    <xf numFmtId="0" fontId="0" fillId="0" borderId="40" xfId="0" applyBorder="1" applyAlignment="1">
      <alignment vertical="center" wrapText="1"/>
    </xf>
    <xf numFmtId="0" fontId="0" fillId="0" borderId="0" xfId="0" applyBorder="1" applyAlignment="1">
      <alignment vertical="center" wrapText="1"/>
    </xf>
    <xf numFmtId="0" fontId="0" fillId="0" borderId="58" xfId="0" applyBorder="1" applyAlignment="1">
      <alignment vertical="center" wrapText="1"/>
    </xf>
    <xf numFmtId="0" fontId="0" fillId="0" borderId="28" xfId="0" applyBorder="1" applyAlignment="1">
      <alignment vertical="center" wrapText="1"/>
    </xf>
    <xf numFmtId="0" fontId="0" fillId="0" borderId="81" xfId="0" applyBorder="1" applyAlignment="1">
      <alignment vertical="center" wrapText="1"/>
    </xf>
    <xf numFmtId="0" fontId="0" fillId="0" borderId="61" xfId="0" applyBorder="1" applyAlignment="1">
      <alignment vertical="center" wrapText="1"/>
    </xf>
    <xf numFmtId="0" fontId="66" fillId="13" borderId="68" xfId="0" applyFont="1" applyFill="1" applyBorder="1" applyAlignment="1">
      <alignment horizontal="justify" vertical="top" wrapText="1"/>
    </xf>
    <xf numFmtId="49" fontId="14" fillId="3" borderId="22" xfId="0" applyNumberFormat="1" applyFont="1" applyFill="1" applyBorder="1" applyAlignment="1">
      <alignment horizontal="left" vertical="top" wrapText="1"/>
    </xf>
    <xf numFmtId="0" fontId="14" fillId="2" borderId="41" xfId="0" applyFont="1" applyFill="1" applyBorder="1" applyAlignment="1" applyProtection="1">
      <alignment horizontal="center" vertical="top" wrapText="1"/>
    </xf>
    <xf numFmtId="0" fontId="14" fillId="2" borderId="74" xfId="0" applyFont="1" applyFill="1" applyBorder="1" applyAlignment="1" applyProtection="1">
      <alignment vertical="top" wrapText="1"/>
    </xf>
    <xf numFmtId="167" fontId="14" fillId="2" borderId="10" xfId="5" applyNumberFormat="1" applyFont="1" applyFill="1" applyBorder="1" applyAlignment="1" applyProtection="1">
      <alignment horizontal="center" vertical="top" wrapText="1"/>
    </xf>
    <xf numFmtId="15" fontId="14" fillId="2" borderId="10" xfId="0" applyNumberFormat="1" applyFont="1" applyFill="1" applyBorder="1" applyAlignment="1" applyProtection="1">
      <alignment horizontal="center" vertical="top" wrapText="1"/>
    </xf>
    <xf numFmtId="0" fontId="14" fillId="2" borderId="10" xfId="0" applyFont="1" applyFill="1" applyBorder="1" applyAlignment="1" applyProtection="1">
      <alignment vertical="top" wrapText="1"/>
    </xf>
    <xf numFmtId="0" fontId="15" fillId="2" borderId="9" xfId="0" applyFont="1" applyFill="1" applyBorder="1" applyAlignment="1" applyProtection="1">
      <alignment vertical="top" wrapText="1"/>
    </xf>
    <xf numFmtId="167" fontId="14" fillId="2" borderId="12" xfId="5" applyNumberFormat="1" applyFont="1" applyFill="1" applyBorder="1" applyAlignment="1" applyProtection="1">
      <alignment horizontal="center" vertical="top" wrapText="1"/>
    </xf>
    <xf numFmtId="15" fontId="14" fillId="2" borderId="12" xfId="0" applyNumberFormat="1" applyFont="1" applyFill="1" applyBorder="1" applyAlignment="1" applyProtection="1">
      <alignment horizontal="center" vertical="top" wrapText="1"/>
    </xf>
    <xf numFmtId="49" fontId="14" fillId="3" borderId="22" xfId="0" applyNumberFormat="1" applyFont="1" applyFill="1" applyBorder="1" applyAlignment="1">
      <alignment horizontal="left" vertical="top" wrapText="1"/>
    </xf>
    <xf numFmtId="0" fontId="14" fillId="2" borderId="10" xfId="0" applyFont="1" applyFill="1" applyBorder="1" applyAlignment="1" applyProtection="1">
      <alignment horizontal="left" vertical="top" wrapText="1"/>
    </xf>
    <xf numFmtId="0" fontId="14" fillId="2" borderId="22" xfId="0" applyFont="1" applyFill="1" applyBorder="1" applyAlignment="1" applyProtection="1">
      <alignment horizontal="center" vertical="top" wrapText="1"/>
    </xf>
    <xf numFmtId="9" fontId="66" fillId="2" borderId="71" xfId="0" applyNumberFormat="1" applyFont="1" applyFill="1" applyBorder="1" applyAlignment="1">
      <alignment horizontal="justify" vertical="top" wrapText="1"/>
    </xf>
    <xf numFmtId="0" fontId="66" fillId="13" borderId="71" xfId="0" applyFont="1" applyFill="1" applyBorder="1" applyAlignment="1">
      <alignment horizontal="justify" vertical="top" wrapText="1"/>
    </xf>
    <xf numFmtId="9" fontId="66" fillId="2" borderId="72" xfId="0" applyNumberFormat="1" applyFont="1" applyFill="1" applyBorder="1" applyAlignment="1">
      <alignment horizontal="justify" vertical="top" wrapText="1"/>
    </xf>
    <xf numFmtId="0" fontId="66" fillId="2" borderId="72" xfId="0" applyFont="1" applyFill="1" applyBorder="1" applyAlignment="1">
      <alignment horizontal="justify" vertical="top" wrapText="1"/>
    </xf>
    <xf numFmtId="167" fontId="15" fillId="3" borderId="40" xfId="0" applyNumberFormat="1" applyFont="1" applyFill="1" applyBorder="1" applyAlignment="1" applyProtection="1">
      <alignment horizontal="center" vertical="center" wrapText="1"/>
    </xf>
    <xf numFmtId="49" fontId="14" fillId="3" borderId="22" xfId="0" applyNumberFormat="1" applyFont="1" applyFill="1" applyBorder="1" applyAlignment="1">
      <alignment horizontal="left" vertical="top" wrapText="1"/>
    </xf>
    <xf numFmtId="0" fontId="14" fillId="2" borderId="10"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40" fillId="8" borderId="29" xfId="4"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3" fillId="11" borderId="53" xfId="0" applyFont="1" applyFill="1" applyBorder="1" applyAlignment="1" applyProtection="1">
      <alignment horizontal="center" vertical="center" wrapText="1"/>
    </xf>
    <xf numFmtId="0" fontId="40" fillId="8" borderId="52" xfId="4" applyBorder="1" applyAlignment="1" applyProtection="1">
      <alignment horizontal="center" vertical="center" wrapText="1"/>
      <protection locked="0"/>
    </xf>
    <xf numFmtId="0" fontId="48" fillId="8" borderId="29" xfId="4" applyFont="1" applyBorder="1" applyAlignment="1" applyProtection="1">
      <alignment horizontal="center" vertical="center" wrapText="1"/>
      <protection locked="0"/>
    </xf>
    <xf numFmtId="0" fontId="48" fillId="12" borderId="29" xfId="4" applyFont="1" applyFill="1" applyBorder="1" applyAlignment="1" applyProtection="1">
      <alignment horizontal="center" vertical="center" wrapText="1"/>
      <protection locked="0"/>
    </xf>
    <xf numFmtId="167" fontId="15" fillId="3" borderId="0" xfId="5" applyNumberFormat="1" applyFont="1" applyFill="1" applyBorder="1" applyAlignment="1" applyProtection="1">
      <alignment vertical="top" wrapText="1"/>
    </xf>
    <xf numFmtId="1" fontId="14" fillId="2" borderId="6" xfId="0" applyNumberFormat="1" applyFont="1" applyFill="1" applyBorder="1" applyAlignment="1" applyProtection="1">
      <alignment horizontal="center" vertical="top" wrapText="1"/>
    </xf>
    <xf numFmtId="0" fontId="14" fillId="2" borderId="6" xfId="0" applyFont="1" applyFill="1" applyBorder="1" applyAlignment="1" applyProtection="1">
      <alignment horizontal="center" vertical="top" wrapText="1"/>
    </xf>
    <xf numFmtId="1" fontId="14" fillId="2" borderId="13" xfId="0" applyNumberFormat="1" applyFont="1" applyFill="1" applyBorder="1" applyAlignment="1" applyProtection="1">
      <alignment horizontal="center" vertical="top" wrapText="1"/>
    </xf>
    <xf numFmtId="0" fontId="14" fillId="2" borderId="26" xfId="0" applyFont="1" applyFill="1" applyBorder="1" applyAlignment="1" applyProtection="1">
      <alignment horizontal="left" vertical="top" wrapText="1"/>
    </xf>
    <xf numFmtId="0" fontId="0" fillId="9" borderId="1" xfId="0" applyFill="1" applyBorder="1" applyAlignment="1" applyProtection="1">
      <alignment horizontal="left" wrapText="1"/>
      <protection locked="0"/>
    </xf>
    <xf numFmtId="0" fontId="48" fillId="12" borderId="6" xfId="4" applyFont="1" applyFill="1" applyBorder="1" applyAlignment="1" applyProtection="1">
      <alignment horizontal="center" vertical="center" wrapText="1"/>
      <protection locked="0"/>
    </xf>
    <xf numFmtId="0" fontId="40" fillId="8" borderId="10" xfId="4" applyBorder="1" applyAlignment="1" applyProtection="1">
      <alignment horizontal="center" wrapText="1"/>
      <protection locked="0"/>
    </xf>
    <xf numFmtId="0" fontId="40" fillId="12" borderId="10" xfId="4" applyFill="1" applyBorder="1" applyAlignment="1" applyProtection="1">
      <alignment horizontal="center" wrapText="1"/>
      <protection locked="0"/>
    </xf>
    <xf numFmtId="0" fontId="40" fillId="12" borderId="10" xfId="4" applyFill="1" applyBorder="1" applyAlignment="1" applyProtection="1">
      <alignment horizontal="center" vertical="center" wrapText="1"/>
      <protection locked="0"/>
    </xf>
    <xf numFmtId="0" fontId="40" fillId="8" borderId="10" xfId="4" applyBorder="1" applyAlignment="1" applyProtection="1">
      <alignment horizontal="center"/>
      <protection locked="0"/>
    </xf>
    <xf numFmtId="0" fontId="40" fillId="12" borderId="10" xfId="4" applyFill="1" applyBorder="1" applyAlignment="1" applyProtection="1">
      <alignment horizontal="center"/>
      <protection locked="0"/>
    </xf>
    <xf numFmtId="0" fontId="40" fillId="8" borderId="10" xfId="4"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40" fillId="12" borderId="52" xfId="4" applyFill="1" applyBorder="1" applyAlignment="1" applyProtection="1">
      <alignment horizontal="center" wrapText="1"/>
      <protection locked="0"/>
    </xf>
    <xf numFmtId="0" fontId="40" fillId="8" borderId="34" xfId="4" applyBorder="1" applyAlignment="1" applyProtection="1">
      <alignment horizontal="center"/>
      <protection locked="0"/>
    </xf>
    <xf numFmtId="0" fontId="40" fillId="8" borderId="6" xfId="4" applyBorder="1" applyAlignment="1" applyProtection="1">
      <alignment horizontal="center" vertical="center" wrapText="1"/>
      <protection locked="0"/>
    </xf>
    <xf numFmtId="0" fontId="40" fillId="12" borderId="34" xfId="4" applyFill="1" applyBorder="1" applyAlignment="1" applyProtection="1">
      <alignment horizontal="center"/>
      <protection locked="0"/>
    </xf>
    <xf numFmtId="0" fontId="40" fillId="12" borderId="6" xfId="4" applyFill="1" applyBorder="1" applyAlignment="1" applyProtection="1">
      <alignment horizontal="center" vertical="center" wrapText="1"/>
      <protection locked="0"/>
    </xf>
    <xf numFmtId="0" fontId="50" fillId="0" borderId="10" xfId="0" applyFont="1" applyBorder="1" applyAlignment="1">
      <alignment vertical="top" wrapText="1"/>
    </xf>
    <xf numFmtId="0" fontId="26" fillId="3" borderId="18" xfId="0" applyFont="1" applyFill="1" applyBorder="1" applyAlignment="1">
      <alignment horizontal="left" vertical="center"/>
    </xf>
    <xf numFmtId="0" fontId="26" fillId="3" borderId="19" xfId="0" applyFont="1" applyFill="1" applyBorder="1" applyAlignment="1">
      <alignment horizontal="left" vertical="center"/>
    </xf>
    <xf numFmtId="0" fontId="26" fillId="3" borderId="19" xfId="0" applyFont="1" applyFill="1" applyBorder="1"/>
    <xf numFmtId="0" fontId="26" fillId="3" borderId="21" xfId="0" applyFont="1" applyFill="1" applyBorder="1" applyAlignment="1">
      <alignment horizontal="left" vertical="center"/>
    </xf>
    <xf numFmtId="0" fontId="19" fillId="3" borderId="0" xfId="0" applyFont="1" applyFill="1" applyBorder="1" applyAlignment="1" applyProtection="1">
      <alignment vertical="top" wrapText="1"/>
    </xf>
    <xf numFmtId="0" fontId="19" fillId="3" borderId="21"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xf>
    <xf numFmtId="0" fontId="19" fillId="3" borderId="0" xfId="0" applyFont="1" applyFill="1" applyBorder="1" applyAlignment="1" applyProtection="1">
      <alignment horizontal="left" vertical="center" wrapText="1"/>
    </xf>
    <xf numFmtId="0" fontId="19" fillId="3" borderId="0" xfId="0" applyFont="1" applyFill="1" applyBorder="1" applyProtection="1"/>
    <xf numFmtId="0" fontId="20" fillId="3" borderId="0" xfId="0" applyFont="1" applyFill="1" applyBorder="1" applyAlignment="1" applyProtection="1">
      <alignment vertical="top" wrapText="1"/>
    </xf>
    <xf numFmtId="0" fontId="20" fillId="3" borderId="0" xfId="0" applyFont="1" applyFill="1" applyBorder="1" applyAlignment="1" applyProtection="1">
      <alignment horizontal="left" vertical="center" wrapText="1"/>
    </xf>
    <xf numFmtId="0" fontId="70" fillId="3" borderId="0" xfId="0" applyFont="1" applyFill="1" applyBorder="1" applyAlignment="1" applyProtection="1">
      <alignment horizontal="center" vertical="center" wrapText="1"/>
    </xf>
    <xf numFmtId="0" fontId="20" fillId="2" borderId="31" xfId="0" applyFont="1" applyFill="1" applyBorder="1" applyAlignment="1" applyProtection="1">
      <alignment horizontal="center" vertical="center" wrapText="1"/>
    </xf>
    <xf numFmtId="0" fontId="20" fillId="2" borderId="63" xfId="0" applyFont="1" applyFill="1" applyBorder="1" applyAlignment="1" applyProtection="1">
      <alignment horizontal="center" vertical="center" wrapText="1"/>
    </xf>
    <xf numFmtId="0" fontId="20" fillId="2" borderId="10" xfId="0" applyFont="1" applyFill="1" applyBorder="1" applyAlignment="1" applyProtection="1">
      <alignment horizontal="center" vertical="center" wrapText="1"/>
    </xf>
    <xf numFmtId="0" fontId="20" fillId="2" borderId="30" xfId="0" applyFont="1" applyFill="1" applyBorder="1" applyAlignment="1" applyProtection="1">
      <alignment horizontal="center" vertical="center" wrapText="1"/>
    </xf>
    <xf numFmtId="0" fontId="60" fillId="0" borderId="7" xfId="0" applyFont="1" applyBorder="1" applyAlignment="1">
      <alignment horizontal="right" vertical="top" wrapText="1"/>
    </xf>
    <xf numFmtId="0" fontId="60" fillId="0" borderId="9" xfId="0" applyFont="1" applyBorder="1" applyAlignment="1">
      <alignment horizontal="right" vertical="top" wrapText="1"/>
    </xf>
    <xf numFmtId="0" fontId="60" fillId="0" borderId="9" xfId="0" applyFont="1" applyBorder="1" applyAlignment="1">
      <alignment vertical="top" wrapText="1"/>
    </xf>
    <xf numFmtId="2" fontId="60" fillId="0" borderId="9" xfId="0" applyNumberFormat="1" applyFont="1" applyBorder="1" applyAlignment="1">
      <alignment vertical="top" wrapText="1"/>
    </xf>
    <xf numFmtId="0" fontId="60" fillId="0" borderId="10" xfId="0" applyFont="1" applyBorder="1" applyAlignment="1">
      <alignment vertical="top" wrapText="1"/>
    </xf>
    <xf numFmtId="168" fontId="60" fillId="0" borderId="50" xfId="0" applyNumberFormat="1" applyFont="1" applyBorder="1" applyAlignment="1">
      <alignment vertical="top" wrapText="1"/>
    </xf>
    <xf numFmtId="0" fontId="50" fillId="0" borderId="5" xfId="0" applyFont="1" applyBorder="1" applyAlignment="1">
      <alignment horizontal="right" vertical="top" wrapText="1"/>
    </xf>
    <xf numFmtId="2" fontId="50" fillId="0" borderId="10" xfId="0" applyNumberFormat="1" applyFont="1" applyBorder="1" applyAlignment="1">
      <alignment horizontal="right" vertical="top" wrapText="1"/>
    </xf>
    <xf numFmtId="0" fontId="50" fillId="0" borderId="53" xfId="0" applyFont="1" applyBorder="1" applyAlignment="1">
      <alignment horizontal="right" vertical="top" wrapText="1"/>
    </xf>
    <xf numFmtId="0" fontId="50" fillId="2" borderId="53" xfId="0" applyFont="1" applyFill="1" applyBorder="1" applyAlignment="1">
      <alignment vertical="top" wrapText="1"/>
    </xf>
    <xf numFmtId="0" fontId="60" fillId="0" borderId="5" xfId="0" applyFont="1" applyBorder="1" applyAlignment="1">
      <alignment horizontal="right" vertical="top" wrapText="1"/>
    </xf>
    <xf numFmtId="0" fontId="60" fillId="0" borderId="10" xfId="0" applyFont="1" applyBorder="1" applyAlignment="1">
      <alignment horizontal="right" vertical="top" wrapText="1"/>
    </xf>
    <xf numFmtId="1" fontId="60" fillId="0" borderId="10" xfId="0" applyNumberFormat="1" applyFont="1" applyBorder="1" applyAlignment="1">
      <alignment vertical="top" wrapText="1"/>
    </xf>
    <xf numFmtId="2" fontId="60" fillId="0" borderId="10" xfId="0" applyNumberFormat="1" applyFont="1" applyBorder="1" applyAlignment="1">
      <alignment horizontal="right" vertical="top" wrapText="1"/>
    </xf>
    <xf numFmtId="0" fontId="60" fillId="0" borderId="53" xfId="0" applyFont="1" applyBorder="1" applyAlignment="1">
      <alignment horizontal="right" vertical="top" wrapText="1"/>
    </xf>
    <xf numFmtId="1" fontId="50" fillId="0" borderId="10" xfId="0" applyNumberFormat="1" applyFont="1" applyBorder="1" applyAlignment="1">
      <alignment vertical="top" wrapText="1"/>
    </xf>
    <xf numFmtId="0" fontId="74" fillId="0" borderId="10" xfId="0" applyFont="1" applyBorder="1" applyAlignment="1">
      <alignment vertical="top" wrapText="1"/>
    </xf>
    <xf numFmtId="1" fontId="74" fillId="0" borderId="10" xfId="0" applyNumberFormat="1" applyFont="1" applyBorder="1" applyAlignment="1">
      <alignment vertical="top" wrapText="1"/>
    </xf>
    <xf numFmtId="2" fontId="50" fillId="0" borderId="5" xfId="0" applyNumberFormat="1" applyFont="1" applyBorder="1" applyAlignment="1">
      <alignment horizontal="right" vertical="top" wrapText="1"/>
    </xf>
    <xf numFmtId="0" fontId="26" fillId="0" borderId="53" xfId="0" applyFont="1" applyBorder="1"/>
    <xf numFmtId="2" fontId="60" fillId="0" borderId="10" xfId="0" applyNumberFormat="1" applyFont="1" applyBorder="1" applyAlignment="1">
      <alignment vertical="top" wrapText="1"/>
    </xf>
    <xf numFmtId="0" fontId="60" fillId="0" borderId="53" xfId="0" applyFont="1" applyBorder="1" applyAlignment="1">
      <alignment vertical="top" wrapText="1"/>
    </xf>
    <xf numFmtId="0" fontId="26" fillId="0" borderId="53" xfId="0" applyFont="1" applyBorder="1" applyAlignment="1">
      <alignment vertical="top"/>
    </xf>
    <xf numFmtId="2" fontId="75" fillId="2" borderId="10" xfId="0" applyNumberFormat="1" applyFont="1" applyFill="1" applyBorder="1"/>
    <xf numFmtId="0" fontId="75" fillId="2" borderId="10" xfId="0" applyFont="1" applyFill="1" applyBorder="1"/>
    <xf numFmtId="0" fontId="75" fillId="2" borderId="53" xfId="0" applyFont="1" applyFill="1" applyBorder="1"/>
    <xf numFmtId="0" fontId="60" fillId="0" borderId="33" xfId="0" applyFont="1" applyBorder="1" applyAlignment="1">
      <alignment horizontal="right" vertical="top" wrapText="1"/>
    </xf>
    <xf numFmtId="0" fontId="60" fillId="0" borderId="38" xfId="0" applyFont="1" applyBorder="1" applyAlignment="1">
      <alignment horizontal="right" vertical="top" wrapText="1"/>
    </xf>
    <xf numFmtId="0" fontId="60" fillId="0" borderId="38" xfId="0" applyFont="1" applyBorder="1" applyAlignment="1">
      <alignment vertical="top" wrapText="1"/>
    </xf>
    <xf numFmtId="1" fontId="60" fillId="0" borderId="38" xfId="0" applyNumberFormat="1" applyFont="1" applyBorder="1" applyAlignment="1">
      <alignment vertical="top" wrapText="1"/>
    </xf>
    <xf numFmtId="0" fontId="75" fillId="2" borderId="38" xfId="0" applyFont="1" applyFill="1" applyBorder="1"/>
    <xf numFmtId="0" fontId="76" fillId="2" borderId="34" xfId="0" applyFont="1" applyFill="1" applyBorder="1"/>
    <xf numFmtId="0" fontId="75" fillId="2" borderId="35" xfId="0" applyFont="1" applyFill="1" applyBorder="1"/>
    <xf numFmtId="0" fontId="20" fillId="2" borderId="17" xfId="0" applyFont="1" applyFill="1" applyBorder="1" applyAlignment="1" applyProtection="1">
      <alignment horizontal="center" vertical="center" wrapText="1"/>
    </xf>
    <xf numFmtId="0" fontId="26" fillId="0" borderId="0" xfId="0" applyFont="1"/>
    <xf numFmtId="0" fontId="19" fillId="2" borderId="8" xfId="0" applyFont="1" applyFill="1" applyBorder="1" applyAlignment="1" applyProtection="1">
      <alignment vertical="top" wrapText="1"/>
    </xf>
    <xf numFmtId="0" fontId="50" fillId="0" borderId="10" xfId="0" applyFont="1" applyBorder="1" applyAlignment="1">
      <alignment horizontal="right" vertical="top" wrapText="1"/>
    </xf>
    <xf numFmtId="17" fontId="72" fillId="2" borderId="6" xfId="0" applyNumberFormat="1" applyFont="1" applyFill="1" applyBorder="1" applyAlignment="1" applyProtection="1">
      <alignment vertical="top" wrapText="1"/>
    </xf>
    <xf numFmtId="0" fontId="50" fillId="2" borderId="10" xfId="0" applyFont="1" applyFill="1" applyBorder="1" applyAlignment="1">
      <alignment vertical="top" wrapText="1"/>
    </xf>
    <xf numFmtId="0" fontId="72" fillId="2" borderId="6" xfId="0" applyFont="1" applyFill="1" applyBorder="1" applyAlignment="1" applyProtection="1">
      <alignment vertical="top" wrapText="1"/>
    </xf>
    <xf numFmtId="17" fontId="77" fillId="0" borderId="6" xfId="0" applyNumberFormat="1" applyFont="1" applyBorder="1"/>
    <xf numFmtId="1" fontId="50" fillId="2" borderId="10" xfId="0" applyNumberFormat="1" applyFont="1" applyFill="1" applyBorder="1" applyAlignment="1">
      <alignment vertical="top" wrapText="1"/>
    </xf>
    <xf numFmtId="0" fontId="75" fillId="0" borderId="10" xfId="0" applyFont="1" applyBorder="1"/>
    <xf numFmtId="0" fontId="77" fillId="0" borderId="6" xfId="0" applyFont="1" applyBorder="1"/>
    <xf numFmtId="1" fontId="74" fillId="2" borderId="10" xfId="0" applyNumberFormat="1" applyFont="1" applyFill="1" applyBorder="1" applyAlignment="1">
      <alignment vertical="top" wrapText="1"/>
    </xf>
    <xf numFmtId="1" fontId="75" fillId="0" borderId="10" xfId="0" applyNumberFormat="1" applyFont="1" applyBorder="1"/>
    <xf numFmtId="0" fontId="78" fillId="0" borderId="6" xfId="0" applyFont="1" applyBorder="1"/>
    <xf numFmtId="0" fontId="73" fillId="0" borderId="6" xfId="0" applyFont="1" applyBorder="1"/>
    <xf numFmtId="0" fontId="73" fillId="0" borderId="5" xfId="0" applyFont="1" applyBorder="1"/>
    <xf numFmtId="0" fontId="73" fillId="0" borderId="10" xfId="0" applyFont="1" applyBorder="1"/>
    <xf numFmtId="0" fontId="20" fillId="2" borderId="41" xfId="0" applyFont="1" applyFill="1" applyBorder="1" applyAlignment="1" applyProtection="1">
      <alignment horizontal="right" vertical="center" wrapText="1"/>
    </xf>
    <xf numFmtId="0" fontId="20" fillId="2" borderId="0" xfId="0" applyFont="1" applyFill="1" applyBorder="1" applyAlignment="1" applyProtection="1">
      <alignment horizontal="right" vertical="center" wrapText="1"/>
    </xf>
    <xf numFmtId="1" fontId="20" fillId="2" borderId="0" xfId="0" applyNumberFormat="1" applyFont="1" applyFill="1" applyBorder="1" applyAlignment="1" applyProtection="1">
      <alignment horizontal="right" vertical="center" wrapText="1"/>
    </xf>
    <xf numFmtId="0" fontId="20" fillId="2" borderId="38" xfId="0" applyFont="1" applyFill="1" applyBorder="1" applyAlignment="1" applyProtection="1">
      <alignment horizontal="right" vertical="center" wrapText="1"/>
    </xf>
    <xf numFmtId="0" fontId="19" fillId="2" borderId="74" xfId="0" applyFont="1" applyFill="1" applyBorder="1" applyAlignment="1" applyProtection="1">
      <alignment vertical="top" wrapText="1"/>
    </xf>
    <xf numFmtId="0" fontId="19" fillId="2" borderId="20" xfId="0" applyFont="1" applyFill="1" applyBorder="1" applyAlignment="1" applyProtection="1">
      <alignment vertical="top" wrapText="1"/>
    </xf>
    <xf numFmtId="0" fontId="19" fillId="3" borderId="10" xfId="0" applyFont="1" applyFill="1" applyBorder="1" applyAlignment="1" applyProtection="1">
      <alignment vertical="top" wrapText="1"/>
    </xf>
    <xf numFmtId="1" fontId="19" fillId="3" borderId="10" xfId="0" applyNumberFormat="1" applyFont="1" applyFill="1" applyBorder="1" applyAlignment="1" applyProtection="1">
      <alignment vertical="top" wrapText="1"/>
    </xf>
    <xf numFmtId="0" fontId="79" fillId="3" borderId="10" xfId="0" applyFont="1" applyFill="1" applyBorder="1" applyAlignment="1" applyProtection="1">
      <alignment vertical="top" wrapText="1"/>
    </xf>
    <xf numFmtId="0" fontId="19" fillId="3" borderId="0" xfId="0" applyFont="1" applyFill="1" applyBorder="1" applyAlignment="1" applyProtection="1">
      <alignment horizontal="left" vertical="top" wrapText="1"/>
    </xf>
    <xf numFmtId="0" fontId="19" fillId="3" borderId="23" xfId="0" applyFont="1" applyFill="1" applyBorder="1" applyAlignment="1" applyProtection="1">
      <alignment horizontal="left" vertical="center" wrapText="1"/>
    </xf>
    <xf numFmtId="0" fontId="20" fillId="3" borderId="24" xfId="0" applyFont="1" applyFill="1" applyBorder="1" applyAlignment="1" applyProtection="1">
      <alignment vertical="top" wrapText="1"/>
    </xf>
    <xf numFmtId="0" fontId="19" fillId="3" borderId="24" xfId="0" applyFont="1" applyFill="1" applyBorder="1" applyAlignment="1" applyProtection="1">
      <alignment vertical="top" wrapText="1"/>
    </xf>
    <xf numFmtId="0" fontId="14" fillId="2" borderId="41" xfId="0"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4" fillId="14" borderId="5" xfId="0" applyFont="1" applyFill="1" applyBorder="1" applyAlignment="1" applyProtection="1">
      <alignment horizontal="left" vertical="top" wrapText="1"/>
    </xf>
    <xf numFmtId="0" fontId="14" fillId="14" borderId="11" xfId="0" applyFont="1" applyFill="1" applyBorder="1" applyAlignment="1" applyProtection="1">
      <alignment horizontal="left" vertical="top" wrapText="1"/>
    </xf>
    <xf numFmtId="0" fontId="82" fillId="0" borderId="0" xfId="0" applyFont="1" applyFill="1" applyBorder="1" applyAlignment="1" applyProtection="1">
      <alignment vertical="top" wrapText="1"/>
    </xf>
    <xf numFmtId="0" fontId="55" fillId="0" borderId="0" xfId="0" applyFont="1" applyBorder="1"/>
    <xf numFmtId="3" fontId="82" fillId="0" borderId="0" xfId="0" applyNumberFormat="1" applyFont="1" applyFill="1" applyBorder="1" applyAlignment="1" applyProtection="1">
      <alignment vertical="top" wrapText="1"/>
      <protection locked="0"/>
    </xf>
    <xf numFmtId="0" fontId="82" fillId="0" borderId="0" xfId="0" applyFont="1" applyFill="1" applyBorder="1" applyAlignment="1" applyProtection="1">
      <alignment vertical="top" wrapText="1"/>
      <protection locked="0"/>
    </xf>
    <xf numFmtId="0" fontId="83" fillId="0" borderId="0" xfId="0" applyFont="1" applyFill="1" applyBorder="1" applyAlignment="1" applyProtection="1">
      <alignment vertical="top" wrapText="1"/>
    </xf>
    <xf numFmtId="0" fontId="14" fillId="2" borderId="10" xfId="0" applyNumberFormat="1" applyFont="1" applyFill="1" applyBorder="1" applyAlignment="1" applyProtection="1">
      <alignment horizontal="left" vertical="top" wrapText="1"/>
    </xf>
    <xf numFmtId="0" fontId="81" fillId="14" borderId="1" xfId="0" applyFont="1" applyFill="1" applyBorder="1" applyAlignment="1" applyProtection="1">
      <alignment horizontal="center"/>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0" fillId="0" borderId="0" xfId="0" applyBorder="1" applyAlignment="1"/>
    <xf numFmtId="0" fontId="14" fillId="2" borderId="10" xfId="0" applyFont="1" applyFill="1" applyBorder="1" applyAlignment="1" applyProtection="1">
      <alignment horizontal="left" vertical="top" wrapText="1"/>
    </xf>
    <xf numFmtId="0" fontId="14" fillId="2" borderId="8" xfId="0" applyFont="1" applyFill="1" applyBorder="1" applyAlignment="1" applyProtection="1">
      <alignment horizontal="left" vertical="top" wrapText="1"/>
    </xf>
    <xf numFmtId="0" fontId="1" fillId="0" borderId="38" xfId="0" applyFont="1" applyFill="1" applyBorder="1" applyAlignment="1" applyProtection="1">
      <alignment vertical="top" wrapText="1"/>
    </xf>
    <xf numFmtId="0" fontId="1" fillId="0" borderId="38" xfId="0" applyNumberFormat="1" applyFont="1" applyFill="1" applyBorder="1" applyAlignment="1" applyProtection="1">
      <alignment vertical="top" wrapText="1"/>
    </xf>
    <xf numFmtId="0" fontId="25" fillId="0" borderId="0" xfId="0" applyFont="1" applyAlignment="1">
      <alignment vertical="top"/>
    </xf>
    <xf numFmtId="0" fontId="14" fillId="0" borderId="10" xfId="0" applyFont="1" applyBorder="1" applyAlignment="1">
      <alignment vertical="top"/>
    </xf>
    <xf numFmtId="0" fontId="14" fillId="0" borderId="10" xfId="0" applyFont="1" applyFill="1" applyBorder="1" applyAlignment="1" applyProtection="1">
      <alignment vertical="top" wrapText="1"/>
    </xf>
    <xf numFmtId="0" fontId="25" fillId="0" borderId="10" xfId="0" applyFont="1" applyBorder="1" applyAlignment="1">
      <alignment vertical="top"/>
    </xf>
    <xf numFmtId="0" fontId="25" fillId="0" borderId="10" xfId="0" applyFont="1" applyBorder="1" applyAlignment="1">
      <alignment vertical="top" wrapText="1"/>
    </xf>
    <xf numFmtId="0" fontId="25" fillId="0" borderId="0" xfId="0" applyFont="1" applyBorder="1"/>
    <xf numFmtId="0" fontId="25" fillId="0" borderId="38" xfId="0" applyFont="1" applyBorder="1" applyAlignment="1">
      <alignment vertical="top"/>
    </xf>
    <xf numFmtId="0" fontId="25" fillId="0" borderId="38" xfId="0" applyFont="1" applyBorder="1" applyAlignment="1">
      <alignment vertical="top" wrapText="1"/>
    </xf>
    <xf numFmtId="0" fontId="25" fillId="0" borderId="38" xfId="0" applyNumberFormat="1" applyFont="1" applyBorder="1" applyAlignment="1">
      <alignment vertical="top" wrapText="1"/>
    </xf>
    <xf numFmtId="0" fontId="15" fillId="2" borderId="10" xfId="0" applyFont="1" applyFill="1" applyBorder="1" applyAlignment="1" applyProtection="1">
      <alignment horizontal="left" vertical="center" wrapText="1"/>
    </xf>
    <xf numFmtId="0" fontId="15" fillId="2" borderId="10" xfId="0" applyFont="1" applyFill="1" applyBorder="1" applyAlignment="1" applyProtection="1">
      <alignment vertical="center" wrapText="1"/>
    </xf>
    <xf numFmtId="14" fontId="1" fillId="2" borderId="15" xfId="0" applyNumberFormat="1" applyFont="1" applyFill="1" applyBorder="1" applyAlignment="1" applyProtection="1">
      <alignment horizontal="left"/>
    </xf>
    <xf numFmtId="0" fontId="1" fillId="2"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50" fillId="0" borderId="10" xfId="0" applyFont="1" applyBorder="1" applyAlignment="1">
      <alignment horizontal="left" vertical="top" wrapText="1"/>
    </xf>
    <xf numFmtId="0" fontId="60" fillId="0" borderId="9" xfId="0" applyFont="1" applyBorder="1" applyAlignment="1">
      <alignment horizontal="left" vertical="top" wrapText="1"/>
    </xf>
    <xf numFmtId="0" fontId="60" fillId="0" borderId="10" xfId="0" applyFont="1" applyBorder="1" applyAlignment="1">
      <alignment horizontal="left" vertical="top" wrapText="1"/>
    </xf>
    <xf numFmtId="0" fontId="73" fillId="0" borderId="10" xfId="0" applyFont="1" applyBorder="1" applyAlignment="1">
      <alignment horizontal="left"/>
    </xf>
    <xf numFmtId="0" fontId="50" fillId="0" borderId="10" xfId="0" applyFont="1" applyBorder="1" applyAlignment="1">
      <alignment vertical="top" wrapText="1"/>
    </xf>
    <xf numFmtId="3" fontId="19" fillId="2" borderId="10" xfId="0" applyNumberFormat="1" applyFont="1" applyFill="1" applyBorder="1" applyAlignment="1" applyProtection="1">
      <alignment horizontal="center" vertical="top" wrapText="1"/>
      <protection locked="0"/>
    </xf>
    <xf numFmtId="3" fontId="72" fillId="2" borderId="29" xfId="0" applyNumberFormat="1" applyFont="1" applyFill="1" applyBorder="1" applyAlignment="1" applyProtection="1">
      <alignment horizontal="center" vertical="top" wrapText="1"/>
      <protection locked="0"/>
    </xf>
    <xf numFmtId="3" fontId="72" fillId="2" borderId="52" xfId="0" applyNumberFormat="1" applyFont="1" applyFill="1" applyBorder="1" applyAlignment="1" applyProtection="1">
      <alignment horizontal="center" vertical="top" wrapText="1"/>
      <protection locked="0"/>
    </xf>
    <xf numFmtId="3" fontId="72" fillId="2" borderId="56" xfId="0" applyNumberFormat="1" applyFont="1" applyFill="1" applyBorder="1" applyAlignment="1" applyProtection="1">
      <alignment horizontal="center"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0"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0" fillId="3" borderId="24" xfId="0" applyFont="1" applyFill="1" applyBorder="1" applyAlignment="1" applyProtection="1">
      <alignment horizontal="left" vertical="center" wrapText="1"/>
    </xf>
    <xf numFmtId="0" fontId="23" fillId="2" borderId="43" xfId="0" applyFont="1" applyFill="1" applyBorder="1" applyAlignment="1" applyProtection="1">
      <alignment horizontal="center"/>
    </xf>
    <xf numFmtId="0" fontId="23" fillId="2" borderId="16" xfId="0" applyFont="1" applyFill="1" applyBorder="1" applyAlignment="1" applyProtection="1">
      <alignment horizontal="center"/>
    </xf>
    <xf numFmtId="0" fontId="23" fillId="2" borderId="30" xfId="0" applyFont="1" applyFill="1" applyBorder="1" applyAlignment="1" applyProtection="1">
      <alignment horizontal="center"/>
    </xf>
    <xf numFmtId="0" fontId="80" fillId="3" borderId="0" xfId="0" applyFont="1" applyFill="1" applyBorder="1" applyAlignment="1" applyProtection="1">
      <alignment vertical="top" wrapText="1"/>
    </xf>
    <xf numFmtId="0" fontId="20" fillId="2" borderId="43" xfId="0" applyFont="1" applyFill="1" applyBorder="1" applyAlignment="1" applyProtection="1">
      <alignment horizontal="center" vertical="top" wrapText="1"/>
    </xf>
    <xf numFmtId="0" fontId="20" fillId="2" borderId="16" xfId="0" applyFont="1" applyFill="1" applyBorder="1" applyAlignment="1" applyProtection="1">
      <alignment horizontal="center" vertical="top" wrapText="1"/>
    </xf>
    <xf numFmtId="0" fontId="20" fillId="2" borderId="30" xfId="0" applyFont="1" applyFill="1" applyBorder="1" applyAlignment="1" applyProtection="1">
      <alignment horizontal="center" vertical="top" wrapText="1"/>
    </xf>
    <xf numFmtId="0" fontId="69" fillId="3" borderId="0" xfId="0" applyFont="1" applyFill="1" applyBorder="1" applyAlignment="1" applyProtection="1">
      <alignment horizontal="center"/>
    </xf>
    <xf numFmtId="0" fontId="69" fillId="3" borderId="21" xfId="0" applyFont="1" applyFill="1" applyBorder="1" applyAlignment="1" applyProtection="1">
      <alignment horizontal="center" wrapText="1"/>
    </xf>
    <xf numFmtId="0" fontId="69" fillId="3" borderId="0" xfId="0" applyFont="1" applyFill="1" applyBorder="1" applyAlignment="1" applyProtection="1">
      <alignment horizontal="center" wrapText="1"/>
    </xf>
    <xf numFmtId="0" fontId="70" fillId="3" borderId="0" xfId="0" applyFont="1" applyFill="1" applyBorder="1" applyAlignment="1" applyProtection="1">
      <alignment horizontal="left" vertical="center" wrapText="1"/>
    </xf>
    <xf numFmtId="3" fontId="19" fillId="2" borderId="43" xfId="0" applyNumberFormat="1" applyFont="1" applyFill="1" applyBorder="1" applyAlignment="1" applyProtection="1">
      <alignment horizontal="center" vertical="top" wrapText="1"/>
      <protection locked="0"/>
    </xf>
    <xf numFmtId="3" fontId="19" fillId="2" borderId="16" xfId="0" applyNumberFormat="1" applyFont="1" applyFill="1" applyBorder="1" applyAlignment="1" applyProtection="1">
      <alignment horizontal="center" vertical="top" wrapText="1"/>
      <protection locked="0"/>
    </xf>
    <xf numFmtId="3" fontId="19" fillId="2" borderId="30" xfId="0" applyNumberFormat="1" applyFont="1" applyFill="1" applyBorder="1" applyAlignment="1" applyProtection="1">
      <alignment horizontal="center" vertical="top" wrapText="1"/>
      <protection locked="0"/>
    </xf>
    <xf numFmtId="0" fontId="70" fillId="3" borderId="0" xfId="0" applyFont="1" applyFill="1" applyBorder="1" applyAlignment="1" applyProtection="1">
      <alignment horizontal="left" vertical="top" wrapText="1"/>
    </xf>
    <xf numFmtId="0" fontId="19" fillId="2" borderId="23"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5" xfId="0" applyFont="1" applyFill="1" applyBorder="1" applyAlignment="1" applyProtection="1">
      <alignment horizontal="left" vertical="top" wrapText="1"/>
      <protection locked="0"/>
    </xf>
    <xf numFmtId="0" fontId="14" fillId="2" borderId="36" xfId="0" applyFont="1" applyFill="1" applyBorder="1" applyAlignment="1" applyProtection="1">
      <alignment horizontal="center" vertical="top" wrapText="1"/>
    </xf>
    <xf numFmtId="0" fontId="14" fillId="2" borderId="41" xfId="0" applyFont="1" applyFill="1" applyBorder="1" applyAlignment="1" applyProtection="1">
      <alignment horizontal="center" vertical="top" wrapText="1"/>
    </xf>
    <xf numFmtId="0" fontId="14" fillId="2" borderId="42" xfId="0" applyFont="1" applyFill="1" applyBorder="1" applyAlignment="1" applyProtection="1">
      <alignment horizontal="center" vertical="top" wrapText="1"/>
    </xf>
    <xf numFmtId="1" fontId="14" fillId="2" borderId="37" xfId="0" applyNumberFormat="1" applyFont="1" applyFill="1" applyBorder="1" applyAlignment="1" applyProtection="1">
      <alignment vertical="top" wrapText="1"/>
    </xf>
    <xf numFmtId="1" fontId="14" fillId="2" borderId="74" xfId="0" applyNumberFormat="1" applyFont="1" applyFill="1" applyBorder="1" applyAlignment="1" applyProtection="1">
      <alignment vertical="top" wrapText="1"/>
    </xf>
    <xf numFmtId="1" fontId="14" fillId="2" borderId="75" xfId="0" applyNumberFormat="1" applyFont="1" applyFill="1" applyBorder="1" applyAlignment="1" applyProtection="1">
      <alignment vertical="top" wrapText="1"/>
    </xf>
    <xf numFmtId="0" fontId="14" fillId="2" borderId="36" xfId="0" applyFont="1" applyFill="1" applyBorder="1" applyAlignment="1" applyProtection="1">
      <alignment horizontal="left" vertical="top" wrapText="1"/>
    </xf>
    <xf numFmtId="0" fontId="14" fillId="2" borderId="41" xfId="0" applyFont="1" applyFill="1" applyBorder="1" applyAlignment="1" applyProtection="1">
      <alignment horizontal="left" vertical="top" wrapText="1"/>
    </xf>
    <xf numFmtId="0" fontId="14" fillId="2" borderId="42" xfId="0" applyFont="1" applyFill="1" applyBorder="1" applyAlignment="1" applyProtection="1">
      <alignment horizontal="left" vertical="top" wrapText="1"/>
    </xf>
    <xf numFmtId="3" fontId="14" fillId="2" borderId="15" xfId="0" applyNumberFormat="1" applyFont="1" applyFill="1" applyBorder="1" applyAlignment="1" applyProtection="1">
      <alignment horizontal="center" vertical="top" wrapText="1"/>
    </xf>
    <xf numFmtId="0" fontId="14" fillId="2" borderId="26" xfId="0" applyFont="1" applyFill="1" applyBorder="1" applyAlignment="1" applyProtection="1">
      <alignment horizontal="center" vertical="top" wrapText="1"/>
    </xf>
    <xf numFmtId="0" fontId="14" fillId="2" borderId="27" xfId="0" applyFont="1" applyFill="1" applyBorder="1" applyAlignment="1" applyProtection="1">
      <alignment horizontal="center" vertical="top" wrapText="1"/>
    </xf>
    <xf numFmtId="0" fontId="0" fillId="0" borderId="10" xfId="0" applyBorder="1" applyAlignment="1">
      <alignment horizontal="left" vertical="center" wrapText="1"/>
    </xf>
    <xf numFmtId="0" fontId="0" fillId="0" borderId="60" xfId="0" applyBorder="1" applyAlignment="1">
      <alignment horizontal="left" vertical="center" wrapText="1"/>
    </xf>
    <xf numFmtId="0" fontId="13" fillId="2" borderId="43" xfId="0" applyFont="1" applyFill="1" applyBorder="1" applyAlignment="1" applyProtection="1">
      <alignment horizontal="center" wrapText="1"/>
    </xf>
    <xf numFmtId="0" fontId="13" fillId="2" borderId="16" xfId="0" applyFont="1" applyFill="1" applyBorder="1" applyAlignment="1" applyProtection="1">
      <alignment horizontal="center"/>
    </xf>
    <xf numFmtId="0" fontId="13" fillId="2" borderId="30" xfId="0" applyFont="1" applyFill="1" applyBorder="1" applyAlignment="1" applyProtection="1">
      <alignment horizontal="center"/>
    </xf>
    <xf numFmtId="49" fontId="14" fillId="3" borderId="22" xfId="0" applyNumberFormat="1" applyFont="1" applyFill="1" applyBorder="1" applyAlignment="1">
      <alignment horizontal="lef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1"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23" fillId="3" borderId="0" xfId="0" applyFont="1" applyFill="1" applyBorder="1" applyAlignment="1" applyProtection="1">
      <alignment horizontal="left"/>
    </xf>
    <xf numFmtId="0" fontId="15" fillId="3" borderId="0" xfId="0" applyFont="1" applyFill="1" applyBorder="1" applyAlignment="1" applyProtection="1">
      <alignment horizontal="left"/>
    </xf>
    <xf numFmtId="0" fontId="15" fillId="3" borderId="22" xfId="0" applyFont="1" applyFill="1" applyBorder="1" applyAlignment="1" applyProtection="1">
      <alignment horizontal="left"/>
    </xf>
    <xf numFmtId="0" fontId="14" fillId="2" borderId="33" xfId="0" applyFont="1" applyFill="1" applyBorder="1" applyAlignment="1" applyProtection="1">
      <alignment horizontal="left" vertical="center" wrapText="1"/>
    </xf>
    <xf numFmtId="0" fontId="14" fillId="2" borderId="41" xfId="0" applyFont="1" applyFill="1" applyBorder="1" applyAlignment="1" applyProtection="1">
      <alignment horizontal="left" vertical="center" wrapText="1"/>
    </xf>
    <xf numFmtId="0" fontId="14" fillId="2" borderId="42" xfId="0" applyFont="1" applyFill="1" applyBorder="1" applyAlignment="1" applyProtection="1">
      <alignment horizontal="left" vertical="center" wrapText="1"/>
    </xf>
    <xf numFmtId="0" fontId="14" fillId="2" borderId="15" xfId="0" applyFont="1" applyFill="1" applyBorder="1" applyAlignment="1" applyProtection="1">
      <alignment horizontal="left" vertical="top" wrapText="1"/>
    </xf>
    <xf numFmtId="0" fontId="14" fillId="2" borderId="26" xfId="0" applyFont="1" applyFill="1" applyBorder="1" applyAlignment="1" applyProtection="1">
      <alignment horizontal="left" vertical="top" wrapText="1"/>
    </xf>
    <xf numFmtId="0" fontId="14" fillId="2" borderId="27" xfId="0" applyFont="1" applyFill="1" applyBorder="1" applyAlignment="1" applyProtection="1">
      <alignment horizontal="left" vertical="top" wrapText="1"/>
    </xf>
    <xf numFmtId="0" fontId="14" fillId="2" borderId="10" xfId="0" applyFont="1" applyFill="1" applyBorder="1" applyAlignment="1" applyProtection="1">
      <alignment horizontal="left" vertical="top" wrapText="1"/>
    </xf>
    <xf numFmtId="0" fontId="14" fillId="2" borderId="38" xfId="0" applyFont="1" applyFill="1" applyBorder="1" applyAlignment="1" applyProtection="1">
      <alignment horizontal="center" vertical="top" wrapText="1"/>
    </xf>
    <xf numFmtId="0" fontId="14" fillId="2" borderId="57" xfId="0" applyFont="1" applyFill="1" applyBorder="1" applyAlignment="1" applyProtection="1">
      <alignment horizontal="center" vertical="top" wrapText="1"/>
    </xf>
    <xf numFmtId="0" fontId="14" fillId="2" borderId="60" xfId="0" applyFont="1" applyFill="1" applyBorder="1" applyAlignment="1" applyProtection="1">
      <alignment horizontal="center" vertical="top" wrapText="1"/>
    </xf>
    <xf numFmtId="0" fontId="14" fillId="2" borderId="38" xfId="0" applyFont="1" applyFill="1" applyBorder="1" applyAlignment="1" applyProtection="1">
      <alignment horizontal="left" vertical="top" wrapText="1"/>
    </xf>
    <xf numFmtId="0" fontId="14" fillId="2" borderId="57" xfId="0" applyFont="1" applyFill="1" applyBorder="1" applyAlignment="1" applyProtection="1">
      <alignment horizontal="left" vertical="top" wrapText="1"/>
    </xf>
    <xf numFmtId="0" fontId="14" fillId="2" borderId="60" xfId="0" applyFont="1" applyFill="1" applyBorder="1" applyAlignment="1" applyProtection="1">
      <alignment horizontal="left" vertical="top" wrapText="1"/>
    </xf>
    <xf numFmtId="0" fontId="14" fillId="2" borderId="37" xfId="0" applyFont="1" applyFill="1" applyBorder="1" applyAlignment="1" applyProtection="1">
      <alignment vertical="top" wrapText="1"/>
    </xf>
    <xf numFmtId="0" fontId="14" fillId="2" borderId="74" xfId="0" applyFont="1" applyFill="1" applyBorder="1" applyAlignment="1" applyProtection="1">
      <alignment vertical="top" wrapText="1"/>
    </xf>
    <xf numFmtId="0" fontId="14" fillId="2" borderId="75" xfId="0" applyFont="1" applyFill="1" applyBorder="1" applyAlignment="1" applyProtection="1">
      <alignment vertical="top" wrapText="1"/>
    </xf>
    <xf numFmtId="0" fontId="14" fillId="2" borderId="15" xfId="0" applyFont="1" applyFill="1" applyBorder="1" applyAlignment="1" applyProtection="1">
      <alignment horizontal="center" vertical="top" wrapText="1"/>
    </xf>
    <xf numFmtId="0" fontId="14" fillId="2" borderId="35" xfId="0" applyFont="1" applyFill="1" applyBorder="1" applyAlignment="1" applyProtection="1">
      <alignment horizontal="left" vertical="top" wrapText="1"/>
    </xf>
    <xf numFmtId="0" fontId="14" fillId="2" borderId="75" xfId="0" applyFont="1" applyFill="1" applyBorder="1" applyAlignment="1" applyProtection="1">
      <alignment horizontal="left" vertical="top" wrapText="1"/>
    </xf>
    <xf numFmtId="0" fontId="84" fillId="0" borderId="81" xfId="0" applyFont="1" applyBorder="1" applyAlignment="1">
      <alignment horizontal="center"/>
    </xf>
    <xf numFmtId="0" fontId="14"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5" fillId="2" borderId="31"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4" fillId="2" borderId="43" xfId="0" applyFont="1" applyFill="1" applyBorder="1" applyAlignment="1" applyProtection="1">
      <alignment horizontal="left" vertical="top" wrapText="1"/>
    </xf>
    <xf numFmtId="0" fontId="14" fillId="2" borderId="30" xfId="0" applyFont="1" applyFill="1" applyBorder="1" applyAlignment="1" applyProtection="1">
      <alignment horizontal="left" vertical="top" wrapText="1"/>
    </xf>
    <xf numFmtId="0" fontId="14" fillId="2" borderId="67" xfId="0" applyFont="1" applyFill="1" applyBorder="1" applyAlignment="1" applyProtection="1">
      <alignment horizontal="left" vertical="top" wrapText="1"/>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34" fillId="3" borderId="0" xfId="0" applyFont="1" applyFill="1" applyAlignment="1">
      <alignment horizontal="left"/>
    </xf>
    <xf numFmtId="0" fontId="35" fillId="3" borderId="0" xfId="0" applyFont="1" applyFill="1" applyAlignment="1">
      <alignment horizontal="left"/>
    </xf>
    <xf numFmtId="0" fontId="14" fillId="2" borderId="16" xfId="0" applyFont="1" applyFill="1" applyBorder="1" applyAlignment="1" applyProtection="1">
      <alignment horizontal="left" vertical="top" wrapText="1"/>
    </xf>
    <xf numFmtId="0" fontId="13" fillId="2" borderId="43" xfId="0" applyFont="1" applyFill="1" applyBorder="1" applyAlignment="1" applyProtection="1">
      <alignment horizontal="center"/>
    </xf>
    <xf numFmtId="0" fontId="8" fillId="0" borderId="0" xfId="0" applyFont="1" applyFill="1" applyBorder="1" applyAlignment="1" applyProtection="1">
      <alignment vertical="top" wrapText="1"/>
    </xf>
    <xf numFmtId="0" fontId="15" fillId="2" borderId="36" xfId="0" applyFont="1" applyFill="1" applyBorder="1" applyAlignment="1" applyProtection="1">
      <alignment horizontal="center" vertical="top" wrapText="1"/>
    </xf>
    <xf numFmtId="0" fontId="15" fillId="2" borderId="37"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34" fillId="3" borderId="0" xfId="0" applyFont="1" applyFill="1" applyAlignment="1">
      <alignment horizontal="left" vertical="top"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 fillId="2" borderId="43"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2" fillId="2" borderId="43"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1" fillId="3" borderId="19" xfId="0" applyFont="1" applyFill="1" applyBorder="1" applyAlignment="1" applyProtection="1">
      <alignment horizontal="center" wrapText="1"/>
    </xf>
    <xf numFmtId="0" fontId="50" fillId="0" borderId="43" xfId="0" applyFont="1" applyBorder="1" applyAlignment="1">
      <alignment horizontal="left" vertical="top" wrapText="1"/>
    </xf>
    <xf numFmtId="0" fontId="50" fillId="0" borderId="30" xfId="0" applyFont="1" applyBorder="1" applyAlignment="1">
      <alignment horizontal="left" vertical="top" wrapText="1"/>
    </xf>
    <xf numFmtId="0" fontId="2" fillId="3" borderId="0" xfId="0" applyFont="1" applyFill="1" applyBorder="1" applyAlignment="1" applyProtection="1">
      <alignment horizontal="center" vertic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24" fillId="2" borderId="43" xfId="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2" fillId="2" borderId="43" xfId="0" applyFont="1" applyFill="1" applyBorder="1" applyAlignment="1" applyProtection="1">
      <alignment vertical="top" wrapText="1"/>
    </xf>
    <xf numFmtId="0" fontId="2" fillId="2" borderId="16" xfId="0" applyFont="1" applyFill="1" applyBorder="1" applyAlignment="1" applyProtection="1">
      <alignment vertical="top" wrapText="1"/>
    </xf>
    <xf numFmtId="0" fontId="2" fillId="2" borderId="30" xfId="0" applyFont="1" applyFill="1" applyBorder="1" applyAlignment="1" applyProtection="1">
      <alignment vertical="top" wrapText="1"/>
    </xf>
    <xf numFmtId="0" fontId="15" fillId="2" borderId="43" xfId="0" applyFont="1" applyFill="1" applyBorder="1" applyAlignment="1" applyProtection="1">
      <alignment horizontal="left" vertical="center" wrapText="1"/>
    </xf>
    <xf numFmtId="0" fontId="62" fillId="2" borderId="16" xfId="0" applyFont="1" applyFill="1" applyBorder="1" applyAlignment="1" applyProtection="1">
      <alignment horizontal="left" vertical="center" wrapText="1"/>
    </xf>
    <xf numFmtId="0" fontId="62" fillId="2" borderId="30"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11" fillId="0" borderId="43" xfId="0" applyFont="1" applyFill="1" applyBorder="1" applyAlignment="1" applyProtection="1">
      <alignment horizontal="left" vertical="center" wrapText="1"/>
    </xf>
    <xf numFmtId="0" fontId="63" fillId="0" borderId="16" xfId="0" applyFont="1" applyFill="1" applyBorder="1" applyAlignment="1" applyProtection="1">
      <alignment horizontal="left" vertical="center" wrapText="1"/>
    </xf>
    <xf numFmtId="0" fontId="63" fillId="0" borderId="30" xfId="0" applyFont="1" applyFill="1" applyBorder="1" applyAlignment="1" applyProtection="1">
      <alignment horizontal="left" vertical="center" wrapText="1"/>
    </xf>
    <xf numFmtId="0" fontId="1" fillId="2" borderId="23" xfId="0" applyFont="1" applyFill="1" applyBorder="1" applyAlignment="1" applyProtection="1">
      <alignment horizontal="center"/>
      <protection locked="0"/>
    </xf>
    <xf numFmtId="0" fontId="1" fillId="2" borderId="24"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1" fillId="0" borderId="18"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23"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 fillId="3" borderId="24"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2" borderId="43" xfId="0" applyFont="1" applyFill="1" applyBorder="1" applyAlignment="1" applyProtection="1">
      <alignment horizontal="center"/>
      <protection locked="0"/>
    </xf>
    <xf numFmtId="0" fontId="0" fillId="0" borderId="16" xfId="0" applyBorder="1"/>
    <xf numFmtId="0" fontId="0" fillId="0" borderId="30" xfId="0" applyBorder="1"/>
    <xf numFmtId="0" fontId="35"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53" fillId="13" borderId="79" xfId="0" applyFont="1" applyFill="1" applyBorder="1" applyAlignment="1">
      <alignment horizontal="left" vertical="top" wrapText="1"/>
    </xf>
    <xf numFmtId="0" fontId="53" fillId="13" borderId="76" xfId="0" applyFont="1" applyFill="1" applyBorder="1" applyAlignment="1">
      <alignment horizontal="left" vertical="top" wrapText="1"/>
    </xf>
    <xf numFmtId="0" fontId="53" fillId="13" borderId="72" xfId="0" applyFont="1" applyFill="1" applyBorder="1" applyAlignment="1">
      <alignment horizontal="left" vertical="top" wrapText="1"/>
    </xf>
    <xf numFmtId="0" fontId="66" fillId="13" borderId="73" xfId="0" applyFont="1" applyFill="1" applyBorder="1" applyAlignment="1">
      <alignment horizontal="justify" vertical="top" wrapText="1"/>
    </xf>
    <xf numFmtId="0" fontId="66" fillId="13" borderId="69" xfId="0" applyFont="1" applyFill="1" applyBorder="1" applyAlignment="1">
      <alignment horizontal="justify" vertical="top" wrapText="1"/>
    </xf>
    <xf numFmtId="0" fontId="66" fillId="13" borderId="70" xfId="0" applyFont="1" applyFill="1" applyBorder="1" applyAlignment="1">
      <alignment horizontal="justify" vertical="top" wrapText="1"/>
    </xf>
    <xf numFmtId="0" fontId="52" fillId="13" borderId="73" xfId="0" applyFont="1" applyFill="1" applyBorder="1" applyAlignment="1">
      <alignment horizontal="justify" vertical="top" wrapText="1"/>
    </xf>
    <xf numFmtId="0" fontId="52" fillId="13" borderId="69" xfId="0" applyFont="1" applyFill="1" applyBorder="1" applyAlignment="1">
      <alignment horizontal="justify" vertical="top" wrapText="1"/>
    </xf>
    <xf numFmtId="0" fontId="52" fillId="13" borderId="70" xfId="0" applyFont="1" applyFill="1" applyBorder="1" applyAlignment="1">
      <alignment horizontal="justify" vertical="top" wrapText="1"/>
    </xf>
    <xf numFmtId="0" fontId="4" fillId="3" borderId="24" xfId="0" applyFont="1" applyFill="1" applyBorder="1" applyAlignment="1" applyProtection="1">
      <alignment horizontal="left" vertical="center" wrapText="1"/>
    </xf>
    <xf numFmtId="0" fontId="52" fillId="13" borderId="68" xfId="0" applyFont="1" applyFill="1" applyBorder="1" applyAlignment="1">
      <alignment horizontal="justify" vertical="top" wrapText="1"/>
    </xf>
    <xf numFmtId="0" fontId="53" fillId="13" borderId="77" xfId="0" applyFont="1" applyFill="1" applyBorder="1" applyAlignment="1">
      <alignment horizontal="left" vertical="top" wrapText="1"/>
    </xf>
    <xf numFmtId="9" fontId="66" fillId="2" borderId="68" xfId="0" applyNumberFormat="1" applyFont="1" applyFill="1" applyBorder="1" applyAlignment="1">
      <alignment horizontal="justify" vertical="top" wrapText="1"/>
    </xf>
    <xf numFmtId="0" fontId="66" fillId="2" borderId="70" xfId="0" applyFont="1" applyFill="1" applyBorder="1" applyAlignment="1">
      <alignment horizontal="justify" vertical="top" wrapText="1"/>
    </xf>
    <xf numFmtId="0" fontId="66" fillId="2" borderId="68" xfId="0" applyFont="1" applyFill="1" applyBorder="1" applyAlignment="1">
      <alignment horizontal="justify" vertical="top" wrapText="1"/>
    </xf>
    <xf numFmtId="0" fontId="1" fillId="0" borderId="15"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27" xfId="0" applyFont="1" applyFill="1" applyBorder="1" applyAlignment="1" applyProtection="1">
      <alignment horizontal="center" vertical="center"/>
    </xf>
    <xf numFmtId="0" fontId="1" fillId="0" borderId="15" xfId="0"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51" fillId="0" borderId="15" xfId="0" applyFont="1" applyBorder="1" applyAlignment="1">
      <alignment horizontal="center" vertical="center" wrapText="1"/>
    </xf>
    <xf numFmtId="0" fontId="51" fillId="0" borderId="26" xfId="0" applyFont="1" applyBorder="1" applyAlignment="1">
      <alignment horizontal="center" vertical="center" wrapText="1"/>
    </xf>
    <xf numFmtId="0" fontId="51" fillId="0" borderId="27" xfId="0" applyFont="1" applyBorder="1" applyAlignment="1">
      <alignment horizontal="center" vertical="center" wrapText="1"/>
    </xf>
    <xf numFmtId="0" fontId="53" fillId="13" borderId="77" xfId="0" applyFont="1" applyFill="1" applyBorder="1" applyAlignment="1">
      <alignment horizontal="left" vertical="center" wrapText="1"/>
    </xf>
    <xf numFmtId="0" fontId="53" fillId="13" borderId="76" xfId="0" applyFont="1" applyFill="1" applyBorder="1" applyAlignment="1">
      <alignment horizontal="left" vertical="center" wrapText="1"/>
    </xf>
    <xf numFmtId="0" fontId="53" fillId="13" borderId="72" xfId="0" applyFont="1" applyFill="1" applyBorder="1" applyAlignment="1">
      <alignment horizontal="left" vertical="center" wrapText="1"/>
    </xf>
    <xf numFmtId="0" fontId="66" fillId="13" borderId="68" xfId="0" applyFont="1" applyFill="1" applyBorder="1" applyAlignment="1">
      <alignment horizontal="justify" vertical="top" wrapText="1"/>
    </xf>
    <xf numFmtId="0" fontId="53" fillId="13" borderId="77" xfId="0" applyFont="1" applyFill="1" applyBorder="1" applyAlignment="1">
      <alignment vertical="top" wrapText="1"/>
    </xf>
    <xf numFmtId="0" fontId="53" fillId="13" borderId="72" xfId="0" applyFont="1" applyFill="1" applyBorder="1" applyAlignment="1">
      <alignment vertical="top" wrapText="1"/>
    </xf>
    <xf numFmtId="0" fontId="0" fillId="0" borderId="0" xfId="0" applyAlignment="1">
      <alignment horizontal="center" vertical="center" wrapText="1"/>
    </xf>
    <xf numFmtId="0" fontId="61" fillId="0" borderId="0" xfId="0" applyFont="1" applyAlignment="1">
      <alignment horizontal="center" wrapText="1"/>
    </xf>
    <xf numFmtId="0" fontId="0" fillId="0" borderId="0" xfId="0" applyAlignment="1">
      <alignment horizontal="center" wrapText="1"/>
    </xf>
    <xf numFmtId="0" fontId="2" fillId="0" borderId="1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36" fillId="4" borderId="1" xfId="0" applyFont="1" applyFill="1" applyBorder="1" applyAlignment="1">
      <alignment horizontal="center"/>
    </xf>
    <xf numFmtId="0" fontId="29" fillId="0" borderId="43" xfId="0" applyFont="1" applyFill="1" applyBorder="1" applyAlignment="1">
      <alignment horizontal="center"/>
    </xf>
    <xf numFmtId="0" fontId="29" fillId="0" borderId="54" xfId="0" applyFont="1" applyFill="1" applyBorder="1" applyAlignment="1">
      <alignment horizontal="center"/>
    </xf>
    <xf numFmtId="0" fontId="32" fillId="3" borderId="24" xfId="0" applyFont="1" applyFill="1" applyBorder="1"/>
    <xf numFmtId="0" fontId="41" fillId="0" borderId="0" xfId="0" applyFont="1" applyAlignment="1" applyProtection="1">
      <alignment horizontal="left"/>
    </xf>
    <xf numFmtId="0" fontId="0" fillId="10" borderId="43"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2" borderId="38" xfId="0" applyFill="1" applyBorder="1" applyAlignment="1" applyProtection="1">
      <alignment horizontal="left" vertical="center" wrapText="1"/>
    </xf>
    <xf numFmtId="0" fontId="0" fillId="2" borderId="57" xfId="0" applyFill="1" applyBorder="1" applyAlignment="1" applyProtection="1">
      <alignment horizontal="left" vertical="center" wrapText="1"/>
    </xf>
    <xf numFmtId="0" fontId="0" fillId="2" borderId="60" xfId="0" applyFill="1" applyBorder="1" applyAlignment="1" applyProtection="1">
      <alignment horizontal="left" vertical="center" wrapText="1"/>
    </xf>
    <xf numFmtId="0" fontId="0" fillId="2" borderId="55" xfId="0" applyFill="1" applyBorder="1" applyAlignment="1" applyProtection="1">
      <alignment horizontal="left" vertical="center" wrapText="1"/>
    </xf>
    <xf numFmtId="0" fontId="0" fillId="2" borderId="58" xfId="0" applyFill="1" applyBorder="1" applyAlignment="1" applyProtection="1">
      <alignment horizontal="left" vertical="center" wrapText="1"/>
    </xf>
    <xf numFmtId="0" fontId="0" fillId="2" borderId="61" xfId="0" applyFill="1" applyBorder="1" applyAlignment="1" applyProtection="1">
      <alignment horizontal="left" vertical="center" wrapText="1"/>
    </xf>
    <xf numFmtId="0" fontId="43" fillId="11" borderId="39" xfId="0" applyFont="1" applyFill="1" applyBorder="1" applyAlignment="1" applyProtection="1">
      <alignment horizontal="center" vertical="center" wrapText="1"/>
    </xf>
    <xf numFmtId="0" fontId="43" fillId="11" borderId="59" xfId="0" applyFont="1" applyFill="1" applyBorder="1" applyAlignment="1" applyProtection="1">
      <alignment horizontal="center" vertical="center" wrapText="1"/>
    </xf>
    <xf numFmtId="0" fontId="40" fillId="12" borderId="38" xfId="4" applyFill="1" applyBorder="1" applyAlignment="1" applyProtection="1">
      <alignment horizontal="center" wrapText="1"/>
      <protection locked="0"/>
    </xf>
    <xf numFmtId="0" fontId="40" fillId="12" borderId="60" xfId="4" applyFill="1" applyBorder="1" applyAlignment="1" applyProtection="1">
      <alignment horizontal="center" wrapText="1"/>
      <protection locked="0"/>
    </xf>
    <xf numFmtId="0" fontId="40" fillId="12" borderId="35" xfId="4" applyFill="1" applyBorder="1" applyAlignment="1" applyProtection="1">
      <alignment horizontal="center" wrapText="1"/>
      <protection locked="0"/>
    </xf>
    <xf numFmtId="0" fontId="40" fillId="12" borderId="44" xfId="4" applyFill="1" applyBorder="1" applyAlignment="1" applyProtection="1">
      <alignment horizontal="center" wrapText="1"/>
      <protection locked="0"/>
    </xf>
    <xf numFmtId="0" fontId="0" fillId="0" borderId="38"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38"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48" fillId="8" borderId="38" xfId="4" applyFont="1" applyBorder="1" applyAlignment="1" applyProtection="1">
      <alignment horizontal="center" vertical="center"/>
      <protection locked="0"/>
    </xf>
    <xf numFmtId="0" fontId="48" fillId="8" borderId="60" xfId="4" applyFont="1" applyBorder="1" applyAlignment="1" applyProtection="1">
      <alignment horizontal="center" vertical="center"/>
      <protection locked="0"/>
    </xf>
    <xf numFmtId="0" fontId="48" fillId="12" borderId="38" xfId="4" applyFont="1" applyFill="1" applyBorder="1" applyAlignment="1" applyProtection="1">
      <alignment horizontal="center" vertical="center"/>
      <protection locked="0"/>
    </xf>
    <xf numFmtId="0" fontId="48" fillId="12" borderId="60" xfId="4" applyFont="1" applyFill="1" applyBorder="1" applyAlignment="1" applyProtection="1">
      <alignment horizontal="center" vertical="center"/>
      <protection locked="0"/>
    </xf>
    <xf numFmtId="0" fontId="40" fillId="8" borderId="38" xfId="4" applyBorder="1" applyAlignment="1" applyProtection="1">
      <alignment horizontal="center" wrapText="1"/>
      <protection locked="0"/>
    </xf>
    <xf numFmtId="0" fontId="40" fillId="8" borderId="60" xfId="4" applyBorder="1" applyAlignment="1" applyProtection="1">
      <alignment horizontal="center" wrapText="1"/>
      <protection locked="0"/>
    </xf>
    <xf numFmtId="0" fontId="40" fillId="8" borderId="35" xfId="4" applyBorder="1" applyAlignment="1" applyProtection="1">
      <alignment horizontal="center" wrapText="1"/>
      <protection locked="0"/>
    </xf>
    <xf numFmtId="0" fontId="40" fillId="8" borderId="44" xfId="4" applyBorder="1" applyAlignment="1" applyProtection="1">
      <alignment horizontal="center" wrapText="1"/>
      <protection locked="0"/>
    </xf>
    <xf numFmtId="0" fontId="43" fillId="11" borderId="29"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3" fillId="11" borderId="39" xfId="0" applyFont="1" applyFill="1" applyBorder="1" applyAlignment="1" applyProtection="1">
      <alignment horizontal="center" vertical="center"/>
    </xf>
    <xf numFmtId="0" fontId="43" fillId="11" borderId="59" xfId="0" applyFont="1" applyFill="1" applyBorder="1" applyAlignment="1" applyProtection="1">
      <alignment horizontal="center" vertical="center"/>
    </xf>
    <xf numFmtId="0" fontId="40" fillId="8" borderId="38" xfId="4" applyBorder="1" applyAlignment="1" applyProtection="1">
      <alignment horizontal="center" vertical="center" wrapText="1"/>
      <protection locked="0"/>
    </xf>
    <xf numFmtId="0" fontId="40" fillId="8" borderId="60" xfId="4" applyBorder="1" applyAlignment="1" applyProtection="1">
      <alignment horizontal="center" vertical="center" wrapText="1"/>
      <protection locked="0"/>
    </xf>
    <xf numFmtId="0" fontId="40" fillId="8" borderId="35" xfId="4" applyBorder="1" applyAlignment="1" applyProtection="1">
      <alignment horizontal="center" vertical="center" wrapText="1"/>
      <protection locked="0"/>
    </xf>
    <xf numFmtId="0" fontId="40" fillId="8" borderId="44" xfId="4" applyBorder="1" applyAlignment="1" applyProtection="1">
      <alignment horizontal="center" vertical="center" wrapText="1"/>
      <protection locked="0"/>
    </xf>
    <xf numFmtId="0" fontId="40" fillId="12" borderId="38" xfId="4" applyFill="1" applyBorder="1" applyAlignment="1" applyProtection="1">
      <alignment horizontal="center" vertical="center" wrapText="1"/>
      <protection locked="0"/>
    </xf>
    <xf numFmtId="0" fontId="40" fillId="12" borderId="60" xfId="4" applyFill="1" applyBorder="1" applyAlignment="1" applyProtection="1">
      <alignment horizontal="center" vertical="center" wrapText="1"/>
      <protection locked="0"/>
    </xf>
    <xf numFmtId="0" fontId="40" fillId="12" borderId="35" xfId="4" applyFill="1" applyBorder="1" applyAlignment="1" applyProtection="1">
      <alignment horizontal="center" vertical="center" wrapText="1"/>
      <protection locked="0"/>
    </xf>
    <xf numFmtId="0" fontId="40" fillId="12" borderId="44" xfId="4" applyFill="1" applyBorder="1" applyAlignment="1" applyProtection="1">
      <alignment horizontal="center" vertical="center" wrapText="1"/>
      <protection locked="0"/>
    </xf>
    <xf numFmtId="0" fontId="48" fillId="8" borderId="29" xfId="4" applyFont="1" applyBorder="1" applyAlignment="1" applyProtection="1">
      <alignment horizontal="center" vertical="center" wrapText="1"/>
      <protection locked="0"/>
    </xf>
    <xf numFmtId="0" fontId="48" fillId="8" borderId="53" xfId="4" applyFont="1" applyBorder="1" applyAlignment="1" applyProtection="1">
      <alignment horizontal="center" vertical="center" wrapText="1"/>
      <protection locked="0"/>
    </xf>
    <xf numFmtId="0" fontId="48" fillId="12" borderId="29" xfId="4" applyFont="1" applyFill="1" applyBorder="1" applyAlignment="1" applyProtection="1">
      <alignment horizontal="center" vertical="center" wrapText="1"/>
      <protection locked="0"/>
    </xf>
    <xf numFmtId="0" fontId="48" fillId="12" borderId="53" xfId="4" applyFont="1" applyFill="1" applyBorder="1" applyAlignment="1" applyProtection="1">
      <alignment horizontal="center" vertical="center" wrapText="1"/>
      <protection locked="0"/>
    </xf>
    <xf numFmtId="10" fontId="56" fillId="11" borderId="29" xfId="4" applyNumberFormat="1" applyFont="1" applyFill="1" applyBorder="1" applyAlignment="1" applyProtection="1">
      <alignment horizontal="center" vertical="center" wrapText="1"/>
      <protection locked="0"/>
    </xf>
    <xf numFmtId="10" fontId="56" fillId="11" borderId="56" xfId="4" applyNumberFormat="1" applyFont="1" applyFill="1" applyBorder="1" applyAlignment="1" applyProtection="1">
      <alignment horizontal="center" vertical="center" wrapText="1"/>
      <protection locked="0"/>
    </xf>
    <xf numFmtId="0" fontId="43" fillId="11" borderId="49" xfId="0" applyFont="1" applyFill="1" applyBorder="1" applyAlignment="1" applyProtection="1">
      <alignment horizontal="center" vertical="center"/>
    </xf>
    <xf numFmtId="0" fontId="43" fillId="11" borderId="48" xfId="0" applyFont="1" applyFill="1" applyBorder="1" applyAlignment="1" applyProtection="1">
      <alignment horizontal="center" vertical="center" wrapText="1"/>
    </xf>
    <xf numFmtId="0" fontId="43" fillId="11" borderId="50" xfId="0" applyFont="1" applyFill="1" applyBorder="1" applyAlignment="1" applyProtection="1">
      <alignment horizontal="center" vertical="center"/>
    </xf>
    <xf numFmtId="0" fontId="0" fillId="0" borderId="28" xfId="0" applyBorder="1" applyAlignment="1" applyProtection="1">
      <alignment horizontal="left" vertical="center" wrapText="1"/>
    </xf>
    <xf numFmtId="0" fontId="40" fillId="12" borderId="52" xfId="4" applyFill="1" applyBorder="1" applyAlignment="1" applyProtection="1">
      <alignment horizontal="center" vertical="center"/>
      <protection locked="0"/>
    </xf>
    <xf numFmtId="0" fontId="40" fillId="12" borderId="53" xfId="4" applyFill="1" applyBorder="1" applyAlignment="1" applyProtection="1">
      <alignment horizontal="center" vertical="center"/>
      <protection locked="0"/>
    </xf>
    <xf numFmtId="0" fontId="40" fillId="12" borderId="51"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0" fillId="12" borderId="29" xfId="4" applyFill="1" applyBorder="1" applyAlignment="1" applyProtection="1">
      <alignment horizontal="center" vertical="center" wrapText="1"/>
      <protection locked="0"/>
    </xf>
    <xf numFmtId="0" fontId="40" fillId="12" borderId="53" xfId="4" applyFill="1" applyBorder="1" applyAlignment="1" applyProtection="1">
      <alignment horizontal="center" vertical="center" wrapText="1"/>
      <protection locked="0"/>
    </xf>
    <xf numFmtId="0" fontId="43" fillId="11" borderId="52" xfId="0" applyFont="1" applyFill="1" applyBorder="1" applyAlignment="1" applyProtection="1">
      <alignment horizontal="center" vertical="center" wrapText="1"/>
    </xf>
    <xf numFmtId="0" fontId="40" fillId="8" borderId="52" xfId="4" applyBorder="1" applyAlignment="1" applyProtection="1">
      <alignment horizontal="center" vertical="center"/>
      <protection locked="0"/>
    </xf>
    <xf numFmtId="10" fontId="40" fillId="8" borderId="29" xfId="4" applyNumberFormat="1" applyBorder="1" applyAlignment="1" applyProtection="1">
      <alignment horizontal="center" vertical="center" wrapText="1"/>
      <protection locked="0"/>
    </xf>
    <xf numFmtId="10" fontId="40" fillId="8" borderId="56" xfId="4" applyNumberFormat="1" applyBorder="1" applyAlignment="1" applyProtection="1">
      <alignment horizontal="center" vertical="center" wrapText="1"/>
      <protection locked="0"/>
    </xf>
    <xf numFmtId="0" fontId="40" fillId="8" borderId="29" xfId="4" applyBorder="1" applyAlignment="1" applyProtection="1">
      <alignment horizontal="center" vertical="center" wrapText="1"/>
      <protection locked="0"/>
    </xf>
    <xf numFmtId="0" fontId="40" fillId="8" borderId="52" xfId="4" applyBorder="1" applyAlignment="1" applyProtection="1">
      <alignment horizontal="center" vertical="center" wrapText="1"/>
      <protection locked="0"/>
    </xf>
    <xf numFmtId="0" fontId="40" fillId="8" borderId="53" xfId="4" applyBorder="1" applyAlignment="1" applyProtection="1">
      <alignment horizontal="center" vertical="center" wrapText="1"/>
      <protection locked="0"/>
    </xf>
    <xf numFmtId="0" fontId="0" fillId="10" borderId="38"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40" fillId="8" borderId="29" xfId="4" applyBorder="1" applyAlignment="1" applyProtection="1">
      <alignment horizontal="center" vertical="center"/>
      <protection locked="0"/>
    </xf>
    <xf numFmtId="0" fontId="40" fillId="8" borderId="53" xfId="4" applyBorder="1" applyAlignment="1" applyProtection="1">
      <alignment horizontal="center" vertical="center"/>
      <protection locked="0"/>
    </xf>
    <xf numFmtId="0" fontId="40" fillId="12" borderId="29" xfId="4" applyFill="1"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0" fillId="8" borderId="56" xfId="4" applyBorder="1" applyAlignment="1" applyProtection="1">
      <alignment horizontal="center" vertical="center"/>
      <protection locked="0"/>
    </xf>
    <xf numFmtId="0" fontId="43" fillId="11" borderId="48" xfId="0" applyFont="1" applyFill="1" applyBorder="1" applyAlignment="1" applyProtection="1">
      <alignment horizontal="center" vertical="center"/>
    </xf>
    <xf numFmtId="0" fontId="40" fillId="8" borderId="56"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43" fillId="11" borderId="56" xfId="0" applyFont="1"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40" fillId="8" borderId="38" xfId="4" applyBorder="1" applyAlignment="1" applyProtection="1">
      <alignment horizontal="center" vertical="center"/>
      <protection locked="0"/>
    </xf>
    <xf numFmtId="0" fontId="40" fillId="8" borderId="60" xfId="4" applyBorder="1" applyAlignment="1" applyProtection="1">
      <alignment horizontal="center" vertical="center"/>
      <protection locked="0"/>
    </xf>
    <xf numFmtId="0" fontId="40" fillId="9" borderId="38" xfId="4" applyFill="1" applyBorder="1" applyAlignment="1" applyProtection="1">
      <alignment horizontal="center" vertical="center"/>
      <protection locked="0"/>
    </xf>
    <xf numFmtId="0" fontId="40" fillId="9" borderId="60" xfId="4"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7" xfId="0" applyFill="1" applyBorder="1" applyAlignment="1" applyProtection="1">
      <alignment horizontal="center" vertical="center"/>
    </xf>
    <xf numFmtId="0" fontId="40" fillId="12" borderId="35" xfId="4" applyFill="1" applyBorder="1" applyAlignment="1" applyProtection="1">
      <alignment horizontal="center" vertical="center"/>
      <protection locked="0"/>
    </xf>
    <xf numFmtId="0" fontId="40" fillId="12" borderId="44" xfId="4" applyFill="1" applyBorder="1" applyAlignment="1" applyProtection="1">
      <alignment horizontal="center" vertical="center"/>
      <protection locked="0"/>
    </xf>
    <xf numFmtId="0" fontId="40" fillId="8" borderId="35" xfId="4" applyBorder="1" applyAlignment="1" applyProtection="1">
      <alignment horizontal="center" vertical="center"/>
      <protection locked="0"/>
    </xf>
    <xf numFmtId="0" fontId="40" fillId="8" borderId="44" xfId="4" applyBorder="1" applyAlignment="1" applyProtection="1">
      <alignment horizontal="center" vertical="center"/>
      <protection locked="0"/>
    </xf>
    <xf numFmtId="0" fontId="40" fillId="12" borderId="38" xfId="4" applyFill="1" applyBorder="1" applyAlignment="1" applyProtection="1">
      <alignment horizontal="center" vertical="center"/>
      <protection locked="0"/>
    </xf>
    <xf numFmtId="0" fontId="40" fillId="12" borderId="60" xfId="4" applyFill="1" applyBorder="1" applyAlignment="1" applyProtection="1">
      <alignment horizontal="center" vertical="center"/>
      <protection locked="0"/>
    </xf>
    <xf numFmtId="0" fontId="0" fillId="2" borderId="38" xfId="0" applyFill="1" applyBorder="1" applyAlignment="1" applyProtection="1">
      <alignment horizontal="center" vertical="center" wrapText="1"/>
    </xf>
    <xf numFmtId="0" fontId="0" fillId="2" borderId="57" xfId="0" applyFill="1" applyBorder="1" applyAlignment="1" applyProtection="1">
      <alignment horizontal="center" vertical="center" wrapText="1"/>
    </xf>
    <xf numFmtId="0" fontId="0" fillId="2" borderId="60" xfId="0" applyFill="1" applyBorder="1" applyAlignment="1" applyProtection="1">
      <alignment horizontal="center" vertical="center" wrapText="1"/>
    </xf>
    <xf numFmtId="10" fontId="40" fillId="12" borderId="29" xfId="4" applyNumberFormat="1" applyFill="1" applyBorder="1" applyAlignment="1" applyProtection="1">
      <alignment horizontal="center" vertical="center"/>
      <protection locked="0"/>
    </xf>
    <xf numFmtId="10" fontId="40" fillId="12" borderId="56" xfId="4" applyNumberFormat="1" applyFill="1" applyBorder="1" applyAlignment="1" applyProtection="1">
      <alignment horizontal="center" vertical="center"/>
      <protection locked="0"/>
    </xf>
    <xf numFmtId="0" fontId="48" fillId="12" borderId="29" xfId="4" applyFont="1" applyFill="1" applyBorder="1" applyAlignment="1" applyProtection="1">
      <alignment horizontal="center" vertical="center"/>
      <protection locked="0"/>
    </xf>
    <xf numFmtId="0" fontId="48" fillId="12" borderId="56" xfId="4" applyFont="1" applyFill="1" applyBorder="1" applyAlignment="1" applyProtection="1">
      <alignment horizontal="center" vertical="center"/>
      <protection locked="0"/>
    </xf>
    <xf numFmtId="0" fontId="48" fillId="8" borderId="29" xfId="4" applyFont="1" applyBorder="1" applyAlignment="1" applyProtection="1">
      <alignment horizontal="center" vertical="center"/>
      <protection locked="0"/>
    </xf>
    <xf numFmtId="0" fontId="48" fillId="8" borderId="56" xfId="4" applyFont="1" applyBorder="1" applyAlignment="1" applyProtection="1">
      <alignment horizontal="center" vertical="center"/>
      <protection locked="0"/>
    </xf>
    <xf numFmtId="0" fontId="30" fillId="3" borderId="19" xfId="0" applyFont="1" applyFill="1" applyBorder="1" applyAlignment="1">
      <alignment horizontal="center" vertical="center"/>
    </xf>
    <xf numFmtId="0" fontId="19"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4" fillId="3" borderId="23" xfId="1" applyFill="1" applyBorder="1" applyAlignment="1" applyProtection="1">
      <alignment horizontal="center" vertical="top" wrapText="1"/>
    </xf>
    <xf numFmtId="0" fontId="24" fillId="3" borderId="24" xfId="1" applyFill="1" applyBorder="1" applyAlignment="1" applyProtection="1">
      <alignment horizontal="center" vertical="top" wrapText="1"/>
    </xf>
    <xf numFmtId="0" fontId="37" fillId="2" borderId="29" xfId="0" applyFont="1" applyFill="1" applyBorder="1" applyAlignment="1">
      <alignment horizontal="center" vertical="center"/>
    </xf>
    <xf numFmtId="0" fontId="37" fillId="2" borderId="52" xfId="0" applyFont="1" applyFill="1" applyBorder="1" applyAlignment="1">
      <alignment horizontal="center" vertical="center"/>
    </xf>
    <xf numFmtId="0" fontId="37" fillId="2" borderId="56" xfId="0" applyFont="1" applyFill="1" applyBorder="1" applyAlignment="1">
      <alignment horizontal="center" vertical="center"/>
    </xf>
    <xf numFmtId="0" fontId="40" fillId="8" borderId="29" xfId="4" applyBorder="1" applyAlignment="1" applyProtection="1">
      <alignment horizontal="left" vertical="center" wrapText="1"/>
      <protection locked="0"/>
    </xf>
    <xf numFmtId="0" fontId="40" fillId="8" borderId="52" xfId="4" applyBorder="1" applyAlignment="1" applyProtection="1">
      <alignment horizontal="left" vertical="center" wrapText="1"/>
      <protection locked="0"/>
    </xf>
    <xf numFmtId="0" fontId="40" fillId="8" borderId="53" xfId="4" applyBorder="1" applyAlignment="1" applyProtection="1">
      <alignment horizontal="left" vertical="center" wrapText="1"/>
      <protection locked="0"/>
    </xf>
    <xf numFmtId="0" fontId="40" fillId="12" borderId="29" xfId="4" applyFill="1" applyBorder="1" applyAlignment="1" applyProtection="1">
      <alignment horizontal="left" vertical="center" wrapText="1"/>
      <protection locked="0"/>
    </xf>
    <xf numFmtId="0" fontId="40" fillId="12" borderId="52" xfId="4" applyFill="1" applyBorder="1" applyAlignment="1" applyProtection="1">
      <alignment horizontal="left" vertical="center" wrapText="1"/>
      <protection locked="0"/>
    </xf>
    <xf numFmtId="0" fontId="40" fillId="12" borderId="53" xfId="4" applyFill="1" applyBorder="1" applyAlignment="1" applyProtection="1">
      <alignment horizontal="left" vertical="center" wrapText="1"/>
      <protection locked="0"/>
    </xf>
    <xf numFmtId="0" fontId="40" fillId="12" borderId="29" xfId="4" applyFill="1" applyBorder="1" applyAlignment="1" applyProtection="1">
      <alignment horizontal="center"/>
      <protection locked="0"/>
    </xf>
    <xf numFmtId="0" fontId="40" fillId="12" borderId="53" xfId="4" applyFill="1" applyBorder="1" applyAlignment="1" applyProtection="1">
      <alignment horizontal="center"/>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67954</xdr:colOff>
      <xdr:row>1</xdr:row>
      <xdr:rowOff>36739</xdr:rowOff>
    </xdr:from>
    <xdr:to>
      <xdr:col>1</xdr:col>
      <xdr:colOff>1485601</xdr:colOff>
      <xdr:row>4</xdr:row>
      <xdr:rowOff>54428</xdr:rowOff>
    </xdr:to>
    <xdr:pic>
      <xdr:nvPicPr>
        <xdr:cNvPr id="7" name="logo-image" descr="Home">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660" y="238445"/>
          <a:ext cx="1417647" cy="1026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avis.prasad@nic.in" TargetMode="External"/><Relationship Id="rId2" Type="http://schemas.openxmlformats.org/officeDocument/2006/relationships/hyperlink" Target="mailto:amod@taalindia.org" TargetMode="External"/><Relationship Id="rId1" Type="http://schemas.openxmlformats.org/officeDocument/2006/relationships/hyperlink" Target="mailto:chitra@taalindia.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hankar.pandey@nabard.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achin.kamble@nabard.org" TargetMode="External"/><Relationship Id="rId1" Type="http://schemas.openxmlformats.org/officeDocument/2006/relationships/hyperlink" Target="mailto:amod@taalindia.org"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7"/>
  <sheetViews>
    <sheetView topLeftCell="D1" zoomScaleNormal="100" workbookViewId="0">
      <selection activeCell="D5" sqref="D5"/>
    </sheetView>
  </sheetViews>
  <sheetFormatPr defaultColWidth="102.26953125" defaultRowHeight="14" x14ac:dyDescent="0.3"/>
  <cols>
    <col min="1" max="1" width="2.54296875" style="1" customWidth="1"/>
    <col min="2" max="2" width="10.81640625" style="135" customWidth="1"/>
    <col min="3" max="3" width="21.81640625" style="135" customWidth="1"/>
    <col min="4" max="4" width="109.1796875" style="1" customWidth="1"/>
    <col min="5" max="5" width="4.54296875" style="1" customWidth="1"/>
    <col min="6" max="6" width="28.542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36"/>
      <c r="C2" s="137"/>
      <c r="D2" s="78"/>
      <c r="E2" s="79"/>
    </row>
    <row r="3" spans="2:16" ht="18" thickBot="1" x14ac:dyDescent="0.4">
      <c r="B3" s="138"/>
      <c r="C3" s="139"/>
      <c r="D3" s="90" t="s">
        <v>247</v>
      </c>
      <c r="E3" s="81"/>
    </row>
    <row r="4" spans="2:16" ht="14.5" thickBot="1" x14ac:dyDescent="0.35">
      <c r="B4" s="138"/>
      <c r="C4" s="139"/>
      <c r="D4" s="80"/>
      <c r="E4" s="81"/>
    </row>
    <row r="5" spans="2:16" ht="14.5" thickBot="1" x14ac:dyDescent="0.35">
      <c r="B5" s="138"/>
      <c r="C5" s="142" t="s">
        <v>287</v>
      </c>
      <c r="D5" s="279" t="s">
        <v>1127</v>
      </c>
      <c r="E5" s="81"/>
    </row>
    <row r="6" spans="2:16" s="3" customFormat="1" ht="14.5" thickBot="1" x14ac:dyDescent="0.35">
      <c r="B6" s="140"/>
      <c r="C6" s="88"/>
      <c r="D6" s="52"/>
      <c r="E6" s="50"/>
      <c r="G6" s="2"/>
      <c r="H6" s="2"/>
      <c r="I6" s="2"/>
      <c r="J6" s="2"/>
      <c r="K6" s="2"/>
      <c r="L6" s="2"/>
      <c r="M6" s="2"/>
      <c r="N6" s="2"/>
      <c r="O6" s="2"/>
      <c r="P6" s="2"/>
    </row>
    <row r="7" spans="2:16" s="3" customFormat="1" ht="30.75" customHeight="1" thickBot="1" x14ac:dyDescent="0.35">
      <c r="B7" s="140"/>
      <c r="C7" s="82" t="s">
        <v>213</v>
      </c>
      <c r="D7" s="15" t="s">
        <v>748</v>
      </c>
      <c r="E7" s="50"/>
      <c r="G7" s="2"/>
      <c r="H7" s="2"/>
      <c r="I7" s="2"/>
      <c r="J7" s="2"/>
      <c r="K7" s="2"/>
      <c r="L7" s="2"/>
      <c r="M7" s="2"/>
      <c r="N7" s="2"/>
      <c r="O7" s="2"/>
      <c r="P7" s="2"/>
    </row>
    <row r="8" spans="2:16" s="3" customFormat="1" hidden="1" x14ac:dyDescent="0.3">
      <c r="B8" s="138"/>
      <c r="C8" s="139"/>
      <c r="D8" s="80"/>
      <c r="E8" s="50"/>
      <c r="G8" s="2"/>
      <c r="H8" s="2"/>
      <c r="I8" s="2"/>
      <c r="J8" s="2"/>
      <c r="K8" s="2"/>
      <c r="L8" s="2"/>
      <c r="M8" s="2"/>
      <c r="N8" s="2"/>
      <c r="O8" s="2"/>
      <c r="P8" s="2"/>
    </row>
    <row r="9" spans="2:16" s="3" customFormat="1" hidden="1" x14ac:dyDescent="0.3">
      <c r="B9" s="138"/>
      <c r="C9" s="139"/>
      <c r="D9" s="80"/>
      <c r="E9" s="50"/>
      <c r="G9" s="2"/>
      <c r="H9" s="2"/>
      <c r="I9" s="2"/>
      <c r="J9" s="2"/>
      <c r="K9" s="2"/>
      <c r="L9" s="2"/>
      <c r="M9" s="2"/>
      <c r="N9" s="2"/>
      <c r="O9" s="2"/>
      <c r="P9" s="2"/>
    </row>
    <row r="10" spans="2:16" s="3" customFormat="1" hidden="1" x14ac:dyDescent="0.3">
      <c r="B10" s="138"/>
      <c r="C10" s="139"/>
      <c r="D10" s="80"/>
      <c r="E10" s="50"/>
      <c r="G10" s="2"/>
      <c r="H10" s="2"/>
      <c r="I10" s="2"/>
      <c r="J10" s="2"/>
      <c r="K10" s="2"/>
      <c r="L10" s="2"/>
      <c r="M10" s="2"/>
      <c r="N10" s="2"/>
      <c r="O10" s="2"/>
      <c r="P10" s="2"/>
    </row>
    <row r="11" spans="2:16" s="3" customFormat="1" hidden="1" x14ac:dyDescent="0.3">
      <c r="B11" s="138"/>
      <c r="C11" s="139"/>
      <c r="D11" s="80"/>
      <c r="E11" s="50"/>
      <c r="G11" s="2"/>
      <c r="H11" s="2"/>
      <c r="I11" s="2"/>
      <c r="J11" s="2"/>
      <c r="K11" s="2"/>
      <c r="L11" s="2"/>
      <c r="M11" s="2"/>
      <c r="N11" s="2"/>
      <c r="O11" s="2"/>
      <c r="P11" s="2"/>
    </row>
    <row r="12" spans="2:16" s="3" customFormat="1" ht="14.5" thickBot="1" x14ac:dyDescent="0.35">
      <c r="B12" s="140"/>
      <c r="C12" s="88"/>
      <c r="D12" s="52"/>
      <c r="E12" s="50"/>
      <c r="G12" s="2"/>
      <c r="H12" s="2"/>
      <c r="I12" s="2"/>
      <c r="J12" s="2"/>
      <c r="K12" s="2"/>
      <c r="L12" s="2"/>
      <c r="M12" s="2"/>
      <c r="N12" s="2"/>
      <c r="O12" s="2"/>
      <c r="P12" s="2"/>
    </row>
    <row r="13" spans="2:16" s="3" customFormat="1" ht="340.5" customHeight="1" thickBot="1" x14ac:dyDescent="0.35">
      <c r="B13" s="140"/>
      <c r="C13" s="83" t="s">
        <v>0</v>
      </c>
      <c r="D13" s="15" t="s">
        <v>1035</v>
      </c>
      <c r="E13" s="50"/>
      <c r="G13" s="2"/>
      <c r="H13" s="2"/>
      <c r="I13" s="2"/>
      <c r="J13" s="2"/>
      <c r="K13" s="2"/>
      <c r="L13" s="2"/>
      <c r="M13" s="2"/>
      <c r="N13" s="2"/>
      <c r="O13" s="2"/>
      <c r="P13" s="2"/>
    </row>
    <row r="14" spans="2:16" s="3" customFormat="1" ht="12.75" customHeight="1" thickBot="1" x14ac:dyDescent="0.35">
      <c r="B14" s="140"/>
      <c r="C14" s="88"/>
      <c r="D14" s="52"/>
      <c r="E14" s="50"/>
      <c r="G14" s="2"/>
      <c r="H14" s="2" t="s">
        <v>1</v>
      </c>
      <c r="I14" s="2" t="s">
        <v>2</v>
      </c>
      <c r="J14" s="2"/>
      <c r="K14" s="2" t="s">
        <v>3</v>
      </c>
      <c r="L14" s="2" t="s">
        <v>4</v>
      </c>
      <c r="M14" s="2" t="s">
        <v>5</v>
      </c>
      <c r="N14" s="2" t="s">
        <v>6</v>
      </c>
      <c r="O14" s="2" t="s">
        <v>7</v>
      </c>
      <c r="P14" s="2" t="s">
        <v>8</v>
      </c>
    </row>
    <row r="15" spans="2:16" s="3" customFormat="1" ht="24.75" customHeight="1" x14ac:dyDescent="0.3">
      <c r="B15" s="140"/>
      <c r="C15" s="84" t="s">
        <v>203</v>
      </c>
      <c r="D15" s="16" t="s">
        <v>1009</v>
      </c>
      <c r="E15" s="50"/>
      <c r="G15" s="2"/>
      <c r="H15" s="4" t="s">
        <v>9</v>
      </c>
      <c r="I15" s="2" t="s">
        <v>10</v>
      </c>
      <c r="J15" s="2" t="s">
        <v>11</v>
      </c>
      <c r="K15" s="2" t="s">
        <v>12</v>
      </c>
      <c r="L15" s="2">
        <v>1</v>
      </c>
      <c r="M15" s="2">
        <v>1</v>
      </c>
      <c r="N15" s="2" t="s">
        <v>13</v>
      </c>
      <c r="O15" s="2" t="s">
        <v>14</v>
      </c>
      <c r="P15" s="2" t="s">
        <v>15</v>
      </c>
    </row>
    <row r="16" spans="2:16" s="3" customFormat="1" ht="24.75" customHeight="1" x14ac:dyDescent="0.3">
      <c r="B16" s="492" t="s">
        <v>276</v>
      </c>
      <c r="C16" s="493"/>
      <c r="D16" s="17" t="s">
        <v>749</v>
      </c>
      <c r="E16" s="50"/>
      <c r="G16" s="2"/>
      <c r="H16" s="4" t="s">
        <v>16</v>
      </c>
      <c r="I16" s="2" t="s">
        <v>17</v>
      </c>
      <c r="J16" s="2" t="s">
        <v>18</v>
      </c>
      <c r="K16" s="2" t="s">
        <v>19</v>
      </c>
      <c r="L16" s="2">
        <v>2</v>
      </c>
      <c r="M16" s="2">
        <v>2</v>
      </c>
      <c r="N16" s="2" t="s">
        <v>20</v>
      </c>
      <c r="O16" s="2" t="s">
        <v>21</v>
      </c>
      <c r="P16" s="2" t="s">
        <v>22</v>
      </c>
    </row>
    <row r="17" spans="2:18" s="3" customFormat="1" x14ac:dyDescent="0.3">
      <c r="B17" s="140"/>
      <c r="C17" s="84" t="s">
        <v>209</v>
      </c>
      <c r="D17" s="17" t="s">
        <v>477</v>
      </c>
      <c r="E17" s="50"/>
      <c r="G17" s="2"/>
      <c r="H17" s="4" t="s">
        <v>23</v>
      </c>
      <c r="I17" s="2" t="s">
        <v>24</v>
      </c>
      <c r="J17" s="2"/>
      <c r="K17" s="2" t="s">
        <v>25</v>
      </c>
      <c r="L17" s="2">
        <v>3</v>
      </c>
      <c r="M17" s="2">
        <v>3</v>
      </c>
      <c r="N17" s="2" t="s">
        <v>26</v>
      </c>
      <c r="O17" s="2" t="s">
        <v>27</v>
      </c>
      <c r="P17" s="2" t="s">
        <v>28</v>
      </c>
    </row>
    <row r="18" spans="2:18" s="3" customFormat="1" ht="14.5" thickBot="1" x14ac:dyDescent="0.35">
      <c r="B18" s="141"/>
      <c r="C18" s="83" t="s">
        <v>204</v>
      </c>
      <c r="D18" s="133" t="s">
        <v>87</v>
      </c>
      <c r="E18" s="50"/>
      <c r="G18" s="2"/>
      <c r="H18" s="4" t="s">
        <v>29</v>
      </c>
      <c r="I18" s="2"/>
      <c r="J18" s="2"/>
      <c r="K18" s="2" t="s">
        <v>30</v>
      </c>
      <c r="L18" s="2">
        <v>5</v>
      </c>
      <c r="M18" s="2">
        <v>5</v>
      </c>
      <c r="N18" s="2" t="s">
        <v>31</v>
      </c>
      <c r="O18" s="2" t="s">
        <v>32</v>
      </c>
      <c r="P18" s="2" t="s">
        <v>33</v>
      </c>
    </row>
    <row r="19" spans="2:18" s="3" customFormat="1" ht="140.25" customHeight="1" thickBot="1" x14ac:dyDescent="0.35">
      <c r="B19" s="495" t="s">
        <v>205</v>
      </c>
      <c r="C19" s="496"/>
      <c r="D19" s="265" t="s">
        <v>1145</v>
      </c>
      <c r="E19" s="50"/>
      <c r="G19" s="2"/>
      <c r="H19" s="4" t="s">
        <v>34</v>
      </c>
      <c r="I19" s="2"/>
      <c r="J19" s="2"/>
      <c r="K19" s="2" t="s">
        <v>35</v>
      </c>
      <c r="L19" s="2"/>
      <c r="M19" s="2"/>
      <c r="N19" s="2"/>
      <c r="O19" s="2" t="s">
        <v>36</v>
      </c>
      <c r="P19" s="2" t="s">
        <v>37</v>
      </c>
    </row>
    <row r="20" spans="2:18" s="3" customFormat="1" x14ac:dyDescent="0.3">
      <c r="B20" s="140"/>
      <c r="C20" s="83"/>
      <c r="D20" s="52"/>
      <c r="E20" s="81"/>
      <c r="F20" s="4"/>
      <c r="G20" s="2"/>
      <c r="H20" s="2"/>
      <c r="J20" s="2"/>
      <c r="K20" s="2"/>
      <c r="L20" s="2"/>
      <c r="M20" s="2" t="s">
        <v>38</v>
      </c>
      <c r="N20" s="2" t="s">
        <v>39</v>
      </c>
    </row>
    <row r="21" spans="2:18" s="3" customFormat="1" x14ac:dyDescent="0.3">
      <c r="B21" s="140"/>
      <c r="C21" s="142" t="s">
        <v>208</v>
      </c>
      <c r="D21" s="52"/>
      <c r="E21" s="81"/>
      <c r="F21" s="4"/>
      <c r="G21" s="2"/>
      <c r="H21" s="2"/>
      <c r="J21" s="2"/>
      <c r="K21" s="2"/>
      <c r="L21" s="2"/>
      <c r="M21" s="2" t="s">
        <v>40</v>
      </c>
      <c r="N21" s="2" t="s">
        <v>41</v>
      </c>
    </row>
    <row r="22" spans="2:18" s="3" customFormat="1" ht="14.5" thickBot="1" x14ac:dyDescent="0.35">
      <c r="B22" s="140"/>
      <c r="C22" s="143" t="s">
        <v>211</v>
      </c>
      <c r="D22" s="52"/>
      <c r="E22" s="50"/>
      <c r="G22" s="2"/>
      <c r="H22" s="4" t="s">
        <v>42</v>
      </c>
      <c r="I22" s="2"/>
      <c r="J22" s="2"/>
      <c r="L22" s="2"/>
      <c r="M22" s="2"/>
      <c r="N22" s="2"/>
      <c r="O22" s="2" t="s">
        <v>43</v>
      </c>
      <c r="P22" s="2" t="s">
        <v>44</v>
      </c>
    </row>
    <row r="23" spans="2:18" s="3" customFormat="1" x14ac:dyDescent="0.3">
      <c r="B23" s="492" t="s">
        <v>210</v>
      </c>
      <c r="C23" s="493"/>
      <c r="D23" s="490">
        <v>42104</v>
      </c>
      <c r="E23" s="50"/>
      <c r="G23" s="2"/>
      <c r="H23" s="4"/>
      <c r="I23" s="2"/>
      <c r="J23" s="2"/>
      <c r="L23" s="2"/>
      <c r="M23" s="2"/>
      <c r="N23" s="2"/>
      <c r="O23" s="2"/>
      <c r="P23" s="2"/>
    </row>
    <row r="24" spans="2:18" s="3" customFormat="1" ht="4.5" customHeight="1" x14ac:dyDescent="0.3">
      <c r="B24" s="492"/>
      <c r="C24" s="493"/>
      <c r="D24" s="491"/>
      <c r="E24" s="50"/>
      <c r="G24" s="2"/>
      <c r="H24" s="4"/>
      <c r="I24" s="2"/>
      <c r="J24" s="2"/>
      <c r="L24" s="2"/>
      <c r="M24" s="2"/>
      <c r="N24" s="2"/>
      <c r="O24" s="2"/>
      <c r="P24" s="2"/>
    </row>
    <row r="25" spans="2:18" s="3" customFormat="1" ht="27.75" customHeight="1" x14ac:dyDescent="0.3">
      <c r="B25" s="492" t="s">
        <v>282</v>
      </c>
      <c r="C25" s="493"/>
      <c r="D25" s="275">
        <v>42202</v>
      </c>
      <c r="E25" s="50"/>
      <c r="F25" s="2"/>
      <c r="G25" s="4"/>
      <c r="H25" s="2"/>
      <c r="I25" s="2"/>
      <c r="K25" s="2"/>
      <c r="L25" s="2"/>
      <c r="M25" s="2"/>
      <c r="N25" s="2" t="s">
        <v>45</v>
      </c>
      <c r="O25" s="2" t="s">
        <v>46</v>
      </c>
    </row>
    <row r="26" spans="2:18" s="3" customFormat="1" ht="32.25" customHeight="1" x14ac:dyDescent="0.3">
      <c r="B26" s="492" t="s">
        <v>212</v>
      </c>
      <c r="C26" s="493"/>
      <c r="D26" s="275">
        <v>42326</v>
      </c>
      <c r="E26" s="50"/>
      <c r="F26" s="2"/>
      <c r="G26" s="4"/>
      <c r="H26" s="2"/>
      <c r="I26" s="2"/>
      <c r="K26" s="2"/>
      <c r="L26" s="2"/>
      <c r="M26" s="2"/>
      <c r="N26" s="2" t="s">
        <v>47</v>
      </c>
      <c r="O26" s="2" t="s">
        <v>48</v>
      </c>
    </row>
    <row r="27" spans="2:18" s="3" customFormat="1" ht="42.75" customHeight="1" x14ac:dyDescent="0.3">
      <c r="B27" s="492" t="s">
        <v>281</v>
      </c>
      <c r="C27" s="493"/>
      <c r="D27" s="311">
        <v>42904</v>
      </c>
      <c r="E27" s="85"/>
      <c r="F27" s="276" t="s">
        <v>1010</v>
      </c>
      <c r="G27" s="277"/>
      <c r="H27" s="276"/>
      <c r="I27" s="276"/>
      <c r="J27" s="276"/>
      <c r="K27" s="276"/>
      <c r="L27" s="276"/>
      <c r="M27" s="276"/>
      <c r="N27" s="276"/>
      <c r="O27" s="276"/>
      <c r="P27" s="278"/>
      <c r="Q27" s="278"/>
      <c r="R27" s="278"/>
    </row>
    <row r="28" spans="2:18" s="3" customFormat="1" ht="28.5" thickBot="1" x14ac:dyDescent="0.35">
      <c r="B28" s="140"/>
      <c r="C28" s="84" t="s">
        <v>284</v>
      </c>
      <c r="D28" s="312" t="s">
        <v>1116</v>
      </c>
      <c r="E28" s="50"/>
      <c r="F28" s="276" t="s">
        <v>1015</v>
      </c>
      <c r="G28" s="4"/>
      <c r="H28" s="2"/>
      <c r="I28" s="2"/>
      <c r="J28" s="2"/>
      <c r="K28" s="2"/>
      <c r="L28" s="2"/>
      <c r="M28" s="2"/>
      <c r="N28" s="2"/>
      <c r="O28" s="2"/>
    </row>
    <row r="29" spans="2:18" s="3" customFormat="1" x14ac:dyDescent="0.3">
      <c r="B29" s="140"/>
      <c r="C29" s="88"/>
      <c r="D29" s="86"/>
      <c r="E29" s="50"/>
      <c r="F29" s="2"/>
      <c r="G29" s="4"/>
      <c r="H29" s="2"/>
      <c r="I29" s="2"/>
      <c r="J29" s="2"/>
      <c r="K29" s="2"/>
      <c r="L29" s="2"/>
      <c r="M29" s="2"/>
      <c r="N29" s="2"/>
      <c r="O29" s="2"/>
    </row>
    <row r="30" spans="2:18" s="3" customFormat="1" ht="14.5" thickBot="1" x14ac:dyDescent="0.35">
      <c r="B30" s="140"/>
      <c r="C30" s="88"/>
      <c r="D30" s="87" t="s">
        <v>49</v>
      </c>
      <c r="E30" s="50"/>
      <c r="G30" s="2"/>
      <c r="H30" s="4" t="s">
        <v>50</v>
      </c>
      <c r="I30" s="2"/>
      <c r="J30" s="2"/>
      <c r="K30" s="2"/>
      <c r="L30" s="2"/>
      <c r="M30" s="2"/>
      <c r="N30" s="2"/>
      <c r="O30" s="2"/>
      <c r="P30" s="2"/>
    </row>
    <row r="31" spans="2:18" s="3" customFormat="1" ht="249" customHeight="1" thickBot="1" x14ac:dyDescent="0.35">
      <c r="B31" s="140"/>
      <c r="C31" s="88"/>
      <c r="D31" s="19" t="s">
        <v>909</v>
      </c>
      <c r="E31" s="50"/>
      <c r="F31" s="5"/>
      <c r="G31" s="2"/>
      <c r="H31" s="4" t="s">
        <v>51</v>
      </c>
      <c r="I31" s="2"/>
      <c r="J31" s="2"/>
      <c r="K31" s="2"/>
      <c r="L31" s="2"/>
      <c r="M31" s="2"/>
      <c r="N31" s="2"/>
      <c r="O31" s="2"/>
      <c r="P31" s="2"/>
    </row>
    <row r="32" spans="2:18" s="3" customFormat="1" ht="32.25" customHeight="1" thickBot="1" x14ac:dyDescent="0.35">
      <c r="B32" s="492" t="s">
        <v>52</v>
      </c>
      <c r="C32" s="494"/>
      <c r="D32" s="52"/>
      <c r="E32" s="50"/>
      <c r="G32" s="2"/>
      <c r="H32" s="4" t="s">
        <v>53</v>
      </c>
      <c r="I32" s="2"/>
      <c r="J32" s="2"/>
      <c r="K32" s="2"/>
      <c r="L32" s="2"/>
      <c r="M32" s="2"/>
      <c r="N32" s="2"/>
      <c r="O32" s="2"/>
      <c r="P32" s="2"/>
    </row>
    <row r="33" spans="1:16" s="3" customFormat="1" ht="17.25" customHeight="1" thickBot="1" x14ac:dyDescent="0.35">
      <c r="B33" s="140"/>
      <c r="C33" s="88"/>
      <c r="D33" s="19" t="s">
        <v>983</v>
      </c>
      <c r="E33" s="50"/>
      <c r="G33" s="2"/>
      <c r="H33" s="4" t="s">
        <v>54</v>
      </c>
      <c r="I33" s="2"/>
      <c r="J33" s="2"/>
      <c r="K33" s="2"/>
      <c r="L33" s="2"/>
      <c r="M33" s="2"/>
      <c r="N33" s="2"/>
      <c r="O33" s="2"/>
      <c r="P33" s="2"/>
    </row>
    <row r="34" spans="1:16" s="3" customFormat="1" x14ac:dyDescent="0.3">
      <c r="B34" s="140"/>
      <c r="C34" s="88"/>
      <c r="D34" s="52"/>
      <c r="E34" s="50"/>
      <c r="F34" s="5"/>
      <c r="G34" s="2"/>
      <c r="H34" s="4" t="s">
        <v>55</v>
      </c>
      <c r="I34" s="2"/>
      <c r="J34" s="2"/>
      <c r="K34" s="2"/>
      <c r="L34" s="2"/>
      <c r="M34" s="2"/>
      <c r="N34" s="2"/>
      <c r="O34" s="2"/>
      <c r="P34" s="2"/>
    </row>
    <row r="35" spans="1:16" s="3" customFormat="1" x14ac:dyDescent="0.3">
      <c r="B35" s="140"/>
      <c r="C35" s="144" t="s">
        <v>56</v>
      </c>
      <c r="D35" s="52"/>
      <c r="E35" s="50"/>
      <c r="G35" s="2"/>
      <c r="H35" s="4" t="s">
        <v>57</v>
      </c>
      <c r="I35" s="2"/>
      <c r="J35" s="2"/>
      <c r="K35" s="2"/>
      <c r="L35" s="2"/>
      <c r="M35" s="2"/>
      <c r="N35" s="2"/>
      <c r="O35" s="2"/>
      <c r="P35" s="2"/>
    </row>
    <row r="36" spans="1:16" s="3" customFormat="1" ht="31.5" customHeight="1" thickBot="1" x14ac:dyDescent="0.35">
      <c r="B36" s="492" t="s">
        <v>58</v>
      </c>
      <c r="C36" s="494"/>
      <c r="D36" s="52"/>
      <c r="E36" s="50"/>
      <c r="G36" s="2"/>
      <c r="H36" s="4" t="s">
        <v>59</v>
      </c>
      <c r="I36" s="2"/>
      <c r="J36" s="2"/>
      <c r="K36" s="2"/>
      <c r="L36" s="2"/>
      <c r="M36" s="2"/>
      <c r="N36" s="2"/>
      <c r="O36" s="2"/>
      <c r="P36" s="2"/>
    </row>
    <row r="37" spans="1:16" s="3" customFormat="1" x14ac:dyDescent="0.3">
      <c r="B37" s="140"/>
      <c r="C37" s="88" t="s">
        <v>60</v>
      </c>
      <c r="D37" s="20" t="s">
        <v>750</v>
      </c>
      <c r="E37" s="50"/>
      <c r="G37" s="2"/>
      <c r="H37" s="4" t="s">
        <v>61</v>
      </c>
      <c r="I37" s="2"/>
      <c r="J37" s="2"/>
      <c r="K37" s="2"/>
      <c r="L37" s="2"/>
      <c r="M37" s="2"/>
      <c r="N37" s="2"/>
      <c r="O37" s="2"/>
      <c r="P37" s="2"/>
    </row>
    <row r="38" spans="1:16" s="3" customFormat="1" ht="14.5" x14ac:dyDescent="0.35">
      <c r="B38" s="140"/>
      <c r="C38" s="88" t="s">
        <v>62</v>
      </c>
      <c r="D38" s="257" t="s">
        <v>751</v>
      </c>
      <c r="E38" s="50"/>
      <c r="G38" s="2"/>
      <c r="H38" s="4" t="s">
        <v>63</v>
      </c>
      <c r="I38" s="2"/>
      <c r="J38" s="2"/>
      <c r="K38" s="2"/>
      <c r="L38" s="2"/>
      <c r="M38" s="2"/>
      <c r="N38" s="2"/>
      <c r="O38" s="2"/>
      <c r="P38" s="2"/>
    </row>
    <row r="39" spans="1:16" s="3" customFormat="1" ht="14.5" thickBot="1" x14ac:dyDescent="0.35">
      <c r="B39" s="140"/>
      <c r="C39" s="88" t="s">
        <v>64</v>
      </c>
      <c r="D39" s="21">
        <v>43241</v>
      </c>
      <c r="E39" s="50"/>
      <c r="G39" s="2"/>
      <c r="H39" s="4" t="s">
        <v>65</v>
      </c>
      <c r="I39" s="2"/>
      <c r="J39" s="2"/>
      <c r="K39" s="2"/>
      <c r="L39" s="2"/>
      <c r="M39" s="2"/>
      <c r="N39" s="2"/>
      <c r="O39" s="2"/>
      <c r="P39" s="2"/>
    </row>
    <row r="40" spans="1:16" s="3" customFormat="1" ht="15" customHeight="1" thickBot="1" x14ac:dyDescent="0.35">
      <c r="B40" s="140"/>
      <c r="C40" s="84" t="s">
        <v>207</v>
      </c>
      <c r="D40" s="52"/>
      <c r="E40" s="50"/>
      <c r="G40" s="2"/>
      <c r="H40" s="4" t="s">
        <v>66</v>
      </c>
      <c r="I40" s="2"/>
      <c r="J40" s="2"/>
      <c r="K40" s="2"/>
      <c r="L40" s="2"/>
      <c r="M40" s="2"/>
      <c r="N40" s="2"/>
      <c r="O40" s="2"/>
      <c r="P40" s="2"/>
    </row>
    <row r="41" spans="1:16" s="3" customFormat="1" ht="29" x14ac:dyDescent="0.35">
      <c r="B41" s="140"/>
      <c r="C41" s="88" t="s">
        <v>60</v>
      </c>
      <c r="D41" s="268" t="s">
        <v>984</v>
      </c>
      <c r="E41" s="50"/>
      <c r="G41" s="2"/>
      <c r="H41" s="4" t="s">
        <v>649</v>
      </c>
      <c r="I41" s="2"/>
      <c r="J41" s="2"/>
      <c r="K41" s="2"/>
      <c r="L41" s="2"/>
      <c r="M41" s="2"/>
      <c r="N41" s="2"/>
      <c r="O41" s="2"/>
      <c r="P41" s="2"/>
    </row>
    <row r="42" spans="1:16" s="3" customFormat="1" ht="14.5" x14ac:dyDescent="0.35">
      <c r="B42" s="140"/>
      <c r="C42" s="88" t="s">
        <v>62</v>
      </c>
      <c r="D42" s="269" t="s">
        <v>985</v>
      </c>
      <c r="E42" s="50"/>
      <c r="G42" s="2"/>
      <c r="H42" s="4" t="s">
        <v>67</v>
      </c>
      <c r="I42" s="2"/>
      <c r="J42" s="2"/>
      <c r="K42" s="2"/>
      <c r="L42" s="2"/>
      <c r="M42" s="2"/>
      <c r="N42" s="2"/>
      <c r="O42" s="2"/>
      <c r="P42" s="2"/>
    </row>
    <row r="43" spans="1:16" s="3" customFormat="1" ht="14.5" thickBot="1" x14ac:dyDescent="0.35">
      <c r="B43" s="140"/>
      <c r="C43" s="88" t="s">
        <v>64</v>
      </c>
      <c r="D43" s="21">
        <v>43241</v>
      </c>
      <c r="E43" s="50"/>
      <c r="G43" s="2"/>
      <c r="H43" s="4" t="s">
        <v>68</v>
      </c>
      <c r="I43" s="2"/>
      <c r="J43" s="2"/>
      <c r="K43" s="2"/>
      <c r="L43" s="2"/>
      <c r="M43" s="2"/>
      <c r="N43" s="2"/>
      <c r="O43" s="2"/>
      <c r="P43" s="2"/>
    </row>
    <row r="44" spans="1:16" s="3" customFormat="1" ht="15" thickBot="1" x14ac:dyDescent="0.4">
      <c r="B44" s="140"/>
      <c r="C44" s="84" t="s">
        <v>283</v>
      </c>
      <c r="D44" s="270"/>
      <c r="E44" s="50"/>
      <c r="G44" s="2"/>
      <c r="H44" s="4" t="s">
        <v>69</v>
      </c>
      <c r="I44" s="2"/>
      <c r="J44" s="2"/>
      <c r="K44" s="2"/>
      <c r="L44" s="2"/>
      <c r="M44" s="2"/>
      <c r="N44" s="2"/>
      <c r="O44" s="2"/>
      <c r="P44" s="2"/>
    </row>
    <row r="45" spans="1:16" s="3" customFormat="1" ht="29" x14ac:dyDescent="0.35">
      <c r="B45" s="140"/>
      <c r="C45" s="88" t="s">
        <v>60</v>
      </c>
      <c r="D45" s="271" t="s">
        <v>1218</v>
      </c>
      <c r="E45" s="50"/>
      <c r="G45" s="2"/>
      <c r="H45" s="4" t="s">
        <v>70</v>
      </c>
      <c r="I45" s="2"/>
      <c r="J45" s="2"/>
      <c r="K45" s="2"/>
      <c r="L45" s="2"/>
      <c r="M45" s="2"/>
      <c r="N45" s="2"/>
      <c r="O45" s="2"/>
      <c r="P45" s="2"/>
    </row>
    <row r="46" spans="1:16" s="3" customFormat="1" ht="14.5" x14ac:dyDescent="0.35">
      <c r="B46" s="140"/>
      <c r="C46" s="88" t="s">
        <v>62</v>
      </c>
      <c r="D46" s="272" t="s">
        <v>1219</v>
      </c>
      <c r="E46" s="50"/>
      <c r="G46" s="2"/>
      <c r="H46" s="4" t="s">
        <v>71</v>
      </c>
      <c r="I46" s="2"/>
      <c r="J46" s="2"/>
      <c r="K46" s="2"/>
      <c r="L46" s="2"/>
      <c r="M46" s="2"/>
      <c r="N46" s="2"/>
      <c r="O46" s="2"/>
      <c r="P46" s="2"/>
    </row>
    <row r="47" spans="1:16" ht="14.5" thickBot="1" x14ac:dyDescent="0.35">
      <c r="A47" s="3"/>
      <c r="B47" s="140"/>
      <c r="C47" s="88" t="s">
        <v>64</v>
      </c>
      <c r="D47" s="21">
        <v>43241</v>
      </c>
      <c r="E47" s="50"/>
      <c r="H47" s="4" t="s">
        <v>72</v>
      </c>
    </row>
    <row r="48" spans="1:16" ht="14.5" thickBot="1" x14ac:dyDescent="0.35">
      <c r="B48" s="140"/>
      <c r="C48" s="84" t="s">
        <v>206</v>
      </c>
      <c r="D48" s="52"/>
      <c r="E48" s="50"/>
      <c r="H48" s="4" t="s">
        <v>73</v>
      </c>
    </row>
    <row r="49" spans="2:8" x14ac:dyDescent="0.3">
      <c r="B49" s="140"/>
      <c r="C49" s="88" t="s">
        <v>60</v>
      </c>
      <c r="D49" s="20" t="s">
        <v>986</v>
      </c>
      <c r="E49" s="50"/>
      <c r="H49" s="4" t="s">
        <v>74</v>
      </c>
    </row>
    <row r="50" spans="2:8" ht="14.5" x14ac:dyDescent="0.35">
      <c r="B50" s="140"/>
      <c r="C50" s="88" t="s">
        <v>62</v>
      </c>
      <c r="D50" s="257" t="s">
        <v>752</v>
      </c>
      <c r="E50" s="50"/>
      <c r="H50" s="4" t="s">
        <v>75</v>
      </c>
    </row>
    <row r="51" spans="2:8" ht="14.5" thickBot="1" x14ac:dyDescent="0.35">
      <c r="B51" s="140"/>
      <c r="C51" s="88" t="s">
        <v>64</v>
      </c>
      <c r="D51" s="21">
        <v>43241</v>
      </c>
      <c r="E51" s="50"/>
      <c r="H51" s="4" t="s">
        <v>76</v>
      </c>
    </row>
    <row r="52" spans="2:8" ht="14.5" thickBot="1" x14ac:dyDescent="0.35">
      <c r="B52" s="140"/>
      <c r="C52" s="84" t="s">
        <v>206</v>
      </c>
      <c r="D52" s="52"/>
      <c r="E52" s="50"/>
      <c r="H52" s="4" t="s">
        <v>77</v>
      </c>
    </row>
    <row r="53" spans="2:8" x14ac:dyDescent="0.3">
      <c r="B53" s="140"/>
      <c r="C53" s="88" t="s">
        <v>60</v>
      </c>
      <c r="D53" s="266" t="s">
        <v>987</v>
      </c>
      <c r="E53" s="50"/>
      <c r="H53" s="4" t="s">
        <v>78</v>
      </c>
    </row>
    <row r="54" spans="2:8" x14ac:dyDescent="0.3">
      <c r="B54" s="140"/>
      <c r="C54" s="88" t="s">
        <v>62</v>
      </c>
      <c r="D54" s="267"/>
      <c r="E54" s="50"/>
      <c r="H54" s="4" t="s">
        <v>79</v>
      </c>
    </row>
    <row r="55" spans="2:8" ht="14.5" thickBot="1" x14ac:dyDescent="0.35">
      <c r="B55" s="140"/>
      <c r="C55" s="88" t="s">
        <v>64</v>
      </c>
      <c r="D55" s="21"/>
      <c r="E55" s="50"/>
      <c r="H55" s="4" t="s">
        <v>80</v>
      </c>
    </row>
    <row r="56" spans="2:8" ht="14.5" thickBot="1" x14ac:dyDescent="0.35">
      <c r="B56" s="140"/>
      <c r="C56" s="84" t="s">
        <v>206</v>
      </c>
      <c r="D56" s="52"/>
      <c r="E56" s="50"/>
      <c r="H56" s="4" t="s">
        <v>81</v>
      </c>
    </row>
    <row r="57" spans="2:8" x14ac:dyDescent="0.3">
      <c r="B57" s="140"/>
      <c r="C57" s="88" t="s">
        <v>60</v>
      </c>
      <c r="D57" s="20" t="s">
        <v>987</v>
      </c>
      <c r="E57" s="50"/>
      <c r="H57" s="4" t="s">
        <v>82</v>
      </c>
    </row>
    <row r="58" spans="2:8" x14ac:dyDescent="0.3">
      <c r="B58" s="140"/>
      <c r="C58" s="88" t="s">
        <v>62</v>
      </c>
      <c r="D58" s="18"/>
      <c r="E58" s="50"/>
      <c r="H58" s="4" t="s">
        <v>83</v>
      </c>
    </row>
    <row r="59" spans="2:8" ht="14.5" thickBot="1" x14ac:dyDescent="0.35">
      <c r="B59" s="140"/>
      <c r="C59" s="88" t="s">
        <v>64</v>
      </c>
      <c r="D59" s="21"/>
      <c r="E59" s="50"/>
      <c r="H59" s="4" t="s">
        <v>84</v>
      </c>
    </row>
    <row r="60" spans="2:8" ht="14.5" thickBot="1" x14ac:dyDescent="0.35">
      <c r="B60" s="145"/>
      <c r="C60" s="146"/>
      <c r="D60" s="89"/>
      <c r="E60" s="61"/>
      <c r="H60" s="4" t="s">
        <v>85</v>
      </c>
    </row>
    <row r="61" spans="2:8" x14ac:dyDescent="0.3">
      <c r="H61" s="4" t="s">
        <v>86</v>
      </c>
    </row>
    <row r="62" spans="2:8" x14ac:dyDescent="0.3">
      <c r="H62" s="4" t="s">
        <v>87</v>
      </c>
    </row>
    <row r="63" spans="2:8" x14ac:dyDescent="0.3">
      <c r="H63" s="4" t="s">
        <v>88</v>
      </c>
    </row>
    <row r="64" spans="2:8" x14ac:dyDescent="0.3">
      <c r="H64" s="4" t="s">
        <v>89</v>
      </c>
    </row>
    <row r="65" spans="8:8" x14ac:dyDescent="0.3">
      <c r="H65" s="4" t="s">
        <v>90</v>
      </c>
    </row>
    <row r="66" spans="8:8" x14ac:dyDescent="0.3">
      <c r="H66" s="4" t="s">
        <v>91</v>
      </c>
    </row>
    <row r="67" spans="8:8" x14ac:dyDescent="0.3">
      <c r="H67" s="4" t="s">
        <v>92</v>
      </c>
    </row>
    <row r="68" spans="8:8" x14ac:dyDescent="0.3">
      <c r="H68" s="4" t="s">
        <v>93</v>
      </c>
    </row>
    <row r="69" spans="8:8" x14ac:dyDescent="0.3">
      <c r="H69" s="4" t="s">
        <v>94</v>
      </c>
    </row>
    <row r="70" spans="8:8" x14ac:dyDescent="0.3">
      <c r="H70" s="4" t="s">
        <v>95</v>
      </c>
    </row>
    <row r="71" spans="8:8" x14ac:dyDescent="0.3">
      <c r="H71" s="4" t="s">
        <v>96</v>
      </c>
    </row>
    <row r="72" spans="8:8" x14ac:dyDescent="0.3">
      <c r="H72" s="4" t="s">
        <v>97</v>
      </c>
    </row>
    <row r="73" spans="8:8" x14ac:dyDescent="0.3">
      <c r="H73" s="4" t="s">
        <v>98</v>
      </c>
    </row>
    <row r="74" spans="8:8" x14ac:dyDescent="0.3">
      <c r="H74" s="4" t="s">
        <v>99</v>
      </c>
    </row>
    <row r="75" spans="8:8" x14ac:dyDescent="0.3">
      <c r="H75" s="4" t="s">
        <v>100</v>
      </c>
    </row>
    <row r="76" spans="8:8" x14ac:dyDescent="0.3">
      <c r="H76" s="4" t="s">
        <v>101</v>
      </c>
    </row>
    <row r="77" spans="8:8" x14ac:dyDescent="0.3">
      <c r="H77" s="4" t="s">
        <v>102</v>
      </c>
    </row>
    <row r="78" spans="8:8" x14ac:dyDescent="0.3">
      <c r="H78" s="4" t="s">
        <v>103</v>
      </c>
    </row>
    <row r="79" spans="8:8" x14ac:dyDescent="0.3">
      <c r="H79" s="4" t="s">
        <v>104</v>
      </c>
    </row>
    <row r="80" spans="8:8" x14ac:dyDescent="0.3">
      <c r="H80" s="4" t="s">
        <v>105</v>
      </c>
    </row>
    <row r="81" spans="8:8" x14ac:dyDescent="0.3">
      <c r="H81" s="4" t="s">
        <v>106</v>
      </c>
    </row>
    <row r="82" spans="8:8" x14ac:dyDescent="0.3">
      <c r="H82" s="4" t="s">
        <v>107</v>
      </c>
    </row>
    <row r="83" spans="8:8" x14ac:dyDescent="0.3">
      <c r="H83" s="4" t="s">
        <v>108</v>
      </c>
    </row>
    <row r="84" spans="8:8" x14ac:dyDescent="0.3">
      <c r="H84" s="4" t="s">
        <v>109</v>
      </c>
    </row>
    <row r="85" spans="8:8" x14ac:dyDescent="0.3">
      <c r="H85" s="4" t="s">
        <v>110</v>
      </c>
    </row>
    <row r="86" spans="8:8" x14ac:dyDescent="0.3">
      <c r="H86" s="4" t="s">
        <v>111</v>
      </c>
    </row>
    <row r="87" spans="8:8" x14ac:dyDescent="0.3">
      <c r="H87" s="4" t="s">
        <v>112</v>
      </c>
    </row>
    <row r="88" spans="8:8" x14ac:dyDescent="0.3">
      <c r="H88" s="4" t="s">
        <v>113</v>
      </c>
    </row>
    <row r="89" spans="8:8" x14ac:dyDescent="0.3">
      <c r="H89" s="4" t="s">
        <v>114</v>
      </c>
    </row>
    <row r="90" spans="8:8" x14ac:dyDescent="0.3">
      <c r="H90" s="4" t="s">
        <v>115</v>
      </c>
    </row>
    <row r="91" spans="8:8" x14ac:dyDescent="0.3">
      <c r="H91" s="4" t="s">
        <v>116</v>
      </c>
    </row>
    <row r="92" spans="8:8" x14ac:dyDescent="0.3">
      <c r="H92" s="4" t="s">
        <v>117</v>
      </c>
    </row>
    <row r="93" spans="8:8" x14ac:dyDescent="0.3">
      <c r="H93" s="4" t="s">
        <v>118</v>
      </c>
    </row>
    <row r="94" spans="8:8" x14ac:dyDescent="0.3">
      <c r="H94" s="4" t="s">
        <v>119</v>
      </c>
    </row>
    <row r="95" spans="8:8" x14ac:dyDescent="0.3">
      <c r="H95" s="4" t="s">
        <v>120</v>
      </c>
    </row>
    <row r="96" spans="8:8" x14ac:dyDescent="0.3">
      <c r="H96" s="4" t="s">
        <v>121</v>
      </c>
    </row>
    <row r="97" spans="8:8" x14ac:dyDescent="0.3">
      <c r="H97" s="4" t="s">
        <v>122</v>
      </c>
    </row>
    <row r="98" spans="8:8" x14ac:dyDescent="0.3">
      <c r="H98" s="4" t="s">
        <v>123</v>
      </c>
    </row>
    <row r="99" spans="8:8" x14ac:dyDescent="0.3">
      <c r="H99" s="4" t="s">
        <v>124</v>
      </c>
    </row>
    <row r="100" spans="8:8" x14ac:dyDescent="0.3">
      <c r="H100" s="4" t="s">
        <v>125</v>
      </c>
    </row>
    <row r="101" spans="8:8" x14ac:dyDescent="0.3">
      <c r="H101" s="4" t="s">
        <v>126</v>
      </c>
    </row>
    <row r="102" spans="8:8" x14ac:dyDescent="0.3">
      <c r="H102" s="4" t="s">
        <v>127</v>
      </c>
    </row>
    <row r="103" spans="8:8" x14ac:dyDescent="0.3">
      <c r="H103" s="4" t="s">
        <v>128</v>
      </c>
    </row>
    <row r="104" spans="8:8" x14ac:dyDescent="0.3">
      <c r="H104" s="4" t="s">
        <v>129</v>
      </c>
    </row>
    <row r="105" spans="8:8" x14ac:dyDescent="0.3">
      <c r="H105" s="4" t="s">
        <v>130</v>
      </c>
    </row>
    <row r="106" spans="8:8" x14ac:dyDescent="0.3">
      <c r="H106" s="4" t="s">
        <v>131</v>
      </c>
    </row>
    <row r="107" spans="8:8" x14ac:dyDescent="0.3">
      <c r="H107" s="4" t="s">
        <v>132</v>
      </c>
    </row>
    <row r="108" spans="8:8" x14ac:dyDescent="0.3">
      <c r="H108" s="4" t="s">
        <v>133</v>
      </c>
    </row>
    <row r="109" spans="8:8" x14ac:dyDescent="0.3">
      <c r="H109" s="4" t="s">
        <v>134</v>
      </c>
    </row>
    <row r="110" spans="8:8" x14ac:dyDescent="0.3">
      <c r="H110" s="4" t="s">
        <v>135</v>
      </c>
    </row>
    <row r="111" spans="8:8" x14ac:dyDescent="0.3">
      <c r="H111" s="4" t="s">
        <v>136</v>
      </c>
    </row>
    <row r="112" spans="8:8" x14ac:dyDescent="0.3">
      <c r="H112" s="4" t="s">
        <v>137</v>
      </c>
    </row>
    <row r="113" spans="8:8" x14ac:dyDescent="0.3">
      <c r="H113" s="4" t="s">
        <v>138</v>
      </c>
    </row>
    <row r="114" spans="8:8" x14ac:dyDescent="0.3">
      <c r="H114" s="4" t="s">
        <v>139</v>
      </c>
    </row>
    <row r="115" spans="8:8" x14ac:dyDescent="0.3">
      <c r="H115" s="4" t="s">
        <v>140</v>
      </c>
    </row>
    <row r="116" spans="8:8" x14ac:dyDescent="0.3">
      <c r="H116" s="4" t="s">
        <v>141</v>
      </c>
    </row>
    <row r="117" spans="8:8" x14ac:dyDescent="0.3">
      <c r="H117" s="4" t="s">
        <v>142</v>
      </c>
    </row>
    <row r="118" spans="8:8" x14ac:dyDescent="0.3">
      <c r="H118" s="4" t="s">
        <v>143</v>
      </c>
    </row>
    <row r="119" spans="8:8" x14ac:dyDescent="0.3">
      <c r="H119" s="4" t="s">
        <v>144</v>
      </c>
    </row>
    <row r="120" spans="8:8" x14ac:dyDescent="0.3">
      <c r="H120" s="4" t="s">
        <v>145</v>
      </c>
    </row>
    <row r="121" spans="8:8" x14ac:dyDescent="0.3">
      <c r="H121" s="4" t="s">
        <v>146</v>
      </c>
    </row>
    <row r="122" spans="8:8" x14ac:dyDescent="0.3">
      <c r="H122" s="4" t="s">
        <v>147</v>
      </c>
    </row>
    <row r="123" spans="8:8" x14ac:dyDescent="0.3">
      <c r="H123" s="4" t="s">
        <v>148</v>
      </c>
    </row>
    <row r="124" spans="8:8" x14ac:dyDescent="0.3">
      <c r="H124" s="4" t="s">
        <v>149</v>
      </c>
    </row>
    <row r="125" spans="8:8" x14ac:dyDescent="0.3">
      <c r="H125" s="4" t="s">
        <v>150</v>
      </c>
    </row>
    <row r="126" spans="8:8" x14ac:dyDescent="0.3">
      <c r="H126" s="4" t="s">
        <v>151</v>
      </c>
    </row>
    <row r="127" spans="8:8" x14ac:dyDescent="0.3">
      <c r="H127" s="4" t="s">
        <v>152</v>
      </c>
    </row>
    <row r="128" spans="8:8" x14ac:dyDescent="0.3">
      <c r="H128" s="4" t="s">
        <v>153</v>
      </c>
    </row>
    <row r="129" spans="8:8" x14ac:dyDescent="0.3">
      <c r="H129" s="4" t="s">
        <v>154</v>
      </c>
    </row>
    <row r="130" spans="8:8" x14ac:dyDescent="0.3">
      <c r="H130" s="4" t="s">
        <v>155</v>
      </c>
    </row>
    <row r="131" spans="8:8" x14ac:dyDescent="0.3">
      <c r="H131" s="4" t="s">
        <v>156</v>
      </c>
    </row>
    <row r="132" spans="8:8" x14ac:dyDescent="0.3">
      <c r="H132" s="4" t="s">
        <v>157</v>
      </c>
    </row>
    <row r="133" spans="8:8" x14ac:dyDescent="0.3">
      <c r="H133" s="4" t="s">
        <v>158</v>
      </c>
    </row>
    <row r="134" spans="8:8" x14ac:dyDescent="0.3">
      <c r="H134" s="4" t="s">
        <v>159</v>
      </c>
    </row>
    <row r="135" spans="8:8" x14ac:dyDescent="0.3">
      <c r="H135" s="4" t="s">
        <v>160</v>
      </c>
    </row>
    <row r="136" spans="8:8" x14ac:dyDescent="0.3">
      <c r="H136" s="4" t="s">
        <v>161</v>
      </c>
    </row>
    <row r="137" spans="8:8" x14ac:dyDescent="0.3">
      <c r="H137" s="4" t="s">
        <v>162</v>
      </c>
    </row>
    <row r="138" spans="8:8" x14ac:dyDescent="0.3">
      <c r="H138" s="4" t="s">
        <v>163</v>
      </c>
    </row>
    <row r="139" spans="8:8" x14ac:dyDescent="0.3">
      <c r="H139" s="4" t="s">
        <v>164</v>
      </c>
    </row>
    <row r="140" spans="8:8" x14ac:dyDescent="0.3">
      <c r="H140" s="4" t="s">
        <v>165</v>
      </c>
    </row>
    <row r="141" spans="8:8" x14ac:dyDescent="0.3">
      <c r="H141" s="4" t="s">
        <v>166</v>
      </c>
    </row>
    <row r="142" spans="8:8" x14ac:dyDescent="0.3">
      <c r="H142" s="4" t="s">
        <v>167</v>
      </c>
    </row>
    <row r="143" spans="8:8" x14ac:dyDescent="0.3">
      <c r="H143" s="4" t="s">
        <v>168</v>
      </c>
    </row>
    <row r="144" spans="8:8" x14ac:dyDescent="0.3">
      <c r="H144" s="4" t="s">
        <v>169</v>
      </c>
    </row>
    <row r="145" spans="8:8" x14ac:dyDescent="0.3">
      <c r="H145" s="4" t="s">
        <v>170</v>
      </c>
    </row>
    <row r="146" spans="8:8" x14ac:dyDescent="0.3">
      <c r="H146" s="4" t="s">
        <v>171</v>
      </c>
    </row>
    <row r="147" spans="8:8" x14ac:dyDescent="0.3">
      <c r="H147" s="4" t="s">
        <v>172</v>
      </c>
    </row>
    <row r="148" spans="8:8" x14ac:dyDescent="0.3">
      <c r="H148" s="4" t="s">
        <v>173</v>
      </c>
    </row>
    <row r="149" spans="8:8" x14ac:dyDescent="0.3">
      <c r="H149" s="4" t="s">
        <v>174</v>
      </c>
    </row>
    <row r="150" spans="8:8" x14ac:dyDescent="0.3">
      <c r="H150" s="4" t="s">
        <v>175</v>
      </c>
    </row>
    <row r="151" spans="8:8" x14ac:dyDescent="0.3">
      <c r="H151" s="4" t="s">
        <v>176</v>
      </c>
    </row>
    <row r="152" spans="8:8" x14ac:dyDescent="0.3">
      <c r="H152" s="4" t="s">
        <v>177</v>
      </c>
    </row>
    <row r="153" spans="8:8" x14ac:dyDescent="0.3">
      <c r="H153" s="4" t="s">
        <v>178</v>
      </c>
    </row>
    <row r="154" spans="8:8" x14ac:dyDescent="0.3">
      <c r="H154" s="4" t="s">
        <v>179</v>
      </c>
    </row>
    <row r="155" spans="8:8" x14ac:dyDescent="0.3">
      <c r="H155" s="4" t="s">
        <v>180</v>
      </c>
    </row>
    <row r="156" spans="8:8" x14ac:dyDescent="0.3">
      <c r="H156" s="4" t="s">
        <v>181</v>
      </c>
    </row>
    <row r="157" spans="8:8" x14ac:dyDescent="0.3">
      <c r="H157" s="4" t="s">
        <v>182</v>
      </c>
    </row>
    <row r="158" spans="8:8" x14ac:dyDescent="0.3">
      <c r="H158" s="4" t="s">
        <v>183</v>
      </c>
    </row>
    <row r="159" spans="8:8" x14ac:dyDescent="0.3">
      <c r="H159" s="4" t="s">
        <v>184</v>
      </c>
    </row>
    <row r="160" spans="8:8" x14ac:dyDescent="0.3">
      <c r="H160" s="4" t="s">
        <v>185</v>
      </c>
    </row>
    <row r="161" spans="8:8" x14ac:dyDescent="0.3">
      <c r="H161" s="4" t="s">
        <v>186</v>
      </c>
    </row>
    <row r="162" spans="8:8" x14ac:dyDescent="0.3">
      <c r="H162" s="4" t="s">
        <v>187</v>
      </c>
    </row>
    <row r="163" spans="8:8" x14ac:dyDescent="0.3">
      <c r="H163" s="4" t="s">
        <v>188</v>
      </c>
    </row>
    <row r="164" spans="8:8" x14ac:dyDescent="0.3">
      <c r="H164" s="4" t="s">
        <v>189</v>
      </c>
    </row>
    <row r="165" spans="8:8" x14ac:dyDescent="0.3">
      <c r="H165" s="4" t="s">
        <v>190</v>
      </c>
    </row>
    <row r="166" spans="8:8" x14ac:dyDescent="0.3">
      <c r="H166" s="4" t="s">
        <v>191</v>
      </c>
    </row>
    <row r="167" spans="8:8" x14ac:dyDescent="0.3">
      <c r="H167" s="4" t="s">
        <v>192</v>
      </c>
    </row>
    <row r="168" spans="8:8" x14ac:dyDescent="0.3">
      <c r="H168" s="4" t="s">
        <v>193</v>
      </c>
    </row>
    <row r="169" spans="8:8" x14ac:dyDescent="0.3">
      <c r="H169" s="4" t="s">
        <v>194</v>
      </c>
    </row>
    <row r="170" spans="8:8" x14ac:dyDescent="0.3">
      <c r="H170" s="4" t="s">
        <v>195</v>
      </c>
    </row>
    <row r="171" spans="8:8" x14ac:dyDescent="0.3">
      <c r="H171" s="4" t="s">
        <v>196</v>
      </c>
    </row>
    <row r="172" spans="8:8" x14ac:dyDescent="0.3">
      <c r="H172" s="4" t="s">
        <v>197</v>
      </c>
    </row>
    <row r="173" spans="8:8" x14ac:dyDescent="0.3">
      <c r="H173" s="4" t="s">
        <v>198</v>
      </c>
    </row>
    <row r="174" spans="8:8" x14ac:dyDescent="0.3">
      <c r="H174" s="4" t="s">
        <v>199</v>
      </c>
    </row>
    <row r="175" spans="8:8" x14ac:dyDescent="0.3">
      <c r="H175" s="4" t="s">
        <v>200</v>
      </c>
    </row>
    <row r="176" spans="8:8" x14ac:dyDescent="0.3">
      <c r="H176" s="4" t="s">
        <v>201</v>
      </c>
    </row>
    <row r="177" spans="8:8" x14ac:dyDescent="0.3">
      <c r="H177" s="4" t="s">
        <v>202</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50" r:id="rId1" xr:uid="{00000000-0004-0000-0000-000000000000}"/>
    <hyperlink ref="D38" r:id="rId2" xr:uid="{00000000-0004-0000-0000-000001000000}"/>
    <hyperlink ref="D42" r:id="rId3" xr:uid="{00000000-0004-0000-0000-000002000000}"/>
    <hyperlink ref="D46" r:id="rId4" xr:uid="{00000000-0004-0000-0000-000003000000}"/>
  </hyperlinks>
  <pageMargins left="0.7" right="0.7" top="0.75" bottom="0.75" header="0.3" footer="0.3"/>
  <pageSetup scale="68" fitToHeight="0"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4"/>
  <sheetViews>
    <sheetView workbookViewId="0">
      <selection activeCell="B1" sqref="B1:B4"/>
    </sheetView>
  </sheetViews>
  <sheetFormatPr defaultRowHeight="14.5" x14ac:dyDescent="0.35"/>
  <cols>
    <col min="1" max="1" width="2.453125" customWidth="1"/>
    <col min="2" max="2" width="109.26953125" customWidth="1"/>
    <col min="3" max="3" width="2.453125" customWidth="1"/>
  </cols>
  <sheetData>
    <row r="1" spans="2:2" ht="15.5" thickBot="1" x14ac:dyDescent="0.4">
      <c r="B1" s="42" t="s">
        <v>241</v>
      </c>
    </row>
    <row r="2" spans="2:2" ht="273.5" thickBot="1" x14ac:dyDescent="0.4">
      <c r="B2" s="43" t="s">
        <v>242</v>
      </c>
    </row>
    <row r="3" spans="2:2" ht="15.5" thickBot="1" x14ac:dyDescent="0.4">
      <c r="B3" s="42" t="s">
        <v>243</v>
      </c>
    </row>
    <row r="4" spans="2:2" ht="247.5" thickBot="1" x14ac:dyDescent="0.4">
      <c r="B4" s="44" t="s">
        <v>244</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U124"/>
  <sheetViews>
    <sheetView topLeftCell="G1" zoomScale="70" zoomScaleNormal="70" workbookViewId="0">
      <selection activeCell="M11" sqref="M11"/>
    </sheetView>
  </sheetViews>
  <sheetFormatPr defaultColWidth="9.1796875" defaultRowHeight="14" x14ac:dyDescent="0.3"/>
  <cols>
    <col min="1" max="1" width="1.453125" style="23" customWidth="1"/>
    <col min="2" max="2" width="1.54296875" style="22" customWidth="1"/>
    <col min="3" max="3" width="10.26953125" style="22" customWidth="1"/>
    <col min="4" max="4" width="23.7265625" style="22" customWidth="1"/>
    <col min="5" max="5" width="10" style="23" customWidth="1"/>
    <col min="6" max="6" width="22.81640625" style="23" customWidth="1"/>
    <col min="7" max="7" width="29.26953125" style="23" customWidth="1"/>
    <col min="8" max="8" width="38.81640625" style="23" customWidth="1"/>
    <col min="9" max="9" width="37.453125" style="23" customWidth="1"/>
    <col min="10" max="11" width="17.7265625" style="23" customWidth="1"/>
    <col min="12" max="12" width="18" style="23" customWidth="1"/>
    <col min="13" max="13" width="44.453125" style="23" bestFit="1" customWidth="1"/>
    <col min="14" max="14" width="1.1796875" style="23" customWidth="1"/>
    <col min="15" max="15" width="1.453125" style="23" customWidth="1"/>
    <col min="16" max="16" width="9.1796875" style="23"/>
    <col min="17" max="19" width="18.1796875" style="23" customWidth="1"/>
    <col min="20" max="20" width="18.26953125" style="23" customWidth="1"/>
    <col min="21" max="21" width="9.26953125" style="23" customWidth="1"/>
    <col min="22" max="16384" width="9.1796875" style="23"/>
  </cols>
  <sheetData>
    <row r="1" spans="2:21" ht="14.5" thickBot="1" x14ac:dyDescent="0.35"/>
    <row r="2" spans="2:21" ht="16" thickBot="1" x14ac:dyDescent="0.4">
      <c r="B2" s="379"/>
      <c r="C2" s="380"/>
      <c r="D2" s="380"/>
      <c r="E2" s="381"/>
      <c r="F2" s="381"/>
      <c r="G2" s="381"/>
      <c r="H2" s="381"/>
      <c r="I2" s="381"/>
      <c r="J2" s="381"/>
      <c r="K2" s="381"/>
      <c r="L2" s="381"/>
      <c r="M2" s="381"/>
      <c r="N2" s="75"/>
    </row>
    <row r="3" spans="2:21" ht="16" thickBot="1" x14ac:dyDescent="0.35">
      <c r="B3" s="382"/>
      <c r="C3" s="513" t="s">
        <v>1184</v>
      </c>
      <c r="D3" s="514"/>
      <c r="E3" s="514"/>
      <c r="F3" s="514"/>
      <c r="G3" s="514"/>
      <c r="H3" s="514"/>
      <c r="I3" s="514"/>
      <c r="J3" s="514"/>
      <c r="K3" s="514"/>
      <c r="L3" s="514"/>
      <c r="M3" s="515"/>
      <c r="N3" s="76"/>
    </row>
    <row r="4" spans="2:21" ht="15.5" x14ac:dyDescent="0.35">
      <c r="B4" s="521"/>
      <c r="C4" s="522"/>
      <c r="D4" s="522"/>
      <c r="E4" s="522"/>
      <c r="F4" s="522"/>
      <c r="G4" s="522"/>
      <c r="H4" s="522"/>
      <c r="I4" s="522"/>
      <c r="J4" s="522"/>
      <c r="K4" s="522"/>
      <c r="L4" s="522"/>
      <c r="M4" s="383"/>
      <c r="N4" s="76"/>
    </row>
    <row r="5" spans="2:21" ht="15.5" x14ac:dyDescent="0.35">
      <c r="B5" s="384"/>
      <c r="C5" s="520"/>
      <c r="D5" s="520"/>
      <c r="E5" s="520"/>
      <c r="F5" s="520"/>
      <c r="G5" s="520"/>
      <c r="H5" s="520"/>
      <c r="I5" s="520"/>
      <c r="J5" s="520"/>
      <c r="K5" s="520"/>
      <c r="L5" s="520"/>
      <c r="M5" s="383"/>
      <c r="N5" s="76"/>
    </row>
    <row r="6" spans="2:21" ht="15.5" x14ac:dyDescent="0.35">
      <c r="B6" s="384"/>
      <c r="C6" s="385"/>
      <c r="D6" s="386"/>
      <c r="E6" s="387"/>
      <c r="F6" s="387"/>
      <c r="G6" s="387"/>
      <c r="H6" s="387"/>
      <c r="I6" s="387"/>
      <c r="J6" s="387"/>
      <c r="K6" s="387"/>
      <c r="L6" s="383"/>
      <c r="M6" s="383"/>
      <c r="N6" s="76"/>
    </row>
    <row r="7" spans="2:21" ht="15.5" x14ac:dyDescent="0.3">
      <c r="B7" s="384"/>
      <c r="C7" s="508" t="s">
        <v>239</v>
      </c>
      <c r="D7" s="508"/>
      <c r="E7" s="388"/>
      <c r="F7" s="388"/>
      <c r="G7" s="388"/>
      <c r="H7" s="388"/>
      <c r="I7" s="388"/>
      <c r="J7" s="388"/>
      <c r="K7" s="388"/>
      <c r="L7" s="383"/>
      <c r="M7" s="383"/>
      <c r="N7" s="76"/>
    </row>
    <row r="8" spans="2:21" ht="27.75" customHeight="1" x14ac:dyDescent="0.3">
      <c r="B8" s="384"/>
      <c r="C8" s="527" t="s">
        <v>253</v>
      </c>
      <c r="D8" s="527"/>
      <c r="E8" s="527"/>
      <c r="F8" s="527"/>
      <c r="G8" s="527"/>
      <c r="H8" s="527"/>
      <c r="I8" s="527"/>
      <c r="J8" s="527"/>
      <c r="K8" s="527"/>
      <c r="L8" s="527"/>
      <c r="M8" s="383"/>
      <c r="N8" s="76"/>
    </row>
    <row r="9" spans="2:21" ht="59.25" customHeight="1" x14ac:dyDescent="0.3">
      <c r="B9" s="384"/>
      <c r="C9" s="508" t="s">
        <v>1141</v>
      </c>
      <c r="D9" s="508"/>
      <c r="E9" s="502">
        <v>304963</v>
      </c>
      <c r="F9" s="502"/>
      <c r="G9" s="502"/>
      <c r="H9" s="502"/>
      <c r="I9" s="502" t="s">
        <v>1126</v>
      </c>
      <c r="J9" s="502"/>
      <c r="K9" s="502"/>
      <c r="L9" s="502"/>
      <c r="M9" s="383"/>
      <c r="N9" s="76"/>
      <c r="Q9" s="24"/>
    </row>
    <row r="10" spans="2:21" ht="59.25" customHeight="1" x14ac:dyDescent="0.3">
      <c r="B10" s="384"/>
      <c r="C10" s="389"/>
      <c r="D10" s="389"/>
      <c r="E10" s="503">
        <v>18297810</v>
      </c>
      <c r="F10" s="504"/>
      <c r="G10" s="504"/>
      <c r="H10" s="505"/>
      <c r="I10" s="502" t="s">
        <v>1012</v>
      </c>
      <c r="J10" s="502"/>
      <c r="K10" s="502"/>
      <c r="L10" s="502"/>
      <c r="M10" s="383"/>
      <c r="N10" s="76"/>
      <c r="Q10" s="24"/>
    </row>
    <row r="11" spans="2:21" ht="100" customHeight="1" thickBot="1" x14ac:dyDescent="0.35">
      <c r="B11" s="384"/>
      <c r="C11" s="508" t="s">
        <v>240</v>
      </c>
      <c r="D11" s="508"/>
      <c r="E11" s="528" t="s">
        <v>1013</v>
      </c>
      <c r="F11" s="529"/>
      <c r="G11" s="529"/>
      <c r="H11" s="529"/>
      <c r="I11" s="529"/>
      <c r="J11" s="529"/>
      <c r="K11" s="529"/>
      <c r="L11" s="530"/>
      <c r="M11" s="383"/>
      <c r="N11" s="76"/>
    </row>
    <row r="12" spans="2:21" ht="16" thickBot="1" x14ac:dyDescent="0.35">
      <c r="B12" s="384"/>
      <c r="C12" s="386"/>
      <c r="D12" s="386"/>
      <c r="E12" s="383"/>
      <c r="F12" s="383"/>
      <c r="G12" s="383"/>
      <c r="H12" s="383"/>
      <c r="I12" s="383"/>
      <c r="J12" s="383"/>
      <c r="K12" s="383"/>
      <c r="L12" s="383"/>
      <c r="M12" s="383"/>
      <c r="N12" s="76"/>
    </row>
    <row r="13" spans="2:21" ht="18.75" customHeight="1" thickBot="1" x14ac:dyDescent="0.35">
      <c r="B13" s="384"/>
      <c r="C13" s="508" t="s">
        <v>316</v>
      </c>
      <c r="D13" s="508"/>
      <c r="E13" s="524" t="s">
        <v>1011</v>
      </c>
      <c r="F13" s="525"/>
      <c r="G13" s="525"/>
      <c r="H13" s="525"/>
      <c r="I13" s="525"/>
      <c r="J13" s="525"/>
      <c r="K13" s="525"/>
      <c r="L13" s="526"/>
      <c r="M13" s="383"/>
      <c r="N13" s="76"/>
    </row>
    <row r="14" spans="2:21" ht="15" customHeight="1" x14ac:dyDescent="0.3">
      <c r="B14" s="384"/>
      <c r="C14" s="523" t="s">
        <v>315</v>
      </c>
      <c r="D14" s="523"/>
      <c r="E14" s="523"/>
      <c r="F14" s="523"/>
      <c r="G14" s="523"/>
      <c r="H14" s="523"/>
      <c r="I14" s="523"/>
      <c r="J14" s="523"/>
      <c r="K14" s="523"/>
      <c r="L14" s="523"/>
      <c r="M14" s="383"/>
      <c r="N14" s="76"/>
    </row>
    <row r="15" spans="2:21" ht="15" customHeight="1" x14ac:dyDescent="0.3">
      <c r="B15" s="384"/>
      <c r="C15" s="390"/>
      <c r="D15" s="390"/>
      <c r="E15" s="390"/>
      <c r="F15" s="390"/>
      <c r="G15" s="390"/>
      <c r="H15" s="390"/>
      <c r="I15" s="390"/>
      <c r="J15" s="390"/>
      <c r="K15" s="390"/>
      <c r="L15" s="390"/>
      <c r="M15" s="383"/>
      <c r="N15" s="76"/>
    </row>
    <row r="16" spans="2:21" ht="16" thickBot="1" x14ac:dyDescent="0.35">
      <c r="B16" s="384"/>
      <c r="C16" s="508" t="s">
        <v>217</v>
      </c>
      <c r="D16" s="508"/>
      <c r="E16" s="383"/>
      <c r="F16" s="383"/>
      <c r="G16" s="383"/>
      <c r="H16" s="383"/>
      <c r="I16" s="383"/>
      <c r="J16" s="383"/>
      <c r="K16" s="383"/>
      <c r="L16" s="383"/>
      <c r="M16" s="383"/>
      <c r="N16" s="76"/>
      <c r="P16" s="24"/>
      <c r="Q16" s="24"/>
      <c r="R16" s="24"/>
      <c r="S16" s="24"/>
      <c r="T16" s="24"/>
      <c r="U16" s="24"/>
    </row>
    <row r="17" spans="2:21" ht="81.75" customHeight="1" thickBot="1" x14ac:dyDescent="0.35">
      <c r="B17" s="384"/>
      <c r="C17" s="508" t="s">
        <v>1150</v>
      </c>
      <c r="D17" s="508"/>
      <c r="E17" s="391" t="s">
        <v>910</v>
      </c>
      <c r="F17" s="392" t="s">
        <v>988</v>
      </c>
      <c r="G17" s="392" t="s">
        <v>989</v>
      </c>
      <c r="H17" s="392" t="s">
        <v>218</v>
      </c>
      <c r="I17" s="392" t="s">
        <v>1036</v>
      </c>
      <c r="J17" s="392" t="s">
        <v>1014</v>
      </c>
      <c r="K17" s="393" t="s">
        <v>1088</v>
      </c>
      <c r="L17" s="394" t="s">
        <v>1217</v>
      </c>
      <c r="M17" s="383" t="s">
        <v>1089</v>
      </c>
      <c r="N17" s="76"/>
      <c r="P17" s="24"/>
      <c r="Q17" s="25"/>
      <c r="R17" s="25"/>
      <c r="S17" s="25"/>
      <c r="T17" s="25"/>
      <c r="U17" s="24"/>
    </row>
    <row r="18" spans="2:21" ht="30" customHeight="1" x14ac:dyDescent="0.3">
      <c r="B18" s="384"/>
      <c r="C18" s="386"/>
      <c r="D18" s="386"/>
      <c r="E18" s="395">
        <v>1</v>
      </c>
      <c r="F18" s="498" t="s">
        <v>992</v>
      </c>
      <c r="G18" s="396"/>
      <c r="H18" s="397" t="s">
        <v>911</v>
      </c>
      <c r="I18" s="397">
        <f>SUM(I19:I21)</f>
        <v>202266</v>
      </c>
      <c r="J18" s="398">
        <f>J19+J20+J21</f>
        <v>26257.833333333336</v>
      </c>
      <c r="K18" s="399">
        <f>L18*100000</f>
        <v>1575470</v>
      </c>
      <c r="L18" s="400">
        <f>L19+L20+L21</f>
        <v>15.7547</v>
      </c>
      <c r="M18" s="383" t="s">
        <v>1117</v>
      </c>
      <c r="N18" s="76"/>
      <c r="P18" s="24"/>
      <c r="Q18" s="26"/>
      <c r="R18" s="26"/>
      <c r="S18" s="26"/>
      <c r="T18" s="26"/>
      <c r="U18" s="24"/>
    </row>
    <row r="19" spans="2:21" ht="50.25" customHeight="1" x14ac:dyDescent="0.3">
      <c r="B19" s="384"/>
      <c r="C19" s="386"/>
      <c r="D19" s="386"/>
      <c r="E19" s="401">
        <v>1.1000000000000001</v>
      </c>
      <c r="F19" s="499"/>
      <c r="G19" s="378" t="s">
        <v>993</v>
      </c>
      <c r="H19" s="378" t="s">
        <v>912</v>
      </c>
      <c r="I19" s="378">
        <v>10000</v>
      </c>
      <c r="J19" s="402">
        <f>K19/60</f>
        <v>8112.6666666666679</v>
      </c>
      <c r="K19" s="378">
        <f t="shared" ref="K19:K21" si="0">L19*100000</f>
        <v>486760.00000000006</v>
      </c>
      <c r="L19" s="403">
        <v>4.8676000000000004</v>
      </c>
      <c r="M19" s="383"/>
      <c r="N19" s="76"/>
      <c r="P19" s="24"/>
      <c r="Q19" s="26"/>
      <c r="R19" s="26"/>
      <c r="S19" s="26"/>
      <c r="T19" s="26"/>
      <c r="U19" s="24"/>
    </row>
    <row r="20" spans="2:21" ht="52.5" customHeight="1" x14ac:dyDescent="0.35">
      <c r="B20" s="384"/>
      <c r="C20" s="386"/>
      <c r="D20" s="386"/>
      <c r="E20" s="401">
        <v>1.2</v>
      </c>
      <c r="F20" s="499"/>
      <c r="G20" s="273" t="s">
        <v>994</v>
      </c>
      <c r="H20" s="378" t="s">
        <v>913</v>
      </c>
      <c r="I20" s="378">
        <v>190266</v>
      </c>
      <c r="J20" s="402">
        <f t="shared" ref="J20:J57" si="1">K20/60</f>
        <v>17167.5</v>
      </c>
      <c r="K20" s="378">
        <f t="shared" si="0"/>
        <v>1030050</v>
      </c>
      <c r="L20" s="404">
        <v>10.3005</v>
      </c>
      <c r="M20" s="383"/>
      <c r="N20" s="76"/>
      <c r="P20" s="24"/>
      <c r="Q20" s="26"/>
      <c r="R20" s="26"/>
      <c r="S20" s="26"/>
      <c r="T20" s="26"/>
      <c r="U20" s="24"/>
    </row>
    <row r="21" spans="2:21" ht="65.25" customHeight="1" x14ac:dyDescent="0.3">
      <c r="B21" s="384"/>
      <c r="C21" s="386"/>
      <c r="D21" s="386"/>
      <c r="E21" s="401">
        <v>1.3</v>
      </c>
      <c r="F21" s="499"/>
      <c r="G21" s="378" t="s">
        <v>995</v>
      </c>
      <c r="H21" s="378" t="s">
        <v>914</v>
      </c>
      <c r="I21" s="378">
        <v>2000</v>
      </c>
      <c r="J21" s="402">
        <f t="shared" si="1"/>
        <v>977.66666666666663</v>
      </c>
      <c r="K21" s="378">
        <f t="shared" si="0"/>
        <v>58660</v>
      </c>
      <c r="L21" s="404">
        <v>0.58660000000000001</v>
      </c>
      <c r="M21" s="383"/>
      <c r="N21" s="76"/>
      <c r="P21" s="24"/>
      <c r="Q21" s="26"/>
      <c r="R21" s="26"/>
      <c r="S21" s="26"/>
      <c r="T21" s="26"/>
      <c r="U21" s="24"/>
    </row>
    <row r="22" spans="2:21" ht="15.5" x14ac:dyDescent="0.3">
      <c r="B22" s="384"/>
      <c r="C22" s="386"/>
      <c r="D22" s="386"/>
      <c r="E22" s="405">
        <v>2</v>
      </c>
      <c r="F22" s="499" t="s">
        <v>996</v>
      </c>
      <c r="G22" s="406"/>
      <c r="H22" s="399" t="s">
        <v>915</v>
      </c>
      <c r="I22" s="407">
        <f>SUM(I23:I31)</f>
        <v>124834</v>
      </c>
      <c r="J22" s="408">
        <f>SUM(J23:J31)</f>
        <v>20155</v>
      </c>
      <c r="K22" s="399">
        <f t="shared" ref="K22:K56" si="2">J22*60</f>
        <v>1209300</v>
      </c>
      <c r="L22" s="409">
        <f>SUM(L23:L31)</f>
        <v>12.093</v>
      </c>
      <c r="M22" s="383"/>
      <c r="N22" s="76"/>
      <c r="P22" s="24"/>
      <c r="Q22" s="26"/>
      <c r="R22" s="26"/>
      <c r="S22" s="26"/>
      <c r="T22" s="26"/>
      <c r="U22" s="24"/>
    </row>
    <row r="23" spans="2:21" ht="46.5" x14ac:dyDescent="0.3">
      <c r="B23" s="384"/>
      <c r="C23" s="386"/>
      <c r="D23" s="386"/>
      <c r="E23" s="401">
        <v>2.1</v>
      </c>
      <c r="F23" s="499"/>
      <c r="G23" s="274" t="s">
        <v>997</v>
      </c>
      <c r="H23" s="378" t="s">
        <v>916</v>
      </c>
      <c r="I23" s="410">
        <v>111100</v>
      </c>
      <c r="J23" s="402">
        <f t="shared" si="1"/>
        <v>9101.6666666666661</v>
      </c>
      <c r="K23" s="378">
        <f t="shared" ref="K23:K31" si="3">L23*100000</f>
        <v>546100</v>
      </c>
      <c r="L23" s="403">
        <v>5.4610000000000003</v>
      </c>
      <c r="M23" s="383"/>
      <c r="N23" s="76"/>
      <c r="P23" s="24"/>
      <c r="Q23" s="26"/>
      <c r="R23" s="26"/>
      <c r="S23" s="26"/>
      <c r="T23" s="26"/>
      <c r="U23" s="24"/>
    </row>
    <row r="24" spans="2:21" ht="46.5" x14ac:dyDescent="0.3">
      <c r="B24" s="384"/>
      <c r="C24" s="386"/>
      <c r="D24" s="386"/>
      <c r="E24" s="401">
        <v>2.2000000000000002</v>
      </c>
      <c r="F24" s="499"/>
      <c r="G24" s="274" t="s">
        <v>998</v>
      </c>
      <c r="H24" s="378" t="s">
        <v>917</v>
      </c>
      <c r="I24" s="410">
        <v>0</v>
      </c>
      <c r="J24" s="402">
        <f t="shared" si="1"/>
        <v>0</v>
      </c>
      <c r="K24" s="378">
        <f t="shared" si="3"/>
        <v>0</v>
      </c>
      <c r="L24" s="403">
        <v>0</v>
      </c>
      <c r="M24" s="383"/>
      <c r="N24" s="76"/>
      <c r="P24" s="24"/>
      <c r="Q24" s="26"/>
      <c r="R24" s="26"/>
      <c r="S24" s="26"/>
      <c r="T24" s="26"/>
      <c r="U24" s="24"/>
    </row>
    <row r="25" spans="2:21" ht="27" customHeight="1" x14ac:dyDescent="0.3">
      <c r="B25" s="384"/>
      <c r="C25" s="386"/>
      <c r="D25" s="386"/>
      <c r="E25" s="401">
        <v>2.2999999999999998</v>
      </c>
      <c r="F25" s="499"/>
      <c r="G25" s="501" t="s">
        <v>1151</v>
      </c>
      <c r="H25" s="378" t="s">
        <v>918</v>
      </c>
      <c r="I25" s="410">
        <v>3337</v>
      </c>
      <c r="J25" s="402">
        <f t="shared" si="1"/>
        <v>2663.3333333333335</v>
      </c>
      <c r="K25" s="378">
        <f t="shared" si="3"/>
        <v>159800</v>
      </c>
      <c r="L25" s="403">
        <v>1.5980000000000001</v>
      </c>
      <c r="M25" s="383"/>
      <c r="N25" s="76"/>
      <c r="P25" s="24"/>
      <c r="Q25" s="26"/>
      <c r="R25" s="26"/>
      <c r="S25" s="26"/>
      <c r="T25" s="26"/>
      <c r="U25" s="24"/>
    </row>
    <row r="26" spans="2:21" ht="31" x14ac:dyDescent="0.3">
      <c r="B26" s="384"/>
      <c r="C26" s="386"/>
      <c r="D26" s="386"/>
      <c r="E26" s="401" t="s">
        <v>919</v>
      </c>
      <c r="F26" s="499"/>
      <c r="G26" s="501"/>
      <c r="H26" s="378" t="s">
        <v>920</v>
      </c>
      <c r="I26" s="410">
        <v>0</v>
      </c>
      <c r="J26" s="402">
        <f t="shared" si="1"/>
        <v>0</v>
      </c>
      <c r="K26" s="378">
        <f t="shared" si="3"/>
        <v>0</v>
      </c>
      <c r="L26" s="403">
        <v>0</v>
      </c>
      <c r="M26" s="383"/>
      <c r="N26" s="76"/>
      <c r="P26" s="24"/>
      <c r="Q26" s="26"/>
      <c r="R26" s="26"/>
      <c r="S26" s="26"/>
      <c r="T26" s="26"/>
      <c r="U26" s="24"/>
    </row>
    <row r="27" spans="2:21" ht="15.5" x14ac:dyDescent="0.3">
      <c r="B27" s="384"/>
      <c r="C27" s="386"/>
      <c r="D27" s="386"/>
      <c r="E27" s="401" t="s">
        <v>921</v>
      </c>
      <c r="F27" s="499"/>
      <c r="G27" s="501"/>
      <c r="H27" s="378" t="s">
        <v>922</v>
      </c>
      <c r="I27" s="410">
        <v>0</v>
      </c>
      <c r="J27" s="402">
        <f t="shared" si="1"/>
        <v>0</v>
      </c>
      <c r="K27" s="378">
        <f t="shared" si="3"/>
        <v>0</v>
      </c>
      <c r="L27" s="403">
        <v>0</v>
      </c>
      <c r="M27" s="383"/>
      <c r="N27" s="76"/>
      <c r="P27" s="24"/>
      <c r="Q27" s="26"/>
      <c r="R27" s="26"/>
      <c r="S27" s="26"/>
      <c r="T27" s="26"/>
      <c r="U27" s="24"/>
    </row>
    <row r="28" spans="2:21" ht="31" x14ac:dyDescent="0.3">
      <c r="B28" s="384"/>
      <c r="C28" s="386"/>
      <c r="D28" s="386"/>
      <c r="E28" s="401" t="s">
        <v>923</v>
      </c>
      <c r="F28" s="499"/>
      <c r="G28" s="501"/>
      <c r="H28" s="378" t="s">
        <v>924</v>
      </c>
      <c r="I28" s="410">
        <v>8400</v>
      </c>
      <c r="J28" s="402">
        <f t="shared" si="1"/>
        <v>8390</v>
      </c>
      <c r="K28" s="378">
        <f t="shared" si="3"/>
        <v>503400</v>
      </c>
      <c r="L28" s="403">
        <v>5.0339999999999998</v>
      </c>
      <c r="M28" s="383"/>
      <c r="N28" s="76"/>
      <c r="P28" s="24"/>
      <c r="Q28" s="26"/>
      <c r="R28" s="26"/>
      <c r="S28" s="26"/>
      <c r="T28" s="26"/>
      <c r="U28" s="24"/>
    </row>
    <row r="29" spans="2:21" ht="15.5" x14ac:dyDescent="0.3">
      <c r="B29" s="384"/>
      <c r="C29" s="386"/>
      <c r="D29" s="386"/>
      <c r="E29" s="401" t="s">
        <v>925</v>
      </c>
      <c r="F29" s="499"/>
      <c r="G29" s="501"/>
      <c r="H29" s="378" t="s">
        <v>926</v>
      </c>
      <c r="I29" s="410">
        <v>1500</v>
      </c>
      <c r="J29" s="402">
        <f t="shared" si="1"/>
        <v>0</v>
      </c>
      <c r="K29" s="378">
        <f t="shared" si="3"/>
        <v>0</v>
      </c>
      <c r="L29" s="403">
        <v>0</v>
      </c>
      <c r="M29" s="383"/>
      <c r="N29" s="76"/>
      <c r="P29" s="24"/>
      <c r="Q29" s="26"/>
      <c r="R29" s="26"/>
      <c r="S29" s="26"/>
      <c r="T29" s="26"/>
      <c r="U29" s="24"/>
    </row>
    <row r="30" spans="2:21" ht="15.5" x14ac:dyDescent="0.3">
      <c r="B30" s="384"/>
      <c r="C30" s="386"/>
      <c r="D30" s="386"/>
      <c r="E30" s="401" t="s">
        <v>927</v>
      </c>
      <c r="F30" s="499"/>
      <c r="G30" s="501"/>
      <c r="H30" s="378" t="s">
        <v>928</v>
      </c>
      <c r="I30" s="410">
        <v>0</v>
      </c>
      <c r="J30" s="402">
        <f t="shared" si="1"/>
        <v>0</v>
      </c>
      <c r="K30" s="378">
        <f t="shared" si="3"/>
        <v>0</v>
      </c>
      <c r="L30" s="403">
        <v>0</v>
      </c>
      <c r="M30" s="383"/>
      <c r="N30" s="76"/>
      <c r="P30" s="24"/>
      <c r="Q30" s="26"/>
      <c r="R30" s="26"/>
      <c r="S30" s="26"/>
      <c r="T30" s="26"/>
      <c r="U30" s="24"/>
    </row>
    <row r="31" spans="2:21" ht="15.5" x14ac:dyDescent="0.3">
      <c r="B31" s="384"/>
      <c r="C31" s="386"/>
      <c r="D31" s="386"/>
      <c r="E31" s="401" t="s">
        <v>929</v>
      </c>
      <c r="F31" s="499"/>
      <c r="G31" s="501"/>
      <c r="H31" s="378" t="s">
        <v>930</v>
      </c>
      <c r="I31" s="410">
        <v>497</v>
      </c>
      <c r="J31" s="402">
        <f t="shared" si="1"/>
        <v>0</v>
      </c>
      <c r="K31" s="378">
        <f t="shared" si="3"/>
        <v>0</v>
      </c>
      <c r="L31" s="403">
        <v>0</v>
      </c>
      <c r="M31" s="383"/>
      <c r="N31" s="76"/>
      <c r="P31" s="24"/>
      <c r="Q31" s="26"/>
      <c r="R31" s="26"/>
      <c r="S31" s="26"/>
      <c r="T31" s="26"/>
      <c r="U31" s="24"/>
    </row>
    <row r="32" spans="2:21" ht="15.5" x14ac:dyDescent="0.3">
      <c r="B32" s="384"/>
      <c r="C32" s="386"/>
      <c r="D32" s="386"/>
      <c r="E32" s="405">
        <v>3</v>
      </c>
      <c r="F32" s="499" t="s">
        <v>999</v>
      </c>
      <c r="G32" s="406"/>
      <c r="H32" s="399" t="s">
        <v>931</v>
      </c>
      <c r="I32" s="399">
        <f>SUM(I33:I38)</f>
        <v>20200</v>
      </c>
      <c r="J32" s="408">
        <f>SUM(J33:J38)</f>
        <v>17718.333333333332</v>
      </c>
      <c r="K32" s="399">
        <f t="shared" si="2"/>
        <v>1063100</v>
      </c>
      <c r="L32" s="409">
        <f>SUM(L33:L38)</f>
        <v>10.631</v>
      </c>
      <c r="M32" s="383"/>
      <c r="N32" s="76"/>
      <c r="P32" s="24"/>
      <c r="Q32" s="26"/>
      <c r="R32" s="26"/>
      <c r="S32" s="26"/>
      <c r="T32" s="26"/>
      <c r="U32" s="24"/>
    </row>
    <row r="33" spans="2:21" ht="46.5" x14ac:dyDescent="0.3">
      <c r="B33" s="384"/>
      <c r="C33" s="386"/>
      <c r="D33" s="386"/>
      <c r="E33" s="401">
        <v>3.1</v>
      </c>
      <c r="F33" s="500"/>
      <c r="G33" s="274" t="s">
        <v>1000</v>
      </c>
      <c r="H33" s="378" t="s">
        <v>932</v>
      </c>
      <c r="I33" s="378">
        <v>11000</v>
      </c>
      <c r="J33" s="402">
        <f t="shared" si="1"/>
        <v>10096.666666666666</v>
      </c>
      <c r="K33" s="378">
        <f t="shared" ref="K33:K38" si="4">L33*100000</f>
        <v>605800</v>
      </c>
      <c r="L33" s="403">
        <v>6.0579999999999998</v>
      </c>
      <c r="M33" s="383"/>
      <c r="N33" s="76"/>
      <c r="P33" s="24"/>
      <c r="Q33" s="26"/>
      <c r="R33" s="26"/>
      <c r="S33" s="26"/>
      <c r="T33" s="26"/>
      <c r="U33" s="24"/>
    </row>
    <row r="34" spans="2:21" ht="34.5" customHeight="1" x14ac:dyDescent="0.3">
      <c r="B34" s="384"/>
      <c r="C34" s="386"/>
      <c r="D34" s="386"/>
      <c r="E34" s="401" t="s">
        <v>933</v>
      </c>
      <c r="F34" s="500"/>
      <c r="G34" s="501" t="s">
        <v>1001</v>
      </c>
      <c r="H34" s="378" t="s">
        <v>934</v>
      </c>
      <c r="I34" s="378">
        <v>0</v>
      </c>
      <c r="J34" s="402">
        <f t="shared" si="1"/>
        <v>0</v>
      </c>
      <c r="K34" s="378">
        <f t="shared" si="4"/>
        <v>0</v>
      </c>
      <c r="L34" s="403">
        <v>0</v>
      </c>
      <c r="M34" s="383"/>
      <c r="N34" s="76"/>
      <c r="P34" s="24"/>
      <c r="Q34" s="26"/>
      <c r="R34" s="26"/>
      <c r="S34" s="26"/>
      <c r="T34" s="26"/>
      <c r="U34" s="24"/>
    </row>
    <row r="35" spans="2:21" ht="15.5" x14ac:dyDescent="0.3">
      <c r="B35" s="384"/>
      <c r="C35" s="386"/>
      <c r="D35" s="386"/>
      <c r="E35" s="401" t="s">
        <v>935</v>
      </c>
      <c r="F35" s="500"/>
      <c r="G35" s="501"/>
      <c r="H35" s="378" t="s">
        <v>936</v>
      </c>
      <c r="I35" s="378">
        <v>6500</v>
      </c>
      <c r="J35" s="402">
        <f t="shared" si="1"/>
        <v>6281.666666666667</v>
      </c>
      <c r="K35" s="378">
        <f t="shared" si="4"/>
        <v>376900</v>
      </c>
      <c r="L35" s="403">
        <v>3.7690000000000001</v>
      </c>
      <c r="M35" s="383"/>
      <c r="N35" s="76"/>
      <c r="P35" s="24"/>
      <c r="Q35" s="26"/>
      <c r="R35" s="26"/>
      <c r="S35" s="26"/>
      <c r="T35" s="26"/>
      <c r="U35" s="24"/>
    </row>
    <row r="36" spans="2:21" ht="46.5" x14ac:dyDescent="0.3">
      <c r="B36" s="384"/>
      <c r="C36" s="386"/>
      <c r="D36" s="386"/>
      <c r="E36" s="401">
        <v>3.3</v>
      </c>
      <c r="F36" s="500"/>
      <c r="G36" s="378" t="s">
        <v>1002</v>
      </c>
      <c r="H36" s="378" t="s">
        <v>937</v>
      </c>
      <c r="I36" s="378">
        <v>2700</v>
      </c>
      <c r="J36" s="402">
        <f t="shared" si="1"/>
        <v>1340</v>
      </c>
      <c r="K36" s="378">
        <f t="shared" si="4"/>
        <v>80400</v>
      </c>
      <c r="L36" s="403">
        <v>0.80400000000000005</v>
      </c>
      <c r="M36" s="383"/>
      <c r="N36" s="76"/>
      <c r="P36" s="24"/>
      <c r="Q36" s="26"/>
      <c r="R36" s="26"/>
      <c r="S36" s="26"/>
      <c r="T36" s="26"/>
      <c r="U36" s="24"/>
    </row>
    <row r="37" spans="2:21" ht="31" x14ac:dyDescent="0.3">
      <c r="B37" s="384"/>
      <c r="C37" s="386"/>
      <c r="D37" s="386"/>
      <c r="E37" s="401" t="s">
        <v>938</v>
      </c>
      <c r="F37" s="500"/>
      <c r="G37" s="497" t="s">
        <v>1003</v>
      </c>
      <c r="H37" s="378" t="s">
        <v>939</v>
      </c>
      <c r="I37" s="378">
        <v>0</v>
      </c>
      <c r="J37" s="402">
        <f t="shared" si="1"/>
        <v>0</v>
      </c>
      <c r="K37" s="378">
        <f t="shared" si="4"/>
        <v>0</v>
      </c>
      <c r="L37" s="403">
        <v>0</v>
      </c>
      <c r="M37" s="383"/>
      <c r="N37" s="76"/>
      <c r="P37" s="24"/>
      <c r="Q37" s="26"/>
      <c r="R37" s="26"/>
      <c r="S37" s="26"/>
      <c r="T37" s="26"/>
      <c r="U37" s="24"/>
    </row>
    <row r="38" spans="2:21" ht="31" x14ac:dyDescent="0.3">
      <c r="B38" s="384"/>
      <c r="C38" s="386"/>
      <c r="D38" s="386"/>
      <c r="E38" s="401" t="s">
        <v>940</v>
      </c>
      <c r="F38" s="500"/>
      <c r="G38" s="497"/>
      <c r="H38" s="378" t="s">
        <v>941</v>
      </c>
      <c r="I38" s="378">
        <v>0</v>
      </c>
      <c r="J38" s="402">
        <f t="shared" si="1"/>
        <v>0</v>
      </c>
      <c r="K38" s="378">
        <f t="shared" si="4"/>
        <v>0</v>
      </c>
      <c r="L38" s="403">
        <v>0</v>
      </c>
      <c r="M38" s="383"/>
      <c r="N38" s="76"/>
      <c r="P38" s="24"/>
      <c r="Q38" s="26"/>
      <c r="R38" s="26"/>
      <c r="S38" s="26"/>
      <c r="T38" s="26"/>
      <c r="U38" s="24"/>
    </row>
    <row r="39" spans="2:21" ht="15.5" x14ac:dyDescent="0.3">
      <c r="B39" s="384"/>
      <c r="C39" s="386"/>
      <c r="D39" s="386"/>
      <c r="E39" s="405">
        <v>4</v>
      </c>
      <c r="F39" s="499" t="s">
        <v>1004</v>
      </c>
      <c r="G39" s="406"/>
      <c r="H39" s="399" t="s">
        <v>942</v>
      </c>
      <c r="I39" s="407">
        <f>SUM(I40:I55)</f>
        <v>29658.503333333334</v>
      </c>
      <c r="J39" s="408">
        <f>SUM(J40:J55)</f>
        <v>7681.6666666666661</v>
      </c>
      <c r="K39" s="399">
        <f t="shared" si="2"/>
        <v>460899.99999999994</v>
      </c>
      <c r="L39" s="409">
        <f>SUM(L40:L55)</f>
        <v>4.609</v>
      </c>
      <c r="M39" s="383"/>
      <c r="N39" s="76"/>
      <c r="P39" s="24"/>
      <c r="Q39" s="26"/>
      <c r="R39" s="26"/>
      <c r="S39" s="26"/>
      <c r="T39" s="26"/>
      <c r="U39" s="24"/>
    </row>
    <row r="40" spans="2:21" ht="15.5" x14ac:dyDescent="0.3">
      <c r="B40" s="384"/>
      <c r="C40" s="386"/>
      <c r="D40" s="386"/>
      <c r="E40" s="401" t="s">
        <v>943</v>
      </c>
      <c r="F40" s="499"/>
      <c r="G40" s="497" t="s">
        <v>1005</v>
      </c>
      <c r="H40" s="411" t="s">
        <v>944</v>
      </c>
      <c r="I40" s="412">
        <v>1300</v>
      </c>
      <c r="J40" s="402">
        <f t="shared" si="1"/>
        <v>1265</v>
      </c>
      <c r="K40" s="378">
        <f t="shared" ref="K40:K55" si="5">L40*100000</f>
        <v>75900</v>
      </c>
      <c r="L40" s="403">
        <v>0.75900000000000001</v>
      </c>
      <c r="M40" s="383"/>
      <c r="N40" s="76"/>
      <c r="P40" s="24"/>
      <c r="Q40" s="26"/>
      <c r="R40" s="26"/>
      <c r="S40" s="26"/>
      <c r="T40" s="26"/>
      <c r="U40" s="24"/>
    </row>
    <row r="41" spans="2:21" ht="15.5" x14ac:dyDescent="0.3">
      <c r="B41" s="384"/>
      <c r="C41" s="386"/>
      <c r="D41" s="386"/>
      <c r="E41" s="401" t="s">
        <v>945</v>
      </c>
      <c r="F41" s="499"/>
      <c r="G41" s="497"/>
      <c r="H41" s="378" t="s">
        <v>946</v>
      </c>
      <c r="I41" s="410">
        <v>4780</v>
      </c>
      <c r="J41" s="402">
        <f t="shared" si="1"/>
        <v>1326.6666666666667</v>
      </c>
      <c r="K41" s="378">
        <f t="shared" si="5"/>
        <v>79600</v>
      </c>
      <c r="L41" s="403">
        <v>0.79600000000000004</v>
      </c>
      <c r="M41" s="383"/>
      <c r="N41" s="76"/>
      <c r="P41" s="24"/>
      <c r="Q41" s="26"/>
      <c r="R41" s="26"/>
      <c r="S41" s="26"/>
      <c r="T41" s="26"/>
      <c r="U41" s="24"/>
    </row>
    <row r="42" spans="2:21" ht="15.5" x14ac:dyDescent="0.3">
      <c r="B42" s="384"/>
      <c r="C42" s="386"/>
      <c r="D42" s="386"/>
      <c r="E42" s="401" t="s">
        <v>947</v>
      </c>
      <c r="F42" s="499"/>
      <c r="G42" s="497"/>
      <c r="H42" s="378" t="s">
        <v>948</v>
      </c>
      <c r="I42" s="410">
        <v>1593</v>
      </c>
      <c r="J42" s="402">
        <f t="shared" si="1"/>
        <v>5</v>
      </c>
      <c r="K42" s="378">
        <f t="shared" si="5"/>
        <v>300</v>
      </c>
      <c r="L42" s="403">
        <v>3.0000000000000001E-3</v>
      </c>
      <c r="M42" s="383"/>
      <c r="N42" s="76"/>
      <c r="P42" s="24"/>
      <c r="Q42" s="26"/>
      <c r="R42" s="26"/>
      <c r="S42" s="26"/>
      <c r="T42" s="26"/>
      <c r="U42" s="24"/>
    </row>
    <row r="43" spans="2:21" ht="15.5" x14ac:dyDescent="0.3">
      <c r="B43" s="384"/>
      <c r="C43" s="386"/>
      <c r="D43" s="386"/>
      <c r="E43" s="401" t="s">
        <v>949</v>
      </c>
      <c r="F43" s="499"/>
      <c r="G43" s="497"/>
      <c r="H43" s="378" t="s">
        <v>950</v>
      </c>
      <c r="I43" s="410">
        <v>3385</v>
      </c>
      <c r="J43" s="402">
        <f t="shared" si="1"/>
        <v>320</v>
      </c>
      <c r="K43" s="378">
        <f t="shared" si="5"/>
        <v>19200</v>
      </c>
      <c r="L43" s="403">
        <v>0.192</v>
      </c>
      <c r="M43" s="383"/>
      <c r="N43" s="76"/>
      <c r="P43" s="24"/>
      <c r="Q43" s="26"/>
      <c r="R43" s="26"/>
      <c r="S43" s="26"/>
      <c r="T43" s="26"/>
      <c r="U43" s="24"/>
    </row>
    <row r="44" spans="2:21" ht="15.5" x14ac:dyDescent="0.3">
      <c r="B44" s="384"/>
      <c r="C44" s="386"/>
      <c r="D44" s="386"/>
      <c r="E44" s="401" t="s">
        <v>951</v>
      </c>
      <c r="F44" s="499"/>
      <c r="G44" s="497" t="s">
        <v>1006</v>
      </c>
      <c r="H44" s="378" t="s">
        <v>952</v>
      </c>
      <c r="I44" s="410">
        <v>1500</v>
      </c>
      <c r="J44" s="402">
        <f t="shared" si="1"/>
        <v>1455</v>
      </c>
      <c r="K44" s="378">
        <f t="shared" si="5"/>
        <v>87300</v>
      </c>
      <c r="L44" s="403">
        <v>0.873</v>
      </c>
      <c r="M44" s="383"/>
      <c r="N44" s="76"/>
      <c r="P44" s="24"/>
      <c r="Q44" s="26"/>
      <c r="R44" s="26"/>
      <c r="S44" s="26"/>
      <c r="T44" s="26"/>
      <c r="U44" s="24"/>
    </row>
    <row r="45" spans="2:21" ht="15.5" x14ac:dyDescent="0.3">
      <c r="B45" s="384"/>
      <c r="C45" s="386"/>
      <c r="D45" s="386"/>
      <c r="E45" s="401" t="s">
        <v>953</v>
      </c>
      <c r="F45" s="499"/>
      <c r="G45" s="497"/>
      <c r="H45" s="378" t="s">
        <v>954</v>
      </c>
      <c r="I45" s="410">
        <v>3108.3333333333335</v>
      </c>
      <c r="J45" s="402">
        <f t="shared" si="1"/>
        <v>91.666666666666671</v>
      </c>
      <c r="K45" s="378">
        <f t="shared" si="5"/>
        <v>5500</v>
      </c>
      <c r="L45" s="403">
        <v>5.5E-2</v>
      </c>
      <c r="M45" s="383"/>
      <c r="N45" s="76"/>
      <c r="P45" s="24"/>
      <c r="Q45" s="26"/>
      <c r="R45" s="26"/>
      <c r="S45" s="26"/>
      <c r="T45" s="26"/>
      <c r="U45" s="24"/>
    </row>
    <row r="46" spans="2:21" ht="15.5" x14ac:dyDescent="0.3">
      <c r="B46" s="384"/>
      <c r="C46" s="386"/>
      <c r="D46" s="386"/>
      <c r="E46" s="401" t="s">
        <v>955</v>
      </c>
      <c r="F46" s="499"/>
      <c r="G46" s="497"/>
      <c r="H46" s="378" t="s">
        <v>956</v>
      </c>
      <c r="I46" s="410">
        <v>2920</v>
      </c>
      <c r="J46" s="402">
        <f t="shared" si="1"/>
        <v>2856.6666666666665</v>
      </c>
      <c r="K46" s="378">
        <f t="shared" si="5"/>
        <v>171400</v>
      </c>
      <c r="L46" s="403">
        <v>1.714</v>
      </c>
      <c r="M46" s="383"/>
      <c r="N46" s="76"/>
      <c r="P46" s="24"/>
      <c r="Q46" s="26"/>
      <c r="R46" s="26"/>
      <c r="S46" s="26"/>
      <c r="T46" s="26"/>
      <c r="U46" s="24"/>
    </row>
    <row r="47" spans="2:21" ht="15.5" x14ac:dyDescent="0.3">
      <c r="B47" s="384"/>
      <c r="C47" s="386"/>
      <c r="D47" s="386"/>
      <c r="E47" s="401" t="s">
        <v>957</v>
      </c>
      <c r="F47" s="499"/>
      <c r="G47" s="497"/>
      <c r="H47" s="378" t="s">
        <v>958</v>
      </c>
      <c r="I47" s="410">
        <v>1890</v>
      </c>
      <c r="J47" s="402">
        <f t="shared" si="1"/>
        <v>0</v>
      </c>
      <c r="K47" s="378">
        <f t="shared" si="5"/>
        <v>0</v>
      </c>
      <c r="L47" s="403">
        <v>0</v>
      </c>
      <c r="M47" s="383"/>
      <c r="N47" s="76"/>
      <c r="P47" s="24"/>
      <c r="Q47" s="26"/>
      <c r="R47" s="26"/>
      <c r="S47" s="26"/>
      <c r="T47" s="26"/>
      <c r="U47" s="24"/>
    </row>
    <row r="48" spans="2:21" ht="15.5" x14ac:dyDescent="0.3">
      <c r="B48" s="384"/>
      <c r="C48" s="386"/>
      <c r="D48" s="386"/>
      <c r="E48" s="401" t="s">
        <v>959</v>
      </c>
      <c r="F48" s="499"/>
      <c r="G48" s="497" t="s">
        <v>1007</v>
      </c>
      <c r="H48" s="378" t="s">
        <v>960</v>
      </c>
      <c r="I48" s="410">
        <v>0</v>
      </c>
      <c r="J48" s="402">
        <f t="shared" si="1"/>
        <v>0</v>
      </c>
      <c r="K48" s="378">
        <f t="shared" si="5"/>
        <v>0</v>
      </c>
      <c r="L48" s="403">
        <v>0</v>
      </c>
      <c r="M48" s="383"/>
      <c r="N48" s="76"/>
      <c r="P48" s="24"/>
      <c r="Q48" s="26"/>
      <c r="R48" s="26"/>
      <c r="S48" s="26"/>
      <c r="T48" s="26"/>
      <c r="U48" s="24"/>
    </row>
    <row r="49" spans="2:21" ht="15.5" x14ac:dyDescent="0.35">
      <c r="B49" s="384"/>
      <c r="C49" s="386"/>
      <c r="D49" s="386"/>
      <c r="E49" s="413" t="s">
        <v>961</v>
      </c>
      <c r="F49" s="499"/>
      <c r="G49" s="497"/>
      <c r="H49" s="378" t="s">
        <v>962</v>
      </c>
      <c r="I49" s="410">
        <v>0</v>
      </c>
      <c r="J49" s="402">
        <f t="shared" si="1"/>
        <v>0</v>
      </c>
      <c r="K49" s="378">
        <f t="shared" si="5"/>
        <v>0</v>
      </c>
      <c r="L49" s="414">
        <v>0</v>
      </c>
      <c r="M49" s="383"/>
      <c r="N49" s="76"/>
      <c r="P49" s="24"/>
      <c r="Q49" s="26"/>
      <c r="R49" s="26"/>
      <c r="S49" s="26"/>
      <c r="T49" s="26"/>
      <c r="U49" s="24"/>
    </row>
    <row r="50" spans="2:21" ht="15.5" x14ac:dyDescent="0.3">
      <c r="B50" s="384"/>
      <c r="C50" s="386"/>
      <c r="D50" s="386"/>
      <c r="E50" s="401" t="s">
        <v>963</v>
      </c>
      <c r="F50" s="499"/>
      <c r="G50" s="497"/>
      <c r="H50" s="378" t="s">
        <v>964</v>
      </c>
      <c r="I50" s="410">
        <v>500</v>
      </c>
      <c r="J50" s="402">
        <f t="shared" si="1"/>
        <v>73.333333333333329</v>
      </c>
      <c r="K50" s="378">
        <f t="shared" si="5"/>
        <v>4400</v>
      </c>
      <c r="L50" s="403">
        <v>4.3999999999999997E-2</v>
      </c>
      <c r="M50" s="383"/>
      <c r="N50" s="76"/>
      <c r="P50" s="24"/>
      <c r="Q50" s="26"/>
      <c r="R50" s="26"/>
      <c r="S50" s="26"/>
      <c r="T50" s="26"/>
      <c r="U50" s="24"/>
    </row>
    <row r="51" spans="2:21" ht="15.5" x14ac:dyDescent="0.3">
      <c r="B51" s="384"/>
      <c r="C51" s="386"/>
      <c r="D51" s="386"/>
      <c r="E51" s="401" t="s">
        <v>965</v>
      </c>
      <c r="F51" s="499"/>
      <c r="G51" s="497" t="s">
        <v>1008</v>
      </c>
      <c r="H51" s="411" t="s">
        <v>966</v>
      </c>
      <c r="I51" s="412">
        <v>2282.5700000000002</v>
      </c>
      <c r="J51" s="402">
        <f t="shared" si="1"/>
        <v>70</v>
      </c>
      <c r="K51" s="378">
        <f>L51*100000</f>
        <v>4200</v>
      </c>
      <c r="L51" s="403">
        <v>4.2000000000000003E-2</v>
      </c>
      <c r="M51" s="383"/>
      <c r="N51" s="76"/>
      <c r="P51" s="24"/>
      <c r="Q51" s="26"/>
      <c r="R51" s="26"/>
      <c r="S51" s="26"/>
      <c r="T51" s="26"/>
      <c r="U51" s="24"/>
    </row>
    <row r="52" spans="2:21" ht="62" x14ac:dyDescent="0.3">
      <c r="B52" s="384"/>
      <c r="C52" s="386"/>
      <c r="D52" s="386"/>
      <c r="E52" s="401" t="s">
        <v>967</v>
      </c>
      <c r="F52" s="499"/>
      <c r="G52" s="497"/>
      <c r="H52" s="411" t="s">
        <v>968</v>
      </c>
      <c r="I52" s="412">
        <v>0</v>
      </c>
      <c r="J52" s="402">
        <f t="shared" si="1"/>
        <v>0</v>
      </c>
      <c r="K52" s="378">
        <f t="shared" si="5"/>
        <v>0</v>
      </c>
      <c r="L52" s="403">
        <v>0</v>
      </c>
      <c r="M52" s="383"/>
      <c r="N52" s="76"/>
      <c r="P52" s="24"/>
      <c r="Q52" s="26"/>
      <c r="R52" s="26"/>
      <c r="S52" s="26"/>
      <c r="T52" s="26"/>
      <c r="U52" s="24"/>
    </row>
    <row r="53" spans="2:21" ht="31" x14ac:dyDescent="0.3">
      <c r="B53" s="384"/>
      <c r="C53" s="386"/>
      <c r="D53" s="386"/>
      <c r="E53" s="401" t="s">
        <v>969</v>
      </c>
      <c r="F53" s="499"/>
      <c r="G53" s="497"/>
      <c r="H53" s="411" t="s">
        <v>970</v>
      </c>
      <c r="I53" s="412">
        <v>1066.5999999999999</v>
      </c>
      <c r="J53" s="402">
        <f t="shared" si="1"/>
        <v>218.33333333333334</v>
      </c>
      <c r="K53" s="378">
        <f t="shared" si="5"/>
        <v>13100</v>
      </c>
      <c r="L53" s="403">
        <v>0.13100000000000001</v>
      </c>
      <c r="M53" s="383"/>
      <c r="N53" s="76"/>
      <c r="P53" s="24"/>
      <c r="Q53" s="313"/>
      <c r="R53" s="26"/>
      <c r="S53" s="26"/>
      <c r="T53" s="26"/>
      <c r="U53" s="24"/>
    </row>
    <row r="54" spans="2:21" ht="46.5" x14ac:dyDescent="0.3">
      <c r="B54" s="384"/>
      <c r="C54" s="386"/>
      <c r="D54" s="386"/>
      <c r="E54" s="401" t="s">
        <v>971</v>
      </c>
      <c r="F54" s="499"/>
      <c r="G54" s="497"/>
      <c r="H54" s="411" t="s">
        <v>972</v>
      </c>
      <c r="I54" s="412">
        <v>5333</v>
      </c>
      <c r="J54" s="402">
        <f t="shared" si="1"/>
        <v>0</v>
      </c>
      <c r="K54" s="378">
        <f t="shared" si="5"/>
        <v>0</v>
      </c>
      <c r="L54" s="403">
        <v>0</v>
      </c>
      <c r="M54" s="383"/>
      <c r="N54" s="76"/>
      <c r="P54" s="24"/>
      <c r="Q54" s="26"/>
      <c r="R54" s="26"/>
      <c r="S54" s="26"/>
      <c r="T54" s="26"/>
      <c r="U54" s="24"/>
    </row>
    <row r="55" spans="2:21" ht="31" x14ac:dyDescent="0.3">
      <c r="B55" s="384"/>
      <c r="C55" s="386"/>
      <c r="D55" s="386"/>
      <c r="E55" s="401" t="s">
        <v>973</v>
      </c>
      <c r="F55" s="499"/>
      <c r="G55" s="497"/>
      <c r="H55" s="411" t="s">
        <v>974</v>
      </c>
      <c r="I55" s="412">
        <v>0</v>
      </c>
      <c r="J55" s="402">
        <f t="shared" si="1"/>
        <v>0</v>
      </c>
      <c r="K55" s="378">
        <f t="shared" si="5"/>
        <v>0</v>
      </c>
      <c r="L55" s="403">
        <v>0</v>
      </c>
      <c r="M55" s="383"/>
      <c r="N55" s="76"/>
      <c r="P55" s="24"/>
      <c r="Q55" s="26"/>
      <c r="R55" s="26"/>
      <c r="S55" s="26"/>
      <c r="T55" s="26"/>
      <c r="U55" s="24"/>
    </row>
    <row r="56" spans="2:21" ht="15.5" x14ac:dyDescent="0.3">
      <c r="B56" s="384"/>
      <c r="C56" s="386"/>
      <c r="D56" s="386"/>
      <c r="E56" s="405" t="s">
        <v>975</v>
      </c>
      <c r="F56" s="406"/>
      <c r="G56" s="406"/>
      <c r="H56" s="399" t="s">
        <v>979</v>
      </c>
      <c r="I56" s="407">
        <f>I18+I22+I32+I39</f>
        <v>376958.50333333336</v>
      </c>
      <c r="J56" s="415">
        <f>J18+J22+J32+J39</f>
        <v>71812.833333333343</v>
      </c>
      <c r="K56" s="399">
        <f t="shared" si="2"/>
        <v>4308770.0000000009</v>
      </c>
      <c r="L56" s="416">
        <f>L18+L22+L32+L39</f>
        <v>43.087700000000005</v>
      </c>
      <c r="M56" s="383"/>
      <c r="N56" s="76"/>
      <c r="P56" s="24"/>
      <c r="Q56" s="26"/>
      <c r="R56" s="26"/>
      <c r="S56" s="26"/>
      <c r="T56" s="26"/>
      <c r="U56" s="24"/>
    </row>
    <row r="57" spans="2:21" ht="126.75" customHeight="1" x14ac:dyDescent="0.3">
      <c r="B57" s="384"/>
      <c r="C57" s="386"/>
      <c r="D57" s="386"/>
      <c r="E57" s="405" t="s">
        <v>976</v>
      </c>
      <c r="F57" s="406"/>
      <c r="G57" s="406"/>
      <c r="H57" s="378" t="s">
        <v>977</v>
      </c>
      <c r="I57" s="410">
        <f>9.5/100*I56</f>
        <v>35811.057816666667</v>
      </c>
      <c r="J57" s="402">
        <f t="shared" si="1"/>
        <v>35026.666666666664</v>
      </c>
      <c r="K57" s="378">
        <f>L57*100000</f>
        <v>2101600</v>
      </c>
      <c r="L57" s="417">
        <v>21.015999999999998</v>
      </c>
      <c r="M57" s="383" t="s">
        <v>1152</v>
      </c>
      <c r="N57" s="76"/>
      <c r="P57" s="24"/>
      <c r="Q57" s="26"/>
      <c r="R57" s="26"/>
      <c r="S57" s="26"/>
      <c r="T57" s="26"/>
      <c r="U57" s="24"/>
    </row>
    <row r="58" spans="2:21" ht="27" customHeight="1" x14ac:dyDescent="0.35">
      <c r="B58" s="384"/>
      <c r="C58" s="386"/>
      <c r="D58" s="386"/>
      <c r="E58" s="405"/>
      <c r="F58" s="406"/>
      <c r="G58" s="406">
        <f>I57/I56*100</f>
        <v>9.5</v>
      </c>
      <c r="H58" s="399" t="s">
        <v>978</v>
      </c>
      <c r="I58" s="407">
        <f>I56+I57</f>
        <v>412769.56115000002</v>
      </c>
      <c r="J58" s="418">
        <f>J56+J57</f>
        <v>106839.5</v>
      </c>
      <c r="K58" s="419">
        <f>K56+K57</f>
        <v>6410370.0000000009</v>
      </c>
      <c r="L58" s="420">
        <f>L56+L57</f>
        <v>64.103700000000003</v>
      </c>
      <c r="M58" s="383"/>
      <c r="N58" s="76"/>
      <c r="P58" s="24"/>
      <c r="Q58" s="26"/>
      <c r="R58" s="26"/>
      <c r="S58" s="26"/>
      <c r="T58" s="26"/>
      <c r="U58" s="24"/>
    </row>
    <row r="59" spans="2:21" ht="15.5" x14ac:dyDescent="0.35">
      <c r="B59" s="384"/>
      <c r="C59" s="386"/>
      <c r="D59" s="386"/>
      <c r="E59" s="421"/>
      <c r="F59" s="422"/>
      <c r="G59" s="422"/>
      <c r="H59" s="423"/>
      <c r="I59" s="424"/>
      <c r="J59" s="425"/>
      <c r="K59" s="426"/>
      <c r="L59" s="427"/>
      <c r="M59" s="383"/>
      <c r="N59" s="76"/>
      <c r="P59" s="24"/>
      <c r="Q59" s="26"/>
      <c r="R59" s="26"/>
      <c r="S59" s="26"/>
      <c r="T59" s="26"/>
      <c r="U59" s="24"/>
    </row>
    <row r="60" spans="2:21" ht="35.25" customHeight="1" x14ac:dyDescent="0.3">
      <c r="B60" s="384"/>
      <c r="C60" s="386"/>
      <c r="D60" s="386"/>
      <c r="E60" s="383"/>
      <c r="F60" s="383"/>
      <c r="G60" s="383"/>
      <c r="H60" s="383"/>
      <c r="I60" s="383"/>
      <c r="J60" s="383"/>
      <c r="K60" s="383"/>
      <c r="L60" s="383"/>
      <c r="M60" s="383"/>
      <c r="N60" s="76"/>
      <c r="P60" s="24"/>
      <c r="Q60" s="24"/>
      <c r="R60" s="24"/>
      <c r="S60" s="24"/>
      <c r="T60" s="24"/>
      <c r="U60" s="24"/>
    </row>
    <row r="61" spans="2:21" ht="34.5" customHeight="1" thickBot="1" x14ac:dyDescent="0.35">
      <c r="B61" s="384"/>
      <c r="C61" s="508" t="s">
        <v>292</v>
      </c>
      <c r="D61" s="508"/>
      <c r="E61" s="383"/>
      <c r="F61" s="383"/>
      <c r="G61" s="383"/>
      <c r="H61" s="383"/>
      <c r="I61" s="383"/>
      <c r="J61" s="383"/>
      <c r="K61" s="383"/>
      <c r="L61" s="383"/>
      <c r="M61" s="383"/>
      <c r="N61" s="76"/>
      <c r="P61" s="24"/>
      <c r="Q61" s="24"/>
      <c r="R61" s="24"/>
      <c r="S61" s="24"/>
      <c r="T61" s="24"/>
      <c r="U61" s="24"/>
    </row>
    <row r="62" spans="2:21" ht="50.15" customHeight="1" thickBot="1" x14ac:dyDescent="0.4">
      <c r="B62" s="384"/>
      <c r="C62" s="508" t="s">
        <v>294</v>
      </c>
      <c r="D62" s="508"/>
      <c r="E62" s="391" t="s">
        <v>910</v>
      </c>
      <c r="F62" s="392" t="s">
        <v>991</v>
      </c>
      <c r="G62" s="392" t="s">
        <v>990</v>
      </c>
      <c r="H62" s="392" t="s">
        <v>218</v>
      </c>
      <c r="I62" s="392" t="s">
        <v>1142</v>
      </c>
      <c r="J62" s="392" t="s">
        <v>1143</v>
      </c>
      <c r="K62" s="428" t="s">
        <v>254</v>
      </c>
      <c r="L62" s="429"/>
      <c r="M62" s="429"/>
      <c r="N62" s="76"/>
    </row>
    <row r="63" spans="2:21" ht="15.5" x14ac:dyDescent="0.35">
      <c r="B63" s="384"/>
      <c r="C63" s="386"/>
      <c r="D63" s="386"/>
      <c r="E63" s="395">
        <v>1</v>
      </c>
      <c r="F63" s="498" t="s">
        <v>992</v>
      </c>
      <c r="G63" s="396"/>
      <c r="H63" s="397" t="s">
        <v>911</v>
      </c>
      <c r="I63" s="397">
        <f>SUM(I64:I66)</f>
        <v>185134</v>
      </c>
      <c r="J63" s="397">
        <f>SUM(J64:J66)</f>
        <v>11108040</v>
      </c>
      <c r="K63" s="430"/>
      <c r="L63" s="429"/>
      <c r="M63" s="429"/>
      <c r="N63" s="76"/>
    </row>
    <row r="64" spans="2:21" ht="46.5" x14ac:dyDescent="0.35">
      <c r="B64" s="384"/>
      <c r="C64" s="386"/>
      <c r="D64" s="386"/>
      <c r="E64" s="401">
        <v>1.1000000000000001</v>
      </c>
      <c r="F64" s="499"/>
      <c r="G64" s="378" t="s">
        <v>993</v>
      </c>
      <c r="H64" s="378" t="s">
        <v>912</v>
      </c>
      <c r="I64" s="378">
        <v>0</v>
      </c>
      <c r="J64" s="431">
        <f>I64*60</f>
        <v>0</v>
      </c>
      <c r="K64" s="432">
        <v>43009</v>
      </c>
      <c r="L64" s="429"/>
      <c r="M64" s="429"/>
      <c r="N64" s="76"/>
    </row>
    <row r="65" spans="2:14" ht="46.5" x14ac:dyDescent="0.35">
      <c r="B65" s="384"/>
      <c r="C65" s="386"/>
      <c r="D65" s="386"/>
      <c r="E65" s="401">
        <v>1.2</v>
      </c>
      <c r="F65" s="499"/>
      <c r="G65" s="273" t="s">
        <v>994</v>
      </c>
      <c r="H65" s="378" t="s">
        <v>913</v>
      </c>
      <c r="I65" s="433">
        <v>185134</v>
      </c>
      <c r="J65" s="431">
        <f t="shared" ref="J65:J100" si="6">I65*60</f>
        <v>11108040</v>
      </c>
      <c r="K65" s="432">
        <v>43009</v>
      </c>
      <c r="L65" s="429"/>
      <c r="M65" s="429"/>
      <c r="N65" s="76"/>
    </row>
    <row r="66" spans="2:14" ht="62" x14ac:dyDescent="0.35">
      <c r="B66" s="384"/>
      <c r="C66" s="386"/>
      <c r="D66" s="386"/>
      <c r="E66" s="401">
        <v>1.3</v>
      </c>
      <c r="F66" s="499"/>
      <c r="G66" s="378" t="s">
        <v>995</v>
      </c>
      <c r="H66" s="378" t="s">
        <v>914</v>
      </c>
      <c r="I66" s="378">
        <v>0</v>
      </c>
      <c r="J66" s="431">
        <f t="shared" si="6"/>
        <v>0</v>
      </c>
      <c r="K66" s="432">
        <v>42887</v>
      </c>
      <c r="L66" s="429"/>
      <c r="M66" s="429"/>
      <c r="N66" s="76"/>
    </row>
    <row r="67" spans="2:14" ht="15.5" x14ac:dyDescent="0.35">
      <c r="B67" s="384"/>
      <c r="C67" s="386"/>
      <c r="D67" s="386"/>
      <c r="E67" s="405">
        <v>2</v>
      </c>
      <c r="F67" s="499" t="s">
        <v>996</v>
      </c>
      <c r="G67" s="406"/>
      <c r="H67" s="399" t="s">
        <v>915</v>
      </c>
      <c r="I67" s="407">
        <f>SUM(I68:I76)</f>
        <v>158335</v>
      </c>
      <c r="J67" s="407">
        <f>SUM(J68:J76)</f>
        <v>9500100</v>
      </c>
      <c r="K67" s="434"/>
      <c r="L67" s="429"/>
      <c r="M67" s="429"/>
      <c r="N67" s="76"/>
    </row>
    <row r="68" spans="2:14" ht="46.5" x14ac:dyDescent="0.35">
      <c r="B68" s="384"/>
      <c r="C68" s="386"/>
      <c r="D68" s="386"/>
      <c r="E68" s="401">
        <v>2.1</v>
      </c>
      <c r="F68" s="499"/>
      <c r="G68" s="274" t="s">
        <v>997</v>
      </c>
      <c r="H68" s="378" t="s">
        <v>916</v>
      </c>
      <c r="I68" s="410">
        <v>149735</v>
      </c>
      <c r="J68" s="431">
        <f t="shared" si="6"/>
        <v>8984100</v>
      </c>
      <c r="K68" s="432">
        <v>43009</v>
      </c>
      <c r="L68" s="429"/>
      <c r="M68" s="429"/>
      <c r="N68" s="76"/>
    </row>
    <row r="69" spans="2:14" ht="46.5" x14ac:dyDescent="0.35">
      <c r="B69" s="384"/>
      <c r="C69" s="386"/>
      <c r="D69" s="386"/>
      <c r="E69" s="401">
        <v>2.2000000000000002</v>
      </c>
      <c r="F69" s="499"/>
      <c r="G69" s="274" t="s">
        <v>998</v>
      </c>
      <c r="H69" s="378" t="s">
        <v>917</v>
      </c>
      <c r="I69" s="410">
        <v>0</v>
      </c>
      <c r="J69" s="431">
        <f t="shared" si="6"/>
        <v>0</v>
      </c>
      <c r="K69" s="432">
        <v>42887</v>
      </c>
      <c r="L69" s="429"/>
      <c r="M69" s="429"/>
      <c r="N69" s="76"/>
    </row>
    <row r="70" spans="2:14" ht="31" x14ac:dyDescent="0.35">
      <c r="B70" s="384"/>
      <c r="C70" s="386"/>
      <c r="D70" s="386"/>
      <c r="E70" s="401">
        <v>2.2999999999999998</v>
      </c>
      <c r="F70" s="499"/>
      <c r="G70" s="501" t="s">
        <v>1153</v>
      </c>
      <c r="H70" s="378" t="s">
        <v>918</v>
      </c>
      <c r="I70" s="410">
        <v>5000</v>
      </c>
      <c r="J70" s="431">
        <f t="shared" si="6"/>
        <v>300000</v>
      </c>
      <c r="K70" s="432">
        <v>42826</v>
      </c>
      <c r="L70" s="429"/>
      <c r="M70" s="429"/>
      <c r="N70" s="76"/>
    </row>
    <row r="71" spans="2:14" ht="31" x14ac:dyDescent="0.35">
      <c r="B71" s="384"/>
      <c r="C71" s="386"/>
      <c r="D71" s="386"/>
      <c r="E71" s="401" t="s">
        <v>919</v>
      </c>
      <c r="F71" s="499"/>
      <c r="G71" s="501"/>
      <c r="H71" s="378" t="s">
        <v>920</v>
      </c>
      <c r="I71" s="410">
        <v>0</v>
      </c>
      <c r="J71" s="431">
        <f t="shared" si="6"/>
        <v>0</v>
      </c>
      <c r="K71" s="432">
        <v>42948</v>
      </c>
      <c r="L71" s="429"/>
      <c r="M71" s="429"/>
      <c r="N71" s="76"/>
    </row>
    <row r="72" spans="2:14" ht="15.5" x14ac:dyDescent="0.35">
      <c r="B72" s="384"/>
      <c r="C72" s="386"/>
      <c r="D72" s="386"/>
      <c r="E72" s="401" t="s">
        <v>921</v>
      </c>
      <c r="F72" s="499"/>
      <c r="G72" s="501"/>
      <c r="H72" s="378" t="s">
        <v>922</v>
      </c>
      <c r="I72" s="410">
        <v>0</v>
      </c>
      <c r="J72" s="431">
        <f t="shared" si="6"/>
        <v>0</v>
      </c>
      <c r="K72" s="432">
        <v>43009</v>
      </c>
      <c r="L72" s="429"/>
      <c r="M72" s="429"/>
      <c r="N72" s="76"/>
    </row>
    <row r="73" spans="2:14" ht="31" x14ac:dyDescent="0.35">
      <c r="B73" s="384"/>
      <c r="C73" s="386"/>
      <c r="D73" s="386"/>
      <c r="E73" s="401" t="s">
        <v>923</v>
      </c>
      <c r="F73" s="499"/>
      <c r="G73" s="501"/>
      <c r="H73" s="378" t="s">
        <v>924</v>
      </c>
      <c r="I73" s="410">
        <v>2100</v>
      </c>
      <c r="J73" s="431">
        <f t="shared" si="6"/>
        <v>126000</v>
      </c>
      <c r="K73" s="435">
        <v>42826</v>
      </c>
      <c r="L73" s="429"/>
      <c r="M73" s="429"/>
      <c r="N73" s="76"/>
    </row>
    <row r="74" spans="2:14" ht="15.5" x14ac:dyDescent="0.35">
      <c r="B74" s="384"/>
      <c r="C74" s="386"/>
      <c r="D74" s="386"/>
      <c r="E74" s="401" t="s">
        <v>925</v>
      </c>
      <c r="F74" s="499"/>
      <c r="G74" s="501"/>
      <c r="H74" s="378" t="s">
        <v>926</v>
      </c>
      <c r="I74" s="436">
        <v>500</v>
      </c>
      <c r="J74" s="431">
        <f t="shared" si="6"/>
        <v>30000</v>
      </c>
      <c r="K74" s="435">
        <v>42826</v>
      </c>
      <c r="L74" s="429"/>
      <c r="M74" s="429"/>
      <c r="N74" s="76"/>
    </row>
    <row r="75" spans="2:14" ht="15.5" x14ac:dyDescent="0.35">
      <c r="B75" s="384"/>
      <c r="C75" s="386"/>
      <c r="D75" s="386"/>
      <c r="E75" s="401" t="s">
        <v>927</v>
      </c>
      <c r="F75" s="499"/>
      <c r="G75" s="501"/>
      <c r="H75" s="378" t="s">
        <v>928</v>
      </c>
      <c r="I75" s="436">
        <v>500</v>
      </c>
      <c r="J75" s="431">
        <f t="shared" si="6"/>
        <v>30000</v>
      </c>
      <c r="K75" s="435">
        <v>42826</v>
      </c>
      <c r="L75" s="429"/>
      <c r="M75" s="429"/>
      <c r="N75" s="76"/>
    </row>
    <row r="76" spans="2:14" ht="15.5" x14ac:dyDescent="0.35">
      <c r="B76" s="384"/>
      <c r="C76" s="386"/>
      <c r="D76" s="386"/>
      <c r="E76" s="401" t="s">
        <v>929</v>
      </c>
      <c r="F76" s="499"/>
      <c r="G76" s="501"/>
      <c r="H76" s="378" t="s">
        <v>930</v>
      </c>
      <c r="I76" s="436">
        <v>500</v>
      </c>
      <c r="J76" s="431">
        <f t="shared" si="6"/>
        <v>30000</v>
      </c>
      <c r="K76" s="435">
        <v>42948</v>
      </c>
      <c r="L76" s="429"/>
      <c r="M76" s="429"/>
      <c r="N76" s="76"/>
    </row>
    <row r="77" spans="2:14" ht="15.5" x14ac:dyDescent="0.35">
      <c r="B77" s="384"/>
      <c r="C77" s="386"/>
      <c r="D77" s="386"/>
      <c r="E77" s="405">
        <v>3</v>
      </c>
      <c r="F77" s="499" t="s">
        <v>999</v>
      </c>
      <c r="G77" s="406"/>
      <c r="H77" s="399" t="s">
        <v>931</v>
      </c>
      <c r="I77" s="399">
        <f>SUM(I78:I83)</f>
        <v>6500</v>
      </c>
      <c r="J77" s="437">
        <f>SUM(J78:J83)</f>
        <v>390000</v>
      </c>
      <c r="K77" s="438"/>
      <c r="L77" s="429"/>
      <c r="M77" s="429"/>
      <c r="N77" s="76"/>
    </row>
    <row r="78" spans="2:14" ht="46.5" x14ac:dyDescent="0.35">
      <c r="B78" s="384"/>
      <c r="C78" s="386"/>
      <c r="D78" s="386"/>
      <c r="E78" s="401">
        <v>3.1</v>
      </c>
      <c r="F78" s="500"/>
      <c r="G78" s="274" t="s">
        <v>1000</v>
      </c>
      <c r="H78" s="378" t="s">
        <v>932</v>
      </c>
      <c r="I78" s="378">
        <v>4000</v>
      </c>
      <c r="J78" s="431">
        <f t="shared" si="6"/>
        <v>240000</v>
      </c>
      <c r="K78" s="435">
        <v>43009</v>
      </c>
      <c r="L78" s="429"/>
      <c r="M78" s="429"/>
      <c r="N78" s="76"/>
    </row>
    <row r="79" spans="2:14" ht="15.5" x14ac:dyDescent="0.35">
      <c r="B79" s="384"/>
      <c r="C79" s="386"/>
      <c r="D79" s="386"/>
      <c r="E79" s="401" t="s">
        <v>933</v>
      </c>
      <c r="F79" s="500"/>
      <c r="G79" s="501" t="s">
        <v>1001</v>
      </c>
      <c r="H79" s="378" t="s">
        <v>934</v>
      </c>
      <c r="I79" s="378">
        <v>0</v>
      </c>
      <c r="J79" s="431">
        <f t="shared" si="6"/>
        <v>0</v>
      </c>
      <c r="K79" s="435">
        <v>43009</v>
      </c>
      <c r="L79" s="429"/>
      <c r="M79" s="429"/>
      <c r="N79" s="76"/>
    </row>
    <row r="80" spans="2:14" ht="33.75" customHeight="1" x14ac:dyDescent="0.35">
      <c r="B80" s="384"/>
      <c r="C80" s="386"/>
      <c r="D80" s="386"/>
      <c r="E80" s="401" t="s">
        <v>935</v>
      </c>
      <c r="F80" s="500"/>
      <c r="G80" s="501"/>
      <c r="H80" s="378" t="s">
        <v>936</v>
      </c>
      <c r="I80" s="378">
        <v>2500</v>
      </c>
      <c r="J80" s="431">
        <f t="shared" si="6"/>
        <v>150000</v>
      </c>
      <c r="K80" s="435">
        <v>42917</v>
      </c>
      <c r="L80" s="429"/>
      <c r="M80" s="429"/>
      <c r="N80" s="76"/>
    </row>
    <row r="81" spans="2:14" ht="46.5" x14ac:dyDescent="0.35">
      <c r="B81" s="384"/>
      <c r="C81" s="386"/>
      <c r="D81" s="386"/>
      <c r="E81" s="401">
        <v>3.3</v>
      </c>
      <c r="F81" s="500"/>
      <c r="G81" s="378" t="s">
        <v>1002</v>
      </c>
      <c r="H81" s="378" t="s">
        <v>937</v>
      </c>
      <c r="I81" s="378">
        <v>0</v>
      </c>
      <c r="J81" s="431">
        <f t="shared" si="6"/>
        <v>0</v>
      </c>
      <c r="K81" s="435">
        <v>43009</v>
      </c>
      <c r="L81" s="429"/>
      <c r="M81" s="429"/>
      <c r="N81" s="76"/>
    </row>
    <row r="82" spans="2:14" ht="31" x14ac:dyDescent="0.35">
      <c r="B82" s="384"/>
      <c r="C82" s="386"/>
      <c r="D82" s="386"/>
      <c r="E82" s="401" t="s">
        <v>938</v>
      </c>
      <c r="F82" s="500"/>
      <c r="G82" s="497" t="s">
        <v>1003</v>
      </c>
      <c r="H82" s="378" t="s">
        <v>939</v>
      </c>
      <c r="I82" s="378">
        <v>0</v>
      </c>
      <c r="J82" s="431">
        <f t="shared" si="6"/>
        <v>0</v>
      </c>
      <c r="K82" s="435">
        <v>43009</v>
      </c>
      <c r="L82" s="429"/>
      <c r="M82" s="429"/>
      <c r="N82" s="76"/>
    </row>
    <row r="83" spans="2:14" ht="31" x14ac:dyDescent="0.35">
      <c r="B83" s="384"/>
      <c r="C83" s="386"/>
      <c r="D83" s="386"/>
      <c r="E83" s="401" t="s">
        <v>940</v>
      </c>
      <c r="F83" s="500"/>
      <c r="G83" s="497"/>
      <c r="H83" s="378" t="s">
        <v>941</v>
      </c>
      <c r="I83" s="378">
        <v>0</v>
      </c>
      <c r="J83" s="431">
        <f t="shared" si="6"/>
        <v>0</v>
      </c>
      <c r="K83" s="435">
        <v>42887</v>
      </c>
      <c r="L83" s="429"/>
      <c r="M83" s="429"/>
      <c r="N83" s="76"/>
    </row>
    <row r="84" spans="2:14" ht="15.5" x14ac:dyDescent="0.35">
      <c r="B84" s="384"/>
      <c r="C84" s="386"/>
      <c r="D84" s="386"/>
      <c r="E84" s="405">
        <v>4</v>
      </c>
      <c r="F84" s="499" t="s">
        <v>1004</v>
      </c>
      <c r="G84" s="406"/>
      <c r="H84" s="399" t="s">
        <v>980</v>
      </c>
      <c r="I84" s="407">
        <f>SUM(I85:I100)</f>
        <v>26990</v>
      </c>
      <c r="J84" s="437">
        <f>SUM(J85:J100)</f>
        <v>1619400</v>
      </c>
      <c r="K84" s="438"/>
      <c r="L84" s="429"/>
      <c r="M84" s="429"/>
      <c r="N84" s="76"/>
    </row>
    <row r="85" spans="2:14" ht="15.5" x14ac:dyDescent="0.35">
      <c r="B85" s="384"/>
      <c r="C85" s="386"/>
      <c r="D85" s="386"/>
      <c r="E85" s="401" t="s">
        <v>943</v>
      </c>
      <c r="F85" s="499"/>
      <c r="G85" s="497" t="s">
        <v>1005</v>
      </c>
      <c r="H85" s="411" t="s">
        <v>944</v>
      </c>
      <c r="I85" s="439">
        <v>2800</v>
      </c>
      <c r="J85" s="431">
        <f t="shared" si="6"/>
        <v>168000</v>
      </c>
      <c r="K85" s="435">
        <v>43009</v>
      </c>
      <c r="L85" s="429"/>
      <c r="M85" s="429"/>
      <c r="N85" s="76"/>
    </row>
    <row r="86" spans="2:14" ht="15.5" x14ac:dyDescent="0.35">
      <c r="B86" s="384"/>
      <c r="C86" s="386"/>
      <c r="D86" s="386"/>
      <c r="E86" s="401" t="s">
        <v>945</v>
      </c>
      <c r="F86" s="499"/>
      <c r="G86" s="497"/>
      <c r="H86" s="378" t="s">
        <v>946</v>
      </c>
      <c r="I86" s="436">
        <v>1000</v>
      </c>
      <c r="J86" s="431">
        <f t="shared" si="6"/>
        <v>60000</v>
      </c>
      <c r="K86" s="435">
        <v>42917</v>
      </c>
      <c r="L86" s="429"/>
      <c r="M86" s="429"/>
      <c r="N86" s="76"/>
    </row>
    <row r="87" spans="2:14" ht="15.5" x14ac:dyDescent="0.35">
      <c r="B87" s="384"/>
      <c r="C87" s="386"/>
      <c r="D87" s="386"/>
      <c r="E87" s="401" t="s">
        <v>947</v>
      </c>
      <c r="F87" s="499"/>
      <c r="G87" s="497"/>
      <c r="H87" s="378" t="s">
        <v>948</v>
      </c>
      <c r="I87" s="410">
        <v>0</v>
      </c>
      <c r="J87" s="431">
        <f t="shared" si="6"/>
        <v>0</v>
      </c>
      <c r="K87" s="435">
        <v>43009</v>
      </c>
      <c r="L87" s="429"/>
      <c r="M87" s="429"/>
      <c r="N87" s="76"/>
    </row>
    <row r="88" spans="2:14" ht="15.5" x14ac:dyDescent="0.35">
      <c r="B88" s="384"/>
      <c r="C88" s="386"/>
      <c r="D88" s="386"/>
      <c r="E88" s="401" t="s">
        <v>949</v>
      </c>
      <c r="F88" s="499"/>
      <c r="G88" s="497"/>
      <c r="H88" s="378" t="s">
        <v>950</v>
      </c>
      <c r="I88" s="410">
        <v>0</v>
      </c>
      <c r="J88" s="431">
        <f t="shared" si="6"/>
        <v>0</v>
      </c>
      <c r="K88" s="435">
        <v>42979</v>
      </c>
      <c r="L88" s="429"/>
      <c r="M88" s="429"/>
      <c r="N88" s="76"/>
    </row>
    <row r="89" spans="2:14" ht="15.5" x14ac:dyDescent="0.35">
      <c r="B89" s="384"/>
      <c r="C89" s="386"/>
      <c r="D89" s="386"/>
      <c r="E89" s="401" t="s">
        <v>951</v>
      </c>
      <c r="F89" s="499"/>
      <c r="G89" s="497" t="s">
        <v>1006</v>
      </c>
      <c r="H89" s="378" t="s">
        <v>952</v>
      </c>
      <c r="I89" s="410">
        <v>2165</v>
      </c>
      <c r="J89" s="431">
        <f t="shared" si="6"/>
        <v>129900</v>
      </c>
      <c r="K89" s="435">
        <v>42979</v>
      </c>
      <c r="L89" s="429"/>
      <c r="M89" s="429"/>
      <c r="N89" s="76"/>
    </row>
    <row r="90" spans="2:14" ht="15.5" x14ac:dyDescent="0.35">
      <c r="B90" s="384"/>
      <c r="C90" s="386"/>
      <c r="D90" s="386"/>
      <c r="E90" s="401" t="s">
        <v>953</v>
      </c>
      <c r="F90" s="499"/>
      <c r="G90" s="497"/>
      <c r="H90" s="378" t="s">
        <v>954</v>
      </c>
      <c r="I90" s="410">
        <v>3108.3333333333335</v>
      </c>
      <c r="J90" s="431">
        <f t="shared" si="6"/>
        <v>186500</v>
      </c>
      <c r="K90" s="435">
        <v>43009</v>
      </c>
      <c r="L90" s="429"/>
      <c r="M90" s="429"/>
      <c r="N90" s="76"/>
    </row>
    <row r="91" spans="2:14" ht="15.5" x14ac:dyDescent="0.35">
      <c r="B91" s="384"/>
      <c r="C91" s="386"/>
      <c r="D91" s="386"/>
      <c r="E91" s="401" t="s">
        <v>955</v>
      </c>
      <c r="F91" s="499"/>
      <c r="G91" s="497"/>
      <c r="H91" s="378" t="s">
        <v>956</v>
      </c>
      <c r="I91" s="410">
        <v>2916.6666666666665</v>
      </c>
      <c r="J91" s="431">
        <f t="shared" si="6"/>
        <v>175000</v>
      </c>
      <c r="K91" s="435">
        <v>43009</v>
      </c>
      <c r="L91" s="429"/>
      <c r="M91" s="429"/>
      <c r="N91" s="76"/>
    </row>
    <row r="92" spans="2:14" ht="15.5" x14ac:dyDescent="0.35">
      <c r="B92" s="384"/>
      <c r="C92" s="386"/>
      <c r="D92" s="386"/>
      <c r="E92" s="401" t="s">
        <v>957</v>
      </c>
      <c r="F92" s="499"/>
      <c r="G92" s="497"/>
      <c r="H92" s="378" t="s">
        <v>958</v>
      </c>
      <c r="I92" s="410">
        <v>0</v>
      </c>
      <c r="J92" s="431">
        <f t="shared" si="6"/>
        <v>0</v>
      </c>
      <c r="K92" s="435">
        <v>42917</v>
      </c>
      <c r="L92" s="429"/>
      <c r="M92" s="429"/>
      <c r="N92" s="76"/>
    </row>
    <row r="93" spans="2:14" ht="15.5" x14ac:dyDescent="0.35">
      <c r="B93" s="384"/>
      <c r="C93" s="386"/>
      <c r="D93" s="386"/>
      <c r="E93" s="401" t="s">
        <v>959</v>
      </c>
      <c r="F93" s="499"/>
      <c r="G93" s="497" t="s">
        <v>1007</v>
      </c>
      <c r="H93" s="378" t="s">
        <v>960</v>
      </c>
      <c r="I93" s="410">
        <v>1000</v>
      </c>
      <c r="J93" s="431">
        <f t="shared" si="6"/>
        <v>60000</v>
      </c>
      <c r="K93" s="435">
        <v>42887</v>
      </c>
      <c r="L93" s="429"/>
      <c r="M93" s="429"/>
      <c r="N93" s="76"/>
    </row>
    <row r="94" spans="2:14" ht="15.5" x14ac:dyDescent="0.35">
      <c r="B94" s="384"/>
      <c r="C94" s="386"/>
      <c r="D94" s="386"/>
      <c r="E94" s="413" t="s">
        <v>961</v>
      </c>
      <c r="F94" s="499"/>
      <c r="G94" s="497"/>
      <c r="H94" s="378" t="s">
        <v>962</v>
      </c>
      <c r="I94" s="410">
        <v>1000</v>
      </c>
      <c r="J94" s="431">
        <f t="shared" si="6"/>
        <v>60000</v>
      </c>
      <c r="K94" s="438">
        <v>0</v>
      </c>
      <c r="L94" s="429"/>
      <c r="M94" s="429"/>
      <c r="N94" s="76"/>
    </row>
    <row r="95" spans="2:14" ht="15.5" x14ac:dyDescent="0.35">
      <c r="B95" s="384"/>
      <c r="C95" s="386"/>
      <c r="D95" s="386"/>
      <c r="E95" s="401" t="s">
        <v>963</v>
      </c>
      <c r="F95" s="499"/>
      <c r="G95" s="497"/>
      <c r="H95" s="378" t="s">
        <v>964</v>
      </c>
      <c r="I95" s="410">
        <v>2000</v>
      </c>
      <c r="J95" s="431">
        <f t="shared" si="6"/>
        <v>120000</v>
      </c>
      <c r="K95" s="438">
        <v>0</v>
      </c>
      <c r="L95" s="429"/>
      <c r="M95" s="429"/>
      <c r="N95" s="76"/>
    </row>
    <row r="96" spans="2:14" ht="15.5" x14ac:dyDescent="0.35">
      <c r="B96" s="384"/>
      <c r="C96" s="386"/>
      <c r="D96" s="386"/>
      <c r="E96" s="401" t="s">
        <v>965</v>
      </c>
      <c r="F96" s="499"/>
      <c r="G96" s="497" t="s">
        <v>1008</v>
      </c>
      <c r="H96" s="411" t="s">
        <v>966</v>
      </c>
      <c r="I96" s="412">
        <v>0</v>
      </c>
      <c r="J96" s="431">
        <f t="shared" si="6"/>
        <v>0</v>
      </c>
      <c r="K96" s="435">
        <v>42948</v>
      </c>
      <c r="L96" s="429"/>
      <c r="M96" s="429"/>
      <c r="N96" s="76"/>
    </row>
    <row r="97" spans="2:17" ht="62" x14ac:dyDescent="0.35">
      <c r="B97" s="384"/>
      <c r="C97" s="386"/>
      <c r="D97" s="386"/>
      <c r="E97" s="401" t="s">
        <v>967</v>
      </c>
      <c r="F97" s="499"/>
      <c r="G97" s="497"/>
      <c r="H97" s="411" t="s">
        <v>968</v>
      </c>
      <c r="I97" s="412">
        <v>6000</v>
      </c>
      <c r="J97" s="431">
        <f t="shared" si="6"/>
        <v>360000</v>
      </c>
      <c r="K97" s="435">
        <v>42979</v>
      </c>
      <c r="L97" s="429"/>
      <c r="M97" s="429"/>
      <c r="N97" s="76"/>
    </row>
    <row r="98" spans="2:17" ht="31" x14ac:dyDescent="0.35">
      <c r="B98" s="384"/>
      <c r="C98" s="386"/>
      <c r="D98" s="386"/>
      <c r="E98" s="401" t="s">
        <v>969</v>
      </c>
      <c r="F98" s="499"/>
      <c r="G98" s="497"/>
      <c r="H98" s="411" t="s">
        <v>970</v>
      </c>
      <c r="I98" s="439">
        <v>2000</v>
      </c>
      <c r="J98" s="431">
        <f t="shared" si="6"/>
        <v>120000</v>
      </c>
      <c r="K98" s="435">
        <v>43040</v>
      </c>
      <c r="L98" s="429"/>
      <c r="M98" s="429"/>
      <c r="N98" s="76"/>
    </row>
    <row r="99" spans="2:17" ht="46.5" x14ac:dyDescent="0.35">
      <c r="B99" s="384"/>
      <c r="C99" s="386"/>
      <c r="D99" s="386"/>
      <c r="E99" s="401" t="s">
        <v>971</v>
      </c>
      <c r="F99" s="499"/>
      <c r="G99" s="497"/>
      <c r="H99" s="411" t="s">
        <v>972</v>
      </c>
      <c r="I99" s="412">
        <v>0</v>
      </c>
      <c r="J99" s="431">
        <f t="shared" si="6"/>
        <v>0</v>
      </c>
      <c r="K99" s="435">
        <v>42979</v>
      </c>
      <c r="L99" s="429"/>
      <c r="M99" s="429"/>
      <c r="N99" s="76"/>
    </row>
    <row r="100" spans="2:17" ht="31" x14ac:dyDescent="0.35">
      <c r="B100" s="384"/>
      <c r="C100" s="386"/>
      <c r="D100" s="386"/>
      <c r="E100" s="401" t="s">
        <v>973</v>
      </c>
      <c r="F100" s="499"/>
      <c r="G100" s="497"/>
      <c r="H100" s="411" t="s">
        <v>974</v>
      </c>
      <c r="I100" s="439">
        <v>3000</v>
      </c>
      <c r="J100" s="431">
        <f t="shared" si="6"/>
        <v>180000</v>
      </c>
      <c r="K100" s="435">
        <v>43040</v>
      </c>
      <c r="L100" s="429"/>
      <c r="M100" s="429"/>
      <c r="N100" s="76"/>
    </row>
    <row r="101" spans="2:17" ht="15.5" x14ac:dyDescent="0.35">
      <c r="B101" s="384"/>
      <c r="C101" s="386"/>
      <c r="D101" s="386"/>
      <c r="E101" s="405" t="s">
        <v>975</v>
      </c>
      <c r="F101" s="406"/>
      <c r="G101" s="406"/>
      <c r="H101" s="399" t="s">
        <v>331</v>
      </c>
      <c r="I101" s="407">
        <f>I63+I67+I77+I84</f>
        <v>376959</v>
      </c>
      <c r="J101" s="440">
        <f>J84+J77+J67+J63</f>
        <v>22617540</v>
      </c>
      <c r="K101" s="441"/>
      <c r="L101" s="429"/>
      <c r="M101" s="429"/>
      <c r="N101" s="76"/>
    </row>
    <row r="102" spans="2:17" ht="15.5" x14ac:dyDescent="0.35">
      <c r="B102" s="384"/>
      <c r="C102" s="386"/>
      <c r="D102" s="386"/>
      <c r="E102" s="405" t="s">
        <v>976</v>
      </c>
      <c r="F102" s="406"/>
      <c r="G102" s="406"/>
      <c r="H102" s="378" t="s">
        <v>977</v>
      </c>
      <c r="I102" s="410">
        <f>9.5/100*I101</f>
        <v>35811.105000000003</v>
      </c>
      <c r="J102" s="431">
        <f>I102*60</f>
        <v>2148666.3000000003</v>
      </c>
      <c r="K102" s="442"/>
      <c r="L102" s="429"/>
      <c r="M102" s="429"/>
      <c r="N102" s="76"/>
    </row>
    <row r="103" spans="2:17" ht="16" thickBot="1" x14ac:dyDescent="0.4">
      <c r="B103" s="384"/>
      <c r="C103" s="386"/>
      <c r="D103" s="386"/>
      <c r="E103" s="443"/>
      <c r="F103" s="444"/>
      <c r="G103" s="444"/>
      <c r="H103" s="399" t="s">
        <v>978</v>
      </c>
      <c r="I103" s="407">
        <f>I101+I102</f>
        <v>412770.10499999998</v>
      </c>
      <c r="J103" s="440">
        <f>J102+J101</f>
        <v>24766206.300000001</v>
      </c>
      <c r="K103" s="442"/>
      <c r="L103" s="429"/>
      <c r="M103" s="429"/>
      <c r="N103" s="76"/>
    </row>
    <row r="104" spans="2:17" ht="15.5" x14ac:dyDescent="0.3">
      <c r="B104" s="384"/>
      <c r="C104" s="386"/>
      <c r="D104" s="386"/>
      <c r="E104" s="445"/>
      <c r="F104" s="446"/>
      <c r="G104" s="446"/>
      <c r="H104" s="447">
        <f>J103-I104</f>
        <v>0</v>
      </c>
      <c r="I104" s="448">
        <f>I103*60</f>
        <v>24766206.299999997</v>
      </c>
      <c r="J104" s="446"/>
      <c r="K104" s="446"/>
      <c r="L104" s="449"/>
      <c r="M104" s="450"/>
      <c r="N104" s="76"/>
      <c r="Q104" s="23">
        <f>I102/I101*100</f>
        <v>9.5000000000000018</v>
      </c>
    </row>
    <row r="105" spans="2:17" ht="15.5" x14ac:dyDescent="0.3">
      <c r="B105" s="384"/>
      <c r="C105" s="386"/>
      <c r="D105" s="386"/>
      <c r="E105" s="451"/>
      <c r="F105" s="451"/>
      <c r="G105" s="451"/>
      <c r="H105" s="452"/>
      <c r="I105" s="453"/>
      <c r="J105" s="452">
        <f>J103-I104</f>
        <v>0</v>
      </c>
      <c r="K105" s="451"/>
      <c r="L105" s="451"/>
      <c r="M105" s="451"/>
      <c r="N105" s="76"/>
    </row>
    <row r="106" spans="2:17" ht="34.5" customHeight="1" thickBot="1" x14ac:dyDescent="0.35">
      <c r="B106" s="384"/>
      <c r="C106" s="508" t="s">
        <v>1144</v>
      </c>
      <c r="D106" s="508"/>
      <c r="E106" s="508"/>
      <c r="F106" s="508"/>
      <c r="G106" s="508"/>
      <c r="H106" s="508"/>
      <c r="I106" s="508"/>
      <c r="J106" s="508"/>
      <c r="K106" s="508"/>
      <c r="L106" s="508"/>
      <c r="M106" s="454"/>
      <c r="N106" s="76"/>
    </row>
    <row r="107" spans="2:17" ht="63.75" customHeight="1" thickBot="1" x14ac:dyDescent="0.35">
      <c r="B107" s="384"/>
      <c r="C107" s="508" t="s">
        <v>214</v>
      </c>
      <c r="D107" s="508"/>
      <c r="E107" s="517" t="s">
        <v>987</v>
      </c>
      <c r="F107" s="518"/>
      <c r="G107" s="518"/>
      <c r="H107" s="518"/>
      <c r="I107" s="518"/>
      <c r="J107" s="518"/>
      <c r="K107" s="518"/>
      <c r="L107" s="519"/>
      <c r="M107" s="383"/>
      <c r="N107" s="76"/>
    </row>
    <row r="108" spans="2:17" ht="16" thickBot="1" x14ac:dyDescent="0.35">
      <c r="B108" s="384"/>
      <c r="C108" s="516"/>
      <c r="D108" s="516"/>
      <c r="E108" s="516"/>
      <c r="F108" s="516"/>
      <c r="G108" s="516"/>
      <c r="H108" s="516"/>
      <c r="I108" s="516"/>
      <c r="J108" s="516"/>
      <c r="K108" s="516"/>
      <c r="L108" s="516"/>
      <c r="M108" s="383"/>
      <c r="N108" s="76"/>
    </row>
    <row r="109" spans="2:17" ht="123.75" customHeight="1" thickBot="1" x14ac:dyDescent="0.35">
      <c r="B109" s="384"/>
      <c r="C109" s="508" t="s">
        <v>215</v>
      </c>
      <c r="D109" s="508"/>
      <c r="E109" s="517" t="s">
        <v>987</v>
      </c>
      <c r="F109" s="518"/>
      <c r="G109" s="518"/>
      <c r="H109" s="518"/>
      <c r="I109" s="518"/>
      <c r="J109" s="518"/>
      <c r="K109" s="518"/>
      <c r="L109" s="519"/>
      <c r="M109" s="383"/>
      <c r="N109" s="76"/>
    </row>
    <row r="110" spans="2:17" ht="128.25" customHeight="1" thickBot="1" x14ac:dyDescent="0.35">
      <c r="B110" s="384"/>
      <c r="C110" s="508" t="s">
        <v>216</v>
      </c>
      <c r="D110" s="508"/>
      <c r="E110" s="517" t="s">
        <v>987</v>
      </c>
      <c r="F110" s="518"/>
      <c r="G110" s="518"/>
      <c r="H110" s="518"/>
      <c r="I110" s="518"/>
      <c r="J110" s="518"/>
      <c r="K110" s="518"/>
      <c r="L110" s="519"/>
      <c r="M110" s="383"/>
      <c r="N110" s="76"/>
    </row>
    <row r="111" spans="2:17" ht="15.5" x14ac:dyDescent="0.3">
      <c r="B111" s="384"/>
      <c r="C111" s="386"/>
      <c r="D111" s="386"/>
      <c r="E111" s="383"/>
      <c r="F111" s="383"/>
      <c r="G111" s="383"/>
      <c r="H111" s="383"/>
      <c r="I111" s="383"/>
      <c r="J111" s="383"/>
      <c r="K111" s="383"/>
      <c r="L111" s="383"/>
      <c r="M111" s="383"/>
      <c r="N111" s="76"/>
    </row>
    <row r="112" spans="2:17" ht="16" thickBot="1" x14ac:dyDescent="0.35">
      <c r="B112" s="455"/>
      <c r="C112" s="512"/>
      <c r="D112" s="512"/>
      <c r="E112" s="456"/>
      <c r="F112" s="456"/>
      <c r="G112" s="456"/>
      <c r="H112" s="456"/>
      <c r="I112" s="456"/>
      <c r="J112" s="456"/>
      <c r="K112" s="456"/>
      <c r="L112" s="457"/>
      <c r="M112" s="457"/>
      <c r="N112" s="77"/>
    </row>
    <row r="113" spans="2:13" s="28" customFormat="1" ht="65.150000000000006" customHeight="1" x14ac:dyDescent="0.3">
      <c r="B113" s="27"/>
      <c r="C113" s="506"/>
      <c r="D113" s="506"/>
      <c r="E113" s="507"/>
      <c r="F113" s="507"/>
      <c r="G113" s="507"/>
      <c r="H113" s="507"/>
      <c r="I113" s="507"/>
      <c r="J113" s="507"/>
      <c r="K113" s="507"/>
      <c r="L113" s="507"/>
      <c r="M113" s="14"/>
    </row>
    <row r="114" spans="2:13" ht="59.25" customHeight="1" x14ac:dyDescent="0.3">
      <c r="B114" s="27"/>
      <c r="C114" s="29"/>
      <c r="D114" s="29"/>
      <c r="E114" s="26"/>
      <c r="F114" s="26"/>
      <c r="G114" s="26"/>
      <c r="H114" s="26"/>
      <c r="I114" s="26"/>
      <c r="J114" s="26"/>
      <c r="K114" s="26"/>
      <c r="L114" s="26"/>
      <c r="M114" s="14"/>
    </row>
    <row r="115" spans="2:13" ht="50.15" customHeight="1" x14ac:dyDescent="0.3">
      <c r="B115" s="27"/>
      <c r="C115" s="509"/>
      <c r="D115" s="509"/>
      <c r="E115" s="511"/>
      <c r="F115" s="511"/>
      <c r="G115" s="511"/>
      <c r="H115" s="511"/>
      <c r="I115" s="511"/>
      <c r="J115" s="511"/>
      <c r="K115" s="511"/>
      <c r="L115" s="511"/>
      <c r="M115" s="14"/>
    </row>
    <row r="116" spans="2:13" ht="100" customHeight="1" x14ac:dyDescent="0.3">
      <c r="B116" s="27"/>
      <c r="C116" s="509"/>
      <c r="D116" s="509"/>
      <c r="E116" s="510"/>
      <c r="F116" s="510"/>
      <c r="G116" s="510"/>
      <c r="H116" s="510"/>
      <c r="I116" s="510"/>
      <c r="J116" s="510"/>
      <c r="K116" s="510"/>
      <c r="L116" s="510"/>
      <c r="M116" s="14"/>
    </row>
    <row r="117" spans="2:13" x14ac:dyDescent="0.3">
      <c r="B117" s="27"/>
      <c r="C117" s="27"/>
      <c r="D117" s="27"/>
      <c r="E117" s="14"/>
      <c r="F117" s="14"/>
      <c r="G117" s="14"/>
      <c r="H117" s="14"/>
      <c r="I117" s="14"/>
      <c r="J117" s="14"/>
      <c r="K117" s="14"/>
      <c r="L117" s="14"/>
      <c r="M117" s="14"/>
    </row>
    <row r="118" spans="2:13" x14ac:dyDescent="0.3">
      <c r="B118" s="27"/>
      <c r="C118" s="506"/>
      <c r="D118" s="506"/>
      <c r="E118" s="14"/>
      <c r="F118" s="14"/>
      <c r="G118" s="14"/>
      <c r="H118" s="14"/>
      <c r="I118" s="14"/>
      <c r="J118" s="14"/>
      <c r="K118" s="14"/>
      <c r="L118" s="14"/>
      <c r="M118" s="14"/>
    </row>
    <row r="119" spans="2:13" ht="50.15" customHeight="1" x14ac:dyDescent="0.3">
      <c r="B119" s="27"/>
      <c r="C119" s="506"/>
      <c r="D119" s="506"/>
      <c r="E119" s="510"/>
      <c r="F119" s="510"/>
      <c r="G119" s="510"/>
      <c r="H119" s="510"/>
      <c r="I119" s="510"/>
      <c r="J119" s="510"/>
      <c r="K119" s="510"/>
      <c r="L119" s="510"/>
      <c r="M119" s="14"/>
    </row>
    <row r="120" spans="2:13" ht="100" customHeight="1" x14ac:dyDescent="0.3">
      <c r="B120" s="27"/>
      <c r="C120" s="509"/>
      <c r="D120" s="509"/>
      <c r="E120" s="510"/>
      <c r="F120" s="510"/>
      <c r="G120" s="510"/>
      <c r="H120" s="510"/>
      <c r="I120" s="510"/>
      <c r="J120" s="510"/>
      <c r="K120" s="510"/>
      <c r="L120" s="510"/>
      <c r="M120" s="14"/>
    </row>
    <row r="121" spans="2:13" x14ac:dyDescent="0.3">
      <c r="B121" s="27"/>
      <c r="C121" s="30"/>
      <c r="D121" s="27"/>
      <c r="E121" s="31"/>
      <c r="F121" s="31"/>
      <c r="G121" s="31"/>
      <c r="H121" s="31"/>
      <c r="I121" s="31"/>
      <c r="J121" s="31"/>
      <c r="K121" s="31"/>
      <c r="L121" s="14"/>
      <c r="M121" s="14"/>
    </row>
    <row r="122" spans="2:13" x14ac:dyDescent="0.3">
      <c r="B122" s="27"/>
      <c r="C122" s="30"/>
      <c r="D122" s="30"/>
      <c r="E122" s="31"/>
      <c r="F122" s="31"/>
      <c r="G122" s="31"/>
      <c r="H122" s="31"/>
      <c r="I122" s="31"/>
      <c r="J122" s="31"/>
      <c r="K122" s="31"/>
      <c r="L122" s="31"/>
      <c r="M122" s="13"/>
    </row>
    <row r="123" spans="2:13" x14ac:dyDescent="0.3">
      <c r="E123" s="32"/>
      <c r="F123" s="32"/>
      <c r="G123" s="32"/>
      <c r="H123" s="32"/>
      <c r="I123" s="32"/>
      <c r="J123" s="32"/>
      <c r="K123" s="32"/>
      <c r="L123" s="32"/>
    </row>
    <row r="124" spans="2:13" x14ac:dyDescent="0.3">
      <c r="E124" s="32"/>
      <c r="F124" s="32"/>
      <c r="G124" s="32"/>
      <c r="H124" s="32"/>
      <c r="I124" s="32"/>
      <c r="J124" s="32"/>
      <c r="K124" s="32"/>
      <c r="L124" s="32"/>
    </row>
  </sheetData>
  <mergeCells count="61">
    <mergeCell ref="C8:L8"/>
    <mergeCell ref="C13:D13"/>
    <mergeCell ref="C110:D110"/>
    <mergeCell ref="C109:D109"/>
    <mergeCell ref="E110:L110"/>
    <mergeCell ref="E109:L109"/>
    <mergeCell ref="F18:F21"/>
    <mergeCell ref="F22:F31"/>
    <mergeCell ref="G25:G31"/>
    <mergeCell ref="F32:F38"/>
    <mergeCell ref="G34:G35"/>
    <mergeCell ref="G37:G38"/>
    <mergeCell ref="F39:F55"/>
    <mergeCell ref="G40:G43"/>
    <mergeCell ref="G44:G47"/>
    <mergeCell ref="E11:L11"/>
    <mergeCell ref="C3:M3"/>
    <mergeCell ref="C108:L108"/>
    <mergeCell ref="C9:D9"/>
    <mergeCell ref="C11:D11"/>
    <mergeCell ref="C61:D61"/>
    <mergeCell ref="C62:D62"/>
    <mergeCell ref="C107:D107"/>
    <mergeCell ref="E107:L107"/>
    <mergeCell ref="C5:L5"/>
    <mergeCell ref="B4:L4"/>
    <mergeCell ref="C17:D17"/>
    <mergeCell ref="C7:D7"/>
    <mergeCell ref="C16:D16"/>
    <mergeCell ref="C14:L14"/>
    <mergeCell ref="E13:L13"/>
    <mergeCell ref="G96:G100"/>
    <mergeCell ref="C113:D113"/>
    <mergeCell ref="E113:L113"/>
    <mergeCell ref="C106:L106"/>
    <mergeCell ref="C120:D120"/>
    <mergeCell ref="E119:L119"/>
    <mergeCell ref="E120:L120"/>
    <mergeCell ref="E116:L116"/>
    <mergeCell ref="E115:L115"/>
    <mergeCell ref="C115:D115"/>
    <mergeCell ref="C116:D116"/>
    <mergeCell ref="C119:D119"/>
    <mergeCell ref="C118:D118"/>
    <mergeCell ref="C112:D112"/>
    <mergeCell ref="G48:G50"/>
    <mergeCell ref="I9:L9"/>
    <mergeCell ref="I10:L10"/>
    <mergeCell ref="E9:H9"/>
    <mergeCell ref="E10:H10"/>
    <mergeCell ref="G51:G55"/>
    <mergeCell ref="F63:F66"/>
    <mergeCell ref="F67:F76"/>
    <mergeCell ref="F77:F83"/>
    <mergeCell ref="F84:F100"/>
    <mergeCell ref="G70:G76"/>
    <mergeCell ref="G79:G80"/>
    <mergeCell ref="G82:G83"/>
    <mergeCell ref="G85:G88"/>
    <mergeCell ref="G89:G92"/>
    <mergeCell ref="G93:G95"/>
  </mergeCells>
  <dataValidations disablePrompts="1" count="2">
    <dataValidation type="whole" allowBlank="1" showInputMessage="1" showErrorMessage="1" sqref="E115:K115 E9:E10" xr:uid="{00000000-0002-0000-0100-000000000000}">
      <formula1>-999999999</formula1>
      <formula2>999999999</formula2>
    </dataValidation>
    <dataValidation type="list" allowBlank="1" showInputMessage="1" showErrorMessage="1" sqref="E119:K119" xr:uid="{00000000-0002-0000-0100-000001000000}">
      <formula1>$Q$125:$Q$126</formula1>
    </dataValidation>
  </dataValidations>
  <pageMargins left="0.25" right="0.25" top="0.18" bottom="0.19" header="0.17" footer="0.17"/>
  <pageSetup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topLeftCell="A34" zoomScale="90" zoomScaleNormal="90" workbookViewId="0">
      <selection activeCell="C2" sqref="B2:H37"/>
    </sheetView>
  </sheetViews>
  <sheetFormatPr defaultRowHeight="14.5" x14ac:dyDescent="0.35"/>
  <cols>
    <col min="1" max="1" width="1.26953125" customWidth="1"/>
    <col min="2" max="2" width="1.81640625" customWidth="1"/>
    <col min="3" max="3" width="27.1796875" customWidth="1"/>
    <col min="4" max="4" width="23.453125" customWidth="1"/>
    <col min="5" max="5" width="20.7265625" style="101" customWidth="1"/>
    <col min="6" max="6" width="19.7265625" customWidth="1"/>
    <col min="7" max="7" width="72.54296875" customWidth="1"/>
    <col min="8" max="8" width="24.1796875" customWidth="1"/>
    <col min="9" max="9" width="20.81640625" customWidth="1"/>
    <col min="10" max="10" width="1.54296875" customWidth="1"/>
    <col min="12" max="12" width="16.54296875" customWidth="1"/>
    <col min="13" max="13" width="16" customWidth="1"/>
    <col min="14" max="14" width="14.26953125" customWidth="1"/>
    <col min="15" max="15" width="18" customWidth="1"/>
    <col min="16" max="16" width="10.7265625" customWidth="1"/>
    <col min="17" max="17" width="15.26953125" customWidth="1"/>
    <col min="18" max="18" width="56.7265625" customWidth="1"/>
  </cols>
  <sheetData>
    <row r="1" spans="2:18" ht="8.25" customHeight="1" thickBot="1" x14ac:dyDescent="0.4"/>
    <row r="2" spans="2:18" ht="71.25" customHeight="1" thickBot="1" x14ac:dyDescent="0.4">
      <c r="B2" s="91"/>
      <c r="C2" s="92"/>
      <c r="D2" s="92"/>
      <c r="E2" s="108"/>
      <c r="F2" s="92"/>
      <c r="G2" s="92"/>
      <c r="H2" s="92"/>
      <c r="I2" s="93"/>
      <c r="J2" s="95"/>
      <c r="L2" s="319"/>
      <c r="M2" s="319"/>
      <c r="N2" s="319"/>
      <c r="O2" s="319"/>
      <c r="P2" s="319"/>
      <c r="Q2" s="319"/>
      <c r="R2" s="319"/>
    </row>
    <row r="3" spans="2:18" ht="61.5" customHeight="1" thickBot="1" x14ac:dyDescent="0.45">
      <c r="B3" s="94"/>
      <c r="C3" s="545" t="s">
        <v>1216</v>
      </c>
      <c r="D3" s="546"/>
      <c r="E3" s="546"/>
      <c r="F3" s="546"/>
      <c r="G3" s="546"/>
      <c r="H3" s="547"/>
      <c r="I3" s="62"/>
      <c r="J3" s="65"/>
      <c r="L3" s="319"/>
      <c r="M3" s="319"/>
      <c r="N3" s="319"/>
      <c r="O3" s="319"/>
      <c r="P3" s="319"/>
      <c r="Q3" s="319"/>
      <c r="R3" s="319"/>
    </row>
    <row r="4" spans="2:18" x14ac:dyDescent="0.35">
      <c r="B4" s="551"/>
      <c r="C4" s="552"/>
      <c r="D4" s="552"/>
      <c r="E4" s="552"/>
      <c r="F4" s="552"/>
      <c r="G4" s="552"/>
      <c r="H4" s="552"/>
      <c r="I4" s="62"/>
      <c r="J4" s="65"/>
      <c r="K4" s="461"/>
      <c r="L4" s="319"/>
      <c r="M4" s="319"/>
      <c r="N4" s="319"/>
      <c r="O4" s="319"/>
      <c r="P4" s="319"/>
      <c r="Q4" s="319"/>
      <c r="R4" s="319"/>
    </row>
    <row r="5" spans="2:18" ht="16" thickBot="1" x14ac:dyDescent="0.4">
      <c r="B5" s="63"/>
      <c r="C5" s="553" t="s">
        <v>300</v>
      </c>
      <c r="D5" s="553"/>
      <c r="E5" s="553"/>
      <c r="F5" s="553"/>
      <c r="G5" s="553"/>
      <c r="H5" s="553"/>
      <c r="I5" s="62"/>
      <c r="J5" s="65"/>
      <c r="K5" s="459"/>
      <c r="L5" s="464"/>
      <c r="M5" s="465"/>
      <c r="N5" s="466"/>
      <c r="O5" s="466"/>
      <c r="P5" s="466"/>
      <c r="Q5" s="466"/>
      <c r="R5" s="464"/>
    </row>
    <row r="6" spans="2:18" ht="15" thickBot="1" x14ac:dyDescent="0.4">
      <c r="B6" s="63"/>
      <c r="C6" s="554" t="s">
        <v>314</v>
      </c>
      <c r="D6" s="554"/>
      <c r="E6" s="554"/>
      <c r="F6" s="555"/>
      <c r="G6" s="470">
        <v>9</v>
      </c>
      <c r="H6" s="64"/>
      <c r="I6" s="62"/>
      <c r="J6" s="65"/>
      <c r="K6" s="459"/>
      <c r="L6" s="464"/>
      <c r="M6" s="465"/>
      <c r="N6" s="467"/>
      <c r="O6" s="467"/>
      <c r="P6" s="467"/>
      <c r="Q6" s="467"/>
      <c r="R6" s="464"/>
    </row>
    <row r="7" spans="2:18" x14ac:dyDescent="0.35">
      <c r="B7" s="63"/>
      <c r="C7" s="64"/>
      <c r="D7" s="65"/>
      <c r="E7" s="291"/>
      <c r="F7" s="64"/>
      <c r="G7" s="64"/>
      <c r="H7" s="64"/>
      <c r="I7" s="62"/>
      <c r="J7" s="65"/>
      <c r="K7" s="459"/>
      <c r="L7" s="464"/>
      <c r="M7" s="465"/>
      <c r="N7" s="464"/>
      <c r="O7" s="464"/>
      <c r="P7" s="464"/>
      <c r="Q7" s="464"/>
      <c r="R7" s="464"/>
    </row>
    <row r="8" spans="2:18" x14ac:dyDescent="0.35">
      <c r="B8" s="63"/>
      <c r="C8" s="550" t="s">
        <v>232</v>
      </c>
      <c r="D8" s="550"/>
      <c r="E8" s="66"/>
      <c r="F8" s="66"/>
      <c r="G8" s="66"/>
      <c r="H8" s="66"/>
      <c r="I8" s="62"/>
      <c r="J8" s="65"/>
      <c r="L8" s="468"/>
      <c r="M8" s="468"/>
      <c r="N8" s="468"/>
      <c r="O8" s="468"/>
      <c r="P8" s="464"/>
      <c r="Q8" s="465"/>
      <c r="R8" s="465"/>
    </row>
    <row r="9" spans="2:18" ht="15" thickBot="1" x14ac:dyDescent="0.4">
      <c r="B9" s="63"/>
      <c r="C9" s="550" t="s">
        <v>233</v>
      </c>
      <c r="D9" s="550"/>
      <c r="E9" s="550"/>
      <c r="F9" s="550"/>
      <c r="G9" s="550"/>
      <c r="H9" s="550"/>
      <c r="I9" s="62"/>
      <c r="J9" s="65"/>
      <c r="L9" s="468"/>
      <c r="M9" s="468"/>
      <c r="N9" s="468"/>
      <c r="O9" s="468"/>
      <c r="P9" s="464"/>
      <c r="Q9" s="465"/>
      <c r="R9" s="465"/>
    </row>
    <row r="10" spans="2:18" ht="48.75" customHeight="1" x14ac:dyDescent="0.35">
      <c r="B10" s="63"/>
      <c r="C10" s="36" t="s">
        <v>235</v>
      </c>
      <c r="D10" s="37" t="s">
        <v>234</v>
      </c>
      <c r="E10" s="339" t="s">
        <v>1080</v>
      </c>
      <c r="F10" s="37" t="s">
        <v>1118</v>
      </c>
      <c r="G10" s="37" t="s">
        <v>1081</v>
      </c>
      <c r="H10" s="38" t="s">
        <v>1128</v>
      </c>
      <c r="I10" s="62"/>
      <c r="J10" s="65"/>
      <c r="L10" s="468"/>
      <c r="M10" s="468"/>
      <c r="N10" s="468"/>
      <c r="O10" s="468"/>
      <c r="P10" s="464"/>
      <c r="Q10" s="465"/>
      <c r="R10" s="465"/>
    </row>
    <row r="11" spans="2:18" ht="42" x14ac:dyDescent="0.35">
      <c r="B11" s="63"/>
      <c r="C11" s="462" t="s">
        <v>1189</v>
      </c>
      <c r="D11" s="343" t="s">
        <v>754</v>
      </c>
      <c r="E11" s="336">
        <v>13703.75</v>
      </c>
      <c r="F11" s="337">
        <v>42566</v>
      </c>
      <c r="G11" s="336">
        <f>411112/60</f>
        <v>6851.8666666666668</v>
      </c>
      <c r="H11" s="360">
        <f t="shared" ref="H11:H16" si="0">E11-G11</f>
        <v>6851.8833333333332</v>
      </c>
      <c r="I11" s="62"/>
      <c r="J11" s="65"/>
      <c r="L11" s="466"/>
      <c r="M11" s="466"/>
      <c r="N11" s="466"/>
      <c r="O11" s="466"/>
      <c r="P11" s="464"/>
      <c r="Q11" s="465"/>
      <c r="R11" s="465"/>
    </row>
    <row r="12" spans="2:18" x14ac:dyDescent="0.35">
      <c r="B12" s="63"/>
      <c r="C12" s="462" t="s">
        <v>1189</v>
      </c>
      <c r="D12" s="343" t="s">
        <v>753</v>
      </c>
      <c r="E12" s="336">
        <f>173622/60</f>
        <v>2893.7</v>
      </c>
      <c r="F12" s="337">
        <v>42377</v>
      </c>
      <c r="G12" s="336">
        <f>(101215+11246+27523+3058)/60</f>
        <v>2384.0333333333333</v>
      </c>
      <c r="H12" s="360">
        <f t="shared" si="0"/>
        <v>509.66666666666652</v>
      </c>
      <c r="I12" s="62"/>
      <c r="J12" s="65"/>
      <c r="L12" s="460"/>
      <c r="M12" s="460"/>
      <c r="N12" s="460"/>
      <c r="O12" s="460"/>
      <c r="P12" s="459"/>
      <c r="Q12" s="319"/>
      <c r="R12" s="319"/>
    </row>
    <row r="13" spans="2:18" x14ac:dyDescent="0.35">
      <c r="B13" s="63"/>
      <c r="C13" s="462" t="s">
        <v>1189</v>
      </c>
      <c r="D13" s="343" t="s">
        <v>905</v>
      </c>
      <c r="E13" s="336">
        <f>150000/60</f>
        <v>2500</v>
      </c>
      <c r="F13" s="337">
        <v>42561</v>
      </c>
      <c r="G13" s="336">
        <v>2000</v>
      </c>
      <c r="H13" s="361">
        <f t="shared" si="0"/>
        <v>500</v>
      </c>
      <c r="I13" s="62"/>
      <c r="J13" s="65"/>
      <c r="L13" s="459"/>
      <c r="M13" s="459"/>
      <c r="N13" s="459"/>
      <c r="O13" s="459"/>
      <c r="P13" s="459"/>
      <c r="Q13" s="319"/>
      <c r="R13" s="319"/>
    </row>
    <row r="14" spans="2:18" x14ac:dyDescent="0.35">
      <c r="B14" s="63"/>
      <c r="C14" s="462" t="s">
        <v>1189</v>
      </c>
      <c r="D14" s="338" t="s">
        <v>904</v>
      </c>
      <c r="E14" s="336">
        <v>9047</v>
      </c>
      <c r="F14" s="337">
        <v>42573</v>
      </c>
      <c r="G14" s="336">
        <v>4217</v>
      </c>
      <c r="H14" s="360">
        <f t="shared" si="0"/>
        <v>4830</v>
      </c>
      <c r="I14" s="62"/>
      <c r="J14" s="65"/>
      <c r="L14" s="459"/>
      <c r="M14" s="459"/>
      <c r="N14" s="459"/>
      <c r="O14" s="459"/>
      <c r="P14" s="459"/>
      <c r="Q14" s="319"/>
      <c r="R14" s="319"/>
    </row>
    <row r="15" spans="2:18" x14ac:dyDescent="0.35">
      <c r="B15" s="63"/>
      <c r="C15" s="258" t="s">
        <v>1115</v>
      </c>
      <c r="D15" s="338" t="s">
        <v>1154</v>
      </c>
      <c r="E15" s="336">
        <f>305000/60</f>
        <v>5083.333333333333</v>
      </c>
      <c r="F15" s="337">
        <v>42590</v>
      </c>
      <c r="G15" s="336">
        <f>305000/60</f>
        <v>5083.333333333333</v>
      </c>
      <c r="H15" s="360">
        <f t="shared" si="0"/>
        <v>0</v>
      </c>
      <c r="I15" s="62"/>
      <c r="J15" s="65"/>
      <c r="L15" s="320"/>
      <c r="M15" s="320"/>
      <c r="N15" s="322"/>
      <c r="O15" s="322"/>
      <c r="P15" s="322"/>
      <c r="Q15" s="319"/>
      <c r="R15" s="319"/>
    </row>
    <row r="16" spans="2:18" ht="15" thickBot="1" x14ac:dyDescent="0.4">
      <c r="B16" s="63"/>
      <c r="C16" s="463" t="s">
        <v>1190</v>
      </c>
      <c r="D16" s="39" t="s">
        <v>1121</v>
      </c>
      <c r="E16" s="340">
        <v>6167</v>
      </c>
      <c r="F16" s="341">
        <v>42615</v>
      </c>
      <c r="G16" s="340">
        <v>3083</v>
      </c>
      <c r="H16" s="362">
        <f t="shared" si="0"/>
        <v>3084</v>
      </c>
      <c r="I16" s="62"/>
      <c r="J16" s="65"/>
      <c r="L16" s="320"/>
      <c r="M16" s="320"/>
      <c r="N16" s="322"/>
      <c r="O16" s="322"/>
      <c r="P16" s="322"/>
      <c r="Q16" s="319"/>
      <c r="R16" s="319"/>
    </row>
    <row r="17" spans="2:18" x14ac:dyDescent="0.35">
      <c r="B17" s="63"/>
      <c r="C17" s="70"/>
      <c r="D17" s="352" t="s">
        <v>1131</v>
      </c>
      <c r="E17" s="293">
        <f>SUM(E11:E16)</f>
        <v>39394.783333333333</v>
      </c>
      <c r="F17" s="151"/>
      <c r="G17" s="293">
        <f>SUM(G11:G15)</f>
        <v>20536.233333333334</v>
      </c>
      <c r="H17" s="359">
        <f>SUM(H11:H16)</f>
        <v>15775.55</v>
      </c>
      <c r="I17" s="62"/>
      <c r="J17" s="65"/>
      <c r="L17" s="321"/>
      <c r="M17" s="321"/>
      <c r="N17" s="322"/>
      <c r="O17" s="322"/>
      <c r="P17" s="322"/>
      <c r="Q17" s="319"/>
      <c r="R17" s="319"/>
    </row>
    <row r="18" spans="2:18" x14ac:dyDescent="0.35">
      <c r="B18" s="63"/>
      <c r="C18" s="550" t="s">
        <v>236</v>
      </c>
      <c r="D18" s="550"/>
      <c r="E18" s="65"/>
      <c r="F18" s="65"/>
      <c r="G18" s="65"/>
      <c r="H18" s="65"/>
      <c r="I18" s="62"/>
      <c r="J18" s="65"/>
      <c r="L18" s="319"/>
      <c r="M18" s="319"/>
      <c r="N18" s="319"/>
      <c r="O18" s="319"/>
      <c r="P18" s="319"/>
      <c r="Q18" s="319"/>
      <c r="R18" s="319"/>
    </row>
    <row r="19" spans="2:18" ht="15" thickBot="1" x14ac:dyDescent="0.4">
      <c r="B19" s="63"/>
      <c r="C19" s="549" t="s">
        <v>238</v>
      </c>
      <c r="D19" s="549"/>
      <c r="E19" s="549"/>
      <c r="F19" s="150"/>
      <c r="G19" s="150"/>
      <c r="H19" s="150"/>
      <c r="I19" s="62"/>
      <c r="J19" s="65"/>
      <c r="L19" s="319"/>
      <c r="M19" s="319"/>
      <c r="N19" s="319"/>
      <c r="O19" s="319"/>
      <c r="P19" s="319"/>
      <c r="Q19" s="319"/>
      <c r="R19" s="319"/>
    </row>
    <row r="20" spans="2:18" ht="28.5" thickBot="1" x14ac:dyDescent="0.4">
      <c r="B20" s="63"/>
      <c r="C20" s="148" t="s">
        <v>291</v>
      </c>
      <c r="D20" s="149" t="s">
        <v>237</v>
      </c>
      <c r="E20" s="292" t="s">
        <v>289</v>
      </c>
      <c r="F20" s="152" t="s">
        <v>290</v>
      </c>
      <c r="G20" s="152" t="s">
        <v>288</v>
      </c>
      <c r="H20" s="349"/>
      <c r="I20" s="155"/>
      <c r="J20" s="294"/>
      <c r="L20" s="319"/>
      <c r="M20" s="319"/>
      <c r="N20" s="319"/>
      <c r="O20" s="319"/>
      <c r="P20" s="319"/>
      <c r="Q20" s="319"/>
      <c r="R20" s="319"/>
    </row>
    <row r="21" spans="2:18" ht="15" customHeight="1" x14ac:dyDescent="0.35">
      <c r="B21" s="63"/>
      <c r="C21" s="559" t="s">
        <v>906</v>
      </c>
      <c r="D21" s="531">
        <v>1</v>
      </c>
      <c r="E21" s="534">
        <f>822225/60</f>
        <v>13703.75</v>
      </c>
      <c r="F21" s="534">
        <f>822225/60</f>
        <v>13703.75</v>
      </c>
      <c r="G21" s="556" t="s">
        <v>1090</v>
      </c>
      <c r="H21" s="65"/>
      <c r="I21" s="548"/>
      <c r="J21" s="295"/>
      <c r="K21" s="323"/>
      <c r="L21" s="327"/>
      <c r="M21" s="327"/>
      <c r="N21" s="327"/>
      <c r="O21" s="327"/>
      <c r="P21" s="327"/>
      <c r="Q21" s="319"/>
      <c r="R21" s="319"/>
    </row>
    <row r="22" spans="2:18" x14ac:dyDescent="0.35">
      <c r="B22" s="63"/>
      <c r="C22" s="560"/>
      <c r="D22" s="532"/>
      <c r="E22" s="535"/>
      <c r="F22" s="535"/>
      <c r="G22" s="557"/>
      <c r="H22" s="65"/>
      <c r="I22" s="548"/>
      <c r="J22" s="295"/>
      <c r="K22" s="326"/>
      <c r="L22" s="327"/>
      <c r="M22" s="327"/>
      <c r="N22" s="327"/>
      <c r="O22" s="327"/>
      <c r="P22" s="327"/>
      <c r="Q22" s="319"/>
      <c r="R22" s="319"/>
    </row>
    <row r="23" spans="2:18" ht="90.75" customHeight="1" thickBot="1" x14ac:dyDescent="0.4">
      <c r="B23" s="63"/>
      <c r="C23" s="561"/>
      <c r="D23" s="533"/>
      <c r="E23" s="536"/>
      <c r="F23" s="536"/>
      <c r="G23" s="558"/>
      <c r="H23" s="65"/>
      <c r="I23" s="548"/>
      <c r="J23" s="295"/>
      <c r="K23" s="329"/>
      <c r="L23" s="327"/>
      <c r="M23" s="327"/>
      <c r="N23" s="327"/>
      <c r="O23" s="327"/>
      <c r="P23" s="327"/>
      <c r="Q23" s="319"/>
      <c r="R23" s="319"/>
    </row>
    <row r="24" spans="2:18" ht="15" customHeight="1" x14ac:dyDescent="0.35">
      <c r="B24" s="63"/>
      <c r="C24" s="559" t="s">
        <v>1155</v>
      </c>
      <c r="D24" s="531">
        <v>1</v>
      </c>
      <c r="E24" s="534">
        <f>173622/60</f>
        <v>2893.7</v>
      </c>
      <c r="F24" s="534">
        <f>173622/60</f>
        <v>2893.7</v>
      </c>
      <c r="G24" s="537" t="s">
        <v>1156</v>
      </c>
      <c r="H24" s="65"/>
      <c r="I24" s="548"/>
      <c r="J24" s="295"/>
      <c r="K24" s="543"/>
      <c r="L24" s="544"/>
      <c r="M24" s="544"/>
      <c r="N24" s="544"/>
      <c r="O24" s="544"/>
      <c r="P24" s="544"/>
    </row>
    <row r="25" spans="2:18" ht="15" customHeight="1" x14ac:dyDescent="0.35">
      <c r="B25" s="63"/>
      <c r="C25" s="560"/>
      <c r="D25" s="532"/>
      <c r="E25" s="535"/>
      <c r="F25" s="535"/>
      <c r="G25" s="538"/>
      <c r="H25" s="65"/>
      <c r="I25" s="548"/>
      <c r="J25" s="295"/>
      <c r="K25" s="543"/>
      <c r="L25" s="543"/>
      <c r="M25" s="543"/>
      <c r="N25" s="543"/>
      <c r="O25" s="543"/>
      <c r="P25" s="543"/>
    </row>
    <row r="26" spans="2:18" ht="222.75" customHeight="1" thickBot="1" x14ac:dyDescent="0.4">
      <c r="B26" s="63"/>
      <c r="C26" s="561"/>
      <c r="D26" s="533"/>
      <c r="E26" s="536"/>
      <c r="F26" s="536"/>
      <c r="G26" s="539"/>
      <c r="H26" s="65"/>
      <c r="I26" s="548"/>
      <c r="J26" s="295"/>
      <c r="K26" s="543"/>
      <c r="L26" s="543"/>
      <c r="M26" s="543"/>
      <c r="N26" s="543"/>
      <c r="O26" s="543"/>
      <c r="P26" s="543"/>
    </row>
    <row r="27" spans="2:18" ht="69.75" customHeight="1" x14ac:dyDescent="0.35">
      <c r="B27" s="63"/>
      <c r="C27" s="559" t="s">
        <v>908</v>
      </c>
      <c r="D27" s="531">
        <v>2</v>
      </c>
      <c r="E27" s="476" t="s">
        <v>1130</v>
      </c>
      <c r="F27" s="540">
        <v>9047</v>
      </c>
      <c r="G27" s="537" t="s">
        <v>1157</v>
      </c>
      <c r="H27" s="65"/>
      <c r="I27" s="548"/>
      <c r="J27" s="295"/>
      <c r="K27" s="323"/>
      <c r="L27" s="324"/>
      <c r="M27" s="324"/>
      <c r="N27" s="324"/>
      <c r="O27" s="324"/>
      <c r="P27" s="325"/>
    </row>
    <row r="28" spans="2:18" ht="45" customHeight="1" x14ac:dyDescent="0.35">
      <c r="B28" s="63"/>
      <c r="C28" s="560"/>
      <c r="D28" s="532"/>
      <c r="E28" s="573" t="s">
        <v>1082</v>
      </c>
      <c r="F28" s="541"/>
      <c r="G28" s="538"/>
      <c r="H28" s="65"/>
      <c r="I28" s="548"/>
      <c r="J28" s="295"/>
      <c r="K28" s="326"/>
      <c r="L28" s="327"/>
      <c r="M28" s="327"/>
      <c r="N28" s="327"/>
      <c r="O28" s="327"/>
      <c r="P28" s="328"/>
    </row>
    <row r="29" spans="2:18" ht="14.25" customHeight="1" thickBot="1" x14ac:dyDescent="0.4">
      <c r="B29" s="63"/>
      <c r="C29" s="561"/>
      <c r="D29" s="533"/>
      <c r="E29" s="574"/>
      <c r="F29" s="542"/>
      <c r="G29" s="539"/>
      <c r="H29" s="65"/>
      <c r="I29" s="548"/>
      <c r="J29" s="295"/>
      <c r="K29" s="329"/>
      <c r="L29" s="330"/>
      <c r="M29" s="330"/>
      <c r="N29" s="330"/>
      <c r="O29" s="330"/>
      <c r="P29" s="331"/>
    </row>
    <row r="30" spans="2:18" ht="15" customHeight="1" x14ac:dyDescent="0.35">
      <c r="B30" s="63"/>
      <c r="C30" s="559" t="s">
        <v>907</v>
      </c>
      <c r="D30" s="531">
        <v>1</v>
      </c>
      <c r="E30" s="569">
        <f>150000/60</f>
        <v>2500</v>
      </c>
      <c r="F30" s="572">
        <f>150000/60</f>
        <v>2500</v>
      </c>
      <c r="G30" s="537" t="s">
        <v>1158</v>
      </c>
      <c r="H30" s="65"/>
      <c r="I30" s="548"/>
      <c r="J30" s="295"/>
      <c r="K30" s="323"/>
      <c r="L30" s="324"/>
      <c r="M30" s="324"/>
      <c r="N30" s="324"/>
      <c r="O30" s="324"/>
      <c r="P30" s="325"/>
    </row>
    <row r="31" spans="2:18" ht="28.5" customHeight="1" x14ac:dyDescent="0.35">
      <c r="B31" s="63"/>
      <c r="C31" s="560"/>
      <c r="D31" s="532"/>
      <c r="E31" s="570"/>
      <c r="F31" s="541"/>
      <c r="G31" s="538"/>
      <c r="H31" s="65"/>
      <c r="I31" s="548"/>
      <c r="J31" s="295"/>
      <c r="K31" s="326"/>
      <c r="L31" s="327"/>
      <c r="M31" s="327"/>
      <c r="N31" s="327"/>
      <c r="O31" s="327"/>
      <c r="P31" s="328"/>
    </row>
    <row r="32" spans="2:18" s="9" customFormat="1" ht="176.25" customHeight="1" thickBot="1" x14ac:dyDescent="0.4">
      <c r="B32" s="63"/>
      <c r="C32" s="561"/>
      <c r="D32" s="533"/>
      <c r="E32" s="571"/>
      <c r="F32" s="542"/>
      <c r="G32" s="539"/>
      <c r="H32" s="65"/>
      <c r="I32" s="548"/>
      <c r="J32" s="295"/>
      <c r="K32" s="329"/>
      <c r="L32" s="330"/>
      <c r="M32" s="330"/>
      <c r="N32" s="330"/>
      <c r="O32" s="330"/>
      <c r="P32" s="331"/>
    </row>
    <row r="33" spans="2:16" s="9" customFormat="1" ht="216.75" customHeight="1" x14ac:dyDescent="0.35">
      <c r="B33" s="63"/>
      <c r="C33" s="363" t="s">
        <v>1119</v>
      </c>
      <c r="D33" s="334">
        <v>1</v>
      </c>
      <c r="E33" s="335" t="s">
        <v>1129</v>
      </c>
      <c r="F33" s="344">
        <v>5083</v>
      </c>
      <c r="G33" s="458" t="s">
        <v>1159</v>
      </c>
      <c r="H33" s="65"/>
      <c r="I33" s="333"/>
      <c r="J33" s="295"/>
      <c r="K33" s="327"/>
      <c r="L33" s="327"/>
      <c r="M33" s="327"/>
      <c r="N33" s="327"/>
      <c r="O33" s="327"/>
      <c r="P33" s="327"/>
    </row>
    <row r="34" spans="2:16" s="9" customFormat="1" ht="61.5" customHeight="1" x14ac:dyDescent="0.35">
      <c r="B34" s="63"/>
      <c r="C34" s="562" t="s">
        <v>1122</v>
      </c>
      <c r="D34" s="563">
        <v>3</v>
      </c>
      <c r="E34" s="338" t="s">
        <v>1160</v>
      </c>
      <c r="F34" s="563">
        <v>6167</v>
      </c>
      <c r="G34" s="566" t="s">
        <v>1125</v>
      </c>
      <c r="H34" s="65"/>
      <c r="I34" s="350"/>
      <c r="J34" s="295"/>
      <c r="K34" s="327"/>
      <c r="L34" s="327"/>
      <c r="M34" s="327"/>
      <c r="N34" s="327"/>
      <c r="O34" s="327"/>
      <c r="P34" s="327"/>
    </row>
    <row r="35" spans="2:16" s="9" customFormat="1" ht="84" x14ac:dyDescent="0.35">
      <c r="B35" s="63"/>
      <c r="C35" s="562"/>
      <c r="D35" s="564"/>
      <c r="E35" s="338" t="s">
        <v>1124</v>
      </c>
      <c r="F35" s="564"/>
      <c r="G35" s="567"/>
      <c r="H35" s="65"/>
      <c r="I35" s="350"/>
      <c r="J35" s="295"/>
      <c r="K35" s="327"/>
      <c r="L35" s="327"/>
      <c r="M35" s="327"/>
      <c r="N35" s="327"/>
      <c r="O35" s="327"/>
      <c r="P35" s="327"/>
    </row>
    <row r="36" spans="2:16" s="9" customFormat="1" ht="52.5" customHeight="1" x14ac:dyDescent="0.35">
      <c r="B36" s="63"/>
      <c r="C36" s="562"/>
      <c r="D36" s="565"/>
      <c r="E36" s="351" t="s">
        <v>1123</v>
      </c>
      <c r="F36" s="565"/>
      <c r="G36" s="568"/>
      <c r="H36" s="65"/>
      <c r="I36" s="342"/>
      <c r="J36" s="295"/>
    </row>
    <row r="37" spans="2:16" s="9" customFormat="1" ht="15" thickBot="1" x14ac:dyDescent="0.4">
      <c r="B37" s="71"/>
      <c r="C37" s="72"/>
      <c r="D37" s="72"/>
      <c r="E37" s="72"/>
      <c r="F37" s="72"/>
      <c r="G37" s="72"/>
      <c r="H37" s="72"/>
      <c r="I37" s="73"/>
      <c r="J37" s="65"/>
    </row>
    <row r="38" spans="2:16" s="9" customFormat="1" x14ac:dyDescent="0.35">
      <c r="B38" s="8"/>
      <c r="C38" s="8"/>
      <c r="D38" s="8"/>
      <c r="E38" s="280"/>
      <c r="F38" s="8"/>
      <c r="G38" s="8"/>
      <c r="H38" s="8"/>
      <c r="I38" s="8"/>
      <c r="J38" s="280"/>
    </row>
    <row r="39" spans="2:16" s="9" customFormat="1" x14ac:dyDescent="0.35">
      <c r="B39" s="8"/>
      <c r="C39" s="8"/>
      <c r="D39" s="8"/>
      <c r="E39" s="280"/>
      <c r="F39" s="8"/>
      <c r="G39" s="8"/>
      <c r="H39" s="8"/>
      <c r="I39" s="8"/>
      <c r="J39" s="280"/>
    </row>
    <row r="40" spans="2:16" s="9" customFormat="1" x14ac:dyDescent="0.35">
      <c r="B40" s="8"/>
      <c r="J40" s="280"/>
    </row>
    <row r="41" spans="2:16" s="9" customFormat="1" ht="49.5" customHeight="1" x14ac:dyDescent="0.35">
      <c r="B41" s="8"/>
      <c r="J41" s="280"/>
    </row>
    <row r="42" spans="2:16" s="9" customFormat="1" ht="15.75" customHeight="1" x14ac:dyDescent="0.35">
      <c r="B42" s="8"/>
      <c r="J42" s="280"/>
    </row>
    <row r="43" spans="2:16" s="9" customFormat="1" ht="15.75" customHeight="1" x14ac:dyDescent="0.35">
      <c r="B43" s="8"/>
      <c r="J43" s="280"/>
    </row>
    <row r="44" spans="2:16" s="9" customFormat="1" ht="15.75" customHeight="1" x14ac:dyDescent="0.35">
      <c r="B44" s="8"/>
      <c r="J44" s="280"/>
    </row>
    <row r="45" spans="2:16" s="9" customFormat="1" x14ac:dyDescent="0.35">
      <c r="B45" s="8"/>
      <c r="J45" s="280"/>
    </row>
    <row r="46" spans="2:16" s="9" customFormat="1" ht="15.75" customHeight="1" x14ac:dyDescent="0.35">
      <c r="B46" s="471"/>
      <c r="C46" s="473"/>
      <c r="D46" s="473"/>
      <c r="J46" s="471"/>
    </row>
    <row r="47" spans="2:16" s="9" customFormat="1" ht="15.75" customHeight="1" x14ac:dyDescent="0.35">
      <c r="B47" s="471"/>
      <c r="C47" s="473"/>
      <c r="D47" s="473"/>
      <c r="J47" s="471"/>
    </row>
    <row r="48" spans="2:16" s="9" customFormat="1" x14ac:dyDescent="0.35">
      <c r="B48" s="471"/>
      <c r="C48" s="473"/>
      <c r="D48" s="473"/>
      <c r="J48" s="471"/>
    </row>
    <row r="49" spans="2:13" s="9" customFormat="1" ht="15.75" customHeight="1" x14ac:dyDescent="0.35">
      <c r="B49" s="471"/>
      <c r="C49" s="471"/>
      <c r="D49" s="471"/>
      <c r="J49" s="471"/>
    </row>
    <row r="50" spans="2:13" s="9" customFormat="1" ht="15.75" customHeight="1" x14ac:dyDescent="0.35">
      <c r="B50" s="471"/>
      <c r="C50" s="471"/>
      <c r="D50" s="471"/>
      <c r="J50" s="471"/>
    </row>
    <row r="51" spans="2:13" s="9" customFormat="1" x14ac:dyDescent="0.35">
      <c r="B51" s="471"/>
      <c r="C51" s="471"/>
      <c r="D51" s="471"/>
      <c r="J51" s="471"/>
    </row>
    <row r="52" spans="2:13" s="9" customFormat="1" x14ac:dyDescent="0.35">
      <c r="B52" s="471"/>
      <c r="C52" s="473"/>
      <c r="D52" s="473"/>
      <c r="J52" s="471"/>
    </row>
    <row r="53" spans="2:13" s="9" customFormat="1" ht="15.75" customHeight="1" x14ac:dyDescent="0.35">
      <c r="B53" s="471"/>
      <c r="C53" s="473"/>
      <c r="D53" s="473"/>
      <c r="E53" s="472"/>
      <c r="F53" s="472"/>
      <c r="G53" s="472"/>
      <c r="H53" s="472"/>
      <c r="I53" s="471"/>
      <c r="J53" s="471"/>
    </row>
    <row r="54" spans="2:13" s="9" customFormat="1" ht="15.75" customHeight="1" x14ac:dyDescent="0.35">
      <c r="B54" s="471"/>
      <c r="C54" s="471"/>
      <c r="D54" s="471"/>
      <c r="E54" s="472"/>
      <c r="F54" s="472"/>
      <c r="G54" s="472"/>
      <c r="H54" s="472"/>
      <c r="I54" s="471"/>
      <c r="J54" s="471"/>
    </row>
    <row r="55" spans="2:13" s="9" customFormat="1" x14ac:dyDescent="0.35">
      <c r="B55" s="471"/>
      <c r="C55" s="10"/>
      <c r="D55" s="471"/>
      <c r="E55" s="10"/>
      <c r="F55" s="10"/>
      <c r="G55" s="10"/>
      <c r="H55" s="10"/>
      <c r="I55" s="471"/>
      <c r="J55" s="471"/>
    </row>
    <row r="56" spans="2:13" s="9" customFormat="1" x14ac:dyDescent="0.35">
      <c r="B56" s="471"/>
      <c r="C56" s="10"/>
      <c r="D56" s="10"/>
      <c r="E56" s="10"/>
      <c r="F56" s="10"/>
      <c r="G56" s="10"/>
      <c r="H56" s="10"/>
      <c r="I56" s="11"/>
      <c r="J56" s="11"/>
    </row>
    <row r="57" spans="2:13" x14ac:dyDescent="0.35">
      <c r="B57" s="319"/>
      <c r="C57" s="319"/>
      <c r="D57" s="319"/>
      <c r="E57" s="474"/>
      <c r="F57" s="319"/>
      <c r="G57" s="319"/>
      <c r="H57" s="319"/>
      <c r="I57" s="319"/>
      <c r="J57" s="319"/>
      <c r="K57" s="319"/>
      <c r="L57" s="319"/>
      <c r="M57" s="319"/>
    </row>
    <row r="58" spans="2:13" x14ac:dyDescent="0.35">
      <c r="B58" s="319"/>
      <c r="C58" s="319"/>
      <c r="D58" s="319"/>
      <c r="E58" s="474"/>
      <c r="F58" s="319"/>
      <c r="G58" s="319"/>
      <c r="H58" s="319"/>
      <c r="I58" s="319"/>
      <c r="J58" s="319"/>
      <c r="K58" s="319"/>
      <c r="L58" s="319"/>
      <c r="M58" s="319"/>
    </row>
    <row r="59" spans="2:13" x14ac:dyDescent="0.35">
      <c r="B59" s="319"/>
      <c r="C59" s="319"/>
      <c r="D59" s="319"/>
      <c r="E59" s="474"/>
      <c r="F59" s="319"/>
      <c r="G59" s="319"/>
      <c r="H59" s="319"/>
      <c r="I59" s="319"/>
      <c r="J59" s="319"/>
      <c r="K59" s="319"/>
      <c r="L59" s="319"/>
      <c r="M59" s="319"/>
    </row>
    <row r="60" spans="2:13" x14ac:dyDescent="0.35">
      <c r="B60" s="319"/>
      <c r="C60" s="319"/>
      <c r="D60" s="319"/>
      <c r="E60" s="474"/>
      <c r="F60" s="319"/>
      <c r="G60" s="319"/>
      <c r="H60" s="319"/>
      <c r="I60" s="319"/>
      <c r="J60" s="319"/>
      <c r="K60" s="319"/>
      <c r="L60" s="319"/>
      <c r="M60" s="319"/>
    </row>
    <row r="61" spans="2:13" x14ac:dyDescent="0.35">
      <c r="B61" s="319"/>
      <c r="C61" s="319"/>
      <c r="D61" s="319"/>
      <c r="E61" s="474"/>
      <c r="F61" s="319"/>
      <c r="G61" s="319"/>
      <c r="H61" s="319"/>
      <c r="I61" s="319"/>
      <c r="J61" s="319"/>
      <c r="K61" s="319"/>
      <c r="L61" s="319"/>
      <c r="M61" s="319"/>
    </row>
    <row r="62" spans="2:13" x14ac:dyDescent="0.35">
      <c r="B62" s="319"/>
      <c r="C62" s="319"/>
      <c r="D62" s="319"/>
      <c r="E62" s="474"/>
      <c r="F62" s="319"/>
      <c r="G62" s="319"/>
      <c r="H62" s="319"/>
      <c r="I62" s="319"/>
      <c r="J62" s="319"/>
      <c r="K62" s="319"/>
      <c r="L62" s="319"/>
      <c r="M62" s="319"/>
    </row>
    <row r="63" spans="2:13" x14ac:dyDescent="0.35">
      <c r="B63" s="319"/>
      <c r="C63" s="319"/>
      <c r="D63" s="319"/>
      <c r="E63" s="474"/>
      <c r="F63" s="319"/>
      <c r="G63" s="319"/>
      <c r="H63" s="319"/>
      <c r="I63" s="319"/>
      <c r="J63" s="319"/>
      <c r="K63" s="319"/>
      <c r="L63" s="319"/>
      <c r="M63" s="319"/>
    </row>
    <row r="64" spans="2:13" x14ac:dyDescent="0.35">
      <c r="B64" s="319"/>
      <c r="C64" s="319"/>
      <c r="D64" s="319"/>
      <c r="E64" s="474"/>
      <c r="F64" s="319"/>
      <c r="G64" s="319"/>
      <c r="H64" s="319"/>
      <c r="I64" s="319"/>
      <c r="J64" s="319"/>
      <c r="K64" s="319"/>
      <c r="L64" s="319"/>
      <c r="M64" s="319"/>
    </row>
    <row r="65" spans="2:13" x14ac:dyDescent="0.35">
      <c r="B65" s="319"/>
      <c r="C65" s="319"/>
      <c r="D65" s="319"/>
      <c r="E65" s="474"/>
      <c r="F65" s="319"/>
      <c r="G65" s="319"/>
      <c r="H65" s="319"/>
      <c r="I65" s="319"/>
      <c r="J65" s="319"/>
      <c r="K65" s="319"/>
      <c r="L65" s="319"/>
      <c r="M65" s="319"/>
    </row>
    <row r="66" spans="2:13" x14ac:dyDescent="0.35">
      <c r="B66" s="319"/>
      <c r="C66" s="319"/>
      <c r="D66" s="319"/>
      <c r="E66" s="474"/>
      <c r="F66" s="319"/>
      <c r="G66" s="319"/>
      <c r="H66" s="319"/>
      <c r="I66" s="319"/>
      <c r="J66" s="319"/>
      <c r="K66" s="319"/>
      <c r="L66" s="319"/>
      <c r="M66" s="319"/>
    </row>
  </sheetData>
  <mergeCells count="37">
    <mergeCell ref="C34:C36"/>
    <mergeCell ref="D34:D36"/>
    <mergeCell ref="F34:F36"/>
    <mergeCell ref="G34:G36"/>
    <mergeCell ref="I27:I29"/>
    <mergeCell ref="I30:I32"/>
    <mergeCell ref="C27:C29"/>
    <mergeCell ref="C30:C32"/>
    <mergeCell ref="D27:D29"/>
    <mergeCell ref="D30:D32"/>
    <mergeCell ref="E30:E32"/>
    <mergeCell ref="G30:G32"/>
    <mergeCell ref="F30:F32"/>
    <mergeCell ref="E28:E29"/>
    <mergeCell ref="K24:P26"/>
    <mergeCell ref="C3:H3"/>
    <mergeCell ref="I21:I23"/>
    <mergeCell ref="I24:I26"/>
    <mergeCell ref="C19:E19"/>
    <mergeCell ref="C18:D18"/>
    <mergeCell ref="B4:H4"/>
    <mergeCell ref="C5:H5"/>
    <mergeCell ref="C8:D8"/>
    <mergeCell ref="C9:H9"/>
    <mergeCell ref="C6:F6"/>
    <mergeCell ref="G21:G23"/>
    <mergeCell ref="C24:C26"/>
    <mergeCell ref="C21:C23"/>
    <mergeCell ref="D24:D26"/>
    <mergeCell ref="G24:G26"/>
    <mergeCell ref="D21:D23"/>
    <mergeCell ref="E21:E23"/>
    <mergeCell ref="E24:E26"/>
    <mergeCell ref="G27:G29"/>
    <mergeCell ref="F27:F29"/>
    <mergeCell ref="F21:F23"/>
    <mergeCell ref="F24:F26"/>
  </mergeCells>
  <dataValidations count="2">
    <dataValidation type="whole" allowBlank="1" showInputMessage="1" showErrorMessage="1" sqref="L11:O11 N5:Q5" xr:uid="{00000000-0002-0000-0200-000000000000}">
      <formula1>-999999999</formula1>
      <formula2>999999999</formula2>
    </dataValidation>
    <dataValidation type="list" allowBlank="1" showInputMessage="1" showErrorMessage="1" sqref="E53:H53" xr:uid="{00000000-0002-0000-0200-000001000000}">
      <formula1>$N$60:$N$61</formula1>
    </dataValidation>
  </dataValidations>
  <pageMargins left="0.2" right="0.21" top="0.17" bottom="0.17" header="0.17" footer="0.17"/>
  <pageSetup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H41"/>
  <sheetViews>
    <sheetView tabSelected="1" workbookViewId="0">
      <pane ySplit="2" topLeftCell="A3" activePane="bottomLeft" state="frozen"/>
      <selection pane="bottomLeft" activeCell="K8" sqref="K8"/>
    </sheetView>
  </sheetViews>
  <sheetFormatPr defaultColWidth="9.1796875" defaultRowHeight="14" x14ac:dyDescent="0.3"/>
  <cols>
    <col min="1" max="1" width="17.7265625" style="23" customWidth="1"/>
    <col min="2" max="2" width="16.7265625" style="23" customWidth="1"/>
    <col min="3" max="3" width="18" style="23" customWidth="1"/>
    <col min="4" max="4" width="18.81640625" style="23" customWidth="1"/>
    <col min="5" max="5" width="11.453125" style="23" customWidth="1"/>
    <col min="6" max="6" width="14.54296875" style="23" customWidth="1"/>
    <col min="7" max="7" width="24.54296875" style="23" customWidth="1"/>
    <col min="8" max="8" width="83.26953125" style="23" customWidth="1"/>
    <col min="9" max="16384" width="9.1796875" style="23"/>
  </cols>
  <sheetData>
    <row r="1" spans="1:8" ht="15" x14ac:dyDescent="0.3">
      <c r="B1" s="575" t="s">
        <v>1213</v>
      </c>
      <c r="C1" s="575"/>
      <c r="D1" s="575"/>
      <c r="E1" s="575"/>
      <c r="F1" s="575"/>
      <c r="G1" s="575"/>
      <c r="H1" s="575"/>
    </row>
    <row r="2" spans="1:8" ht="42" x14ac:dyDescent="0.3">
      <c r="A2" s="488" t="s">
        <v>1214</v>
      </c>
      <c r="B2" s="489" t="s">
        <v>1196</v>
      </c>
      <c r="C2" s="489" t="s">
        <v>1185</v>
      </c>
      <c r="D2" s="488" t="s">
        <v>234</v>
      </c>
      <c r="E2" s="152" t="s">
        <v>1186</v>
      </c>
      <c r="F2" s="489" t="s">
        <v>1080</v>
      </c>
      <c r="G2" s="489" t="s">
        <v>1199</v>
      </c>
      <c r="H2" s="152" t="s">
        <v>1211</v>
      </c>
    </row>
    <row r="3" spans="1:8" s="479" customFormat="1" ht="108" customHeight="1" x14ac:dyDescent="0.35">
      <c r="A3" s="477" t="s">
        <v>1187</v>
      </c>
      <c r="B3" s="477" t="s">
        <v>1195</v>
      </c>
      <c r="C3" s="477" t="s">
        <v>1197</v>
      </c>
      <c r="D3" s="477" t="s">
        <v>1198</v>
      </c>
      <c r="E3" s="477">
        <v>1</v>
      </c>
      <c r="F3" s="477">
        <v>13704</v>
      </c>
      <c r="G3" s="477" t="s">
        <v>1200</v>
      </c>
      <c r="H3" s="478" t="s">
        <v>1201</v>
      </c>
    </row>
    <row r="4" spans="1:8" s="479" customFormat="1" ht="252" customHeight="1" x14ac:dyDescent="0.35">
      <c r="A4" s="480" t="s">
        <v>1187</v>
      </c>
      <c r="B4" s="477" t="s">
        <v>1195</v>
      </c>
      <c r="C4" s="338" t="s">
        <v>1188</v>
      </c>
      <c r="D4" s="481" t="s">
        <v>753</v>
      </c>
      <c r="E4" s="481">
        <v>1</v>
      </c>
      <c r="F4" s="481">
        <v>2894</v>
      </c>
      <c r="G4" s="481" t="s">
        <v>1202</v>
      </c>
      <c r="H4" s="475" t="s">
        <v>1203</v>
      </c>
    </row>
    <row r="5" spans="1:8" s="479" customFormat="1" ht="112" x14ac:dyDescent="0.35">
      <c r="A5" s="482" t="s">
        <v>1187</v>
      </c>
      <c r="B5" s="482" t="s">
        <v>1191</v>
      </c>
      <c r="C5" s="482" t="s">
        <v>1188</v>
      </c>
      <c r="D5" s="482" t="s">
        <v>904</v>
      </c>
      <c r="E5" s="482">
        <v>2</v>
      </c>
      <c r="F5" s="482">
        <v>9047</v>
      </c>
      <c r="G5" s="483" t="s">
        <v>1204</v>
      </c>
      <c r="H5" s="475" t="s">
        <v>1205</v>
      </c>
    </row>
    <row r="6" spans="1:8" s="479" customFormat="1" ht="154" x14ac:dyDescent="0.35">
      <c r="A6" s="482" t="s">
        <v>1187</v>
      </c>
      <c r="B6" s="477" t="s">
        <v>1215</v>
      </c>
      <c r="C6" s="482" t="s">
        <v>1188</v>
      </c>
      <c r="D6" s="482" t="s">
        <v>905</v>
      </c>
      <c r="E6" s="482">
        <v>1</v>
      </c>
      <c r="F6" s="482">
        <v>2500</v>
      </c>
      <c r="G6" s="483" t="s">
        <v>1206</v>
      </c>
      <c r="H6" s="469" t="s">
        <v>1207</v>
      </c>
    </row>
    <row r="7" spans="1:8" s="479" customFormat="1" ht="154" x14ac:dyDescent="0.35">
      <c r="A7" s="485" t="s">
        <v>1192</v>
      </c>
      <c r="B7" s="486" t="s">
        <v>1195</v>
      </c>
      <c r="C7" s="485" t="s">
        <v>1188</v>
      </c>
      <c r="D7" s="486" t="s">
        <v>1193</v>
      </c>
      <c r="E7" s="485">
        <v>1</v>
      </c>
      <c r="F7" s="485">
        <v>5083</v>
      </c>
      <c r="G7" s="486" t="s">
        <v>1208</v>
      </c>
      <c r="H7" s="487" t="s">
        <v>1209</v>
      </c>
    </row>
    <row r="8" spans="1:8" s="479" customFormat="1" ht="126" x14ac:dyDescent="0.35">
      <c r="A8" s="482" t="s">
        <v>1190</v>
      </c>
      <c r="B8" s="483" t="s">
        <v>1212</v>
      </c>
      <c r="C8" s="482" t="s">
        <v>1188</v>
      </c>
      <c r="D8" s="482" t="s">
        <v>1121</v>
      </c>
      <c r="E8" s="482">
        <v>3</v>
      </c>
      <c r="F8" s="482">
        <v>6167</v>
      </c>
      <c r="G8" s="483" t="s">
        <v>1210</v>
      </c>
      <c r="H8" s="483" t="s">
        <v>1194</v>
      </c>
    </row>
    <row r="9" spans="1:8" x14ac:dyDescent="0.3">
      <c r="A9" s="484"/>
      <c r="B9" s="484"/>
      <c r="C9" s="484"/>
      <c r="D9" s="484"/>
      <c r="E9" s="484"/>
      <c r="F9" s="484"/>
      <c r="G9" s="484"/>
      <c r="H9" s="484"/>
    </row>
    <row r="10" spans="1:8" x14ac:dyDescent="0.3">
      <c r="A10" s="484"/>
      <c r="B10" s="484"/>
      <c r="C10" s="484"/>
      <c r="D10" s="484"/>
      <c r="E10" s="484"/>
      <c r="F10" s="484"/>
      <c r="G10" s="484"/>
      <c r="H10" s="484"/>
    </row>
    <row r="11" spans="1:8" x14ac:dyDescent="0.3">
      <c r="A11" s="484"/>
      <c r="B11" s="484"/>
      <c r="C11" s="484"/>
      <c r="D11" s="484"/>
      <c r="E11" s="484"/>
      <c r="F11" s="484"/>
      <c r="G11" s="484"/>
      <c r="H11" s="484"/>
    </row>
    <row r="12" spans="1:8" x14ac:dyDescent="0.3">
      <c r="A12" s="484"/>
      <c r="B12" s="484"/>
      <c r="C12" s="484"/>
      <c r="D12" s="484"/>
      <c r="E12" s="484"/>
      <c r="F12" s="484"/>
      <c r="G12" s="484"/>
      <c r="H12" s="484"/>
    </row>
    <row r="13" spans="1:8" x14ac:dyDescent="0.3">
      <c r="A13" s="484"/>
      <c r="B13" s="484"/>
      <c r="C13" s="484"/>
      <c r="D13" s="484"/>
      <c r="E13" s="484"/>
      <c r="F13" s="484"/>
      <c r="G13" s="484"/>
      <c r="H13" s="484"/>
    </row>
    <row r="14" spans="1:8" x14ac:dyDescent="0.3">
      <c r="A14" s="484"/>
      <c r="B14" s="484"/>
      <c r="C14" s="484"/>
      <c r="D14" s="484"/>
      <c r="E14" s="484"/>
      <c r="F14" s="484"/>
      <c r="G14" s="484"/>
      <c r="H14" s="484"/>
    </row>
    <row r="15" spans="1:8" x14ac:dyDescent="0.3">
      <c r="A15" s="484"/>
      <c r="B15" s="484"/>
      <c r="C15" s="484"/>
      <c r="D15" s="484"/>
      <c r="E15" s="484"/>
      <c r="F15" s="484"/>
      <c r="G15" s="484"/>
      <c r="H15" s="484"/>
    </row>
    <row r="16" spans="1:8" x14ac:dyDescent="0.3">
      <c r="A16" s="484"/>
      <c r="B16" s="484"/>
      <c r="C16" s="484"/>
      <c r="D16" s="484"/>
      <c r="E16" s="484"/>
      <c r="F16" s="484"/>
      <c r="G16" s="484"/>
      <c r="H16" s="484"/>
    </row>
    <row r="17" spans="1:8" x14ac:dyDescent="0.3">
      <c r="A17" s="484"/>
      <c r="B17" s="484"/>
      <c r="C17" s="484"/>
      <c r="D17" s="484"/>
      <c r="E17" s="484"/>
      <c r="F17" s="484"/>
      <c r="G17" s="484"/>
      <c r="H17" s="484"/>
    </row>
    <row r="18" spans="1:8" x14ac:dyDescent="0.3">
      <c r="A18" s="484"/>
      <c r="B18" s="484"/>
      <c r="C18" s="484"/>
      <c r="D18" s="484"/>
      <c r="E18" s="484"/>
      <c r="F18" s="484"/>
      <c r="G18" s="484"/>
      <c r="H18" s="484"/>
    </row>
    <row r="19" spans="1:8" x14ac:dyDescent="0.3">
      <c r="A19" s="484"/>
      <c r="B19" s="484"/>
      <c r="C19" s="484"/>
      <c r="D19" s="484"/>
      <c r="E19" s="484"/>
      <c r="F19" s="484"/>
      <c r="G19" s="484"/>
      <c r="H19" s="484"/>
    </row>
    <row r="20" spans="1:8" x14ac:dyDescent="0.3">
      <c r="A20" s="484"/>
      <c r="B20" s="484"/>
      <c r="C20" s="484"/>
      <c r="D20" s="484"/>
      <c r="E20" s="484"/>
      <c r="F20" s="484"/>
      <c r="G20" s="484"/>
      <c r="H20" s="484"/>
    </row>
    <row r="21" spans="1:8" x14ac:dyDescent="0.3">
      <c r="A21" s="484"/>
      <c r="B21" s="484"/>
      <c r="C21" s="484"/>
      <c r="D21" s="484"/>
      <c r="E21" s="484"/>
      <c r="F21" s="484"/>
      <c r="G21" s="484"/>
      <c r="H21" s="484"/>
    </row>
    <row r="22" spans="1:8" x14ac:dyDescent="0.3">
      <c r="A22" s="484"/>
      <c r="B22" s="484"/>
      <c r="C22" s="484"/>
      <c r="D22" s="484"/>
      <c r="E22" s="484"/>
      <c r="F22" s="484"/>
      <c r="G22" s="484"/>
      <c r="H22" s="484"/>
    </row>
    <row r="23" spans="1:8" x14ac:dyDescent="0.3">
      <c r="A23" s="484"/>
      <c r="B23" s="484"/>
      <c r="C23" s="484"/>
      <c r="D23" s="484"/>
      <c r="E23" s="484"/>
      <c r="F23" s="484"/>
      <c r="G23" s="484"/>
      <c r="H23" s="484"/>
    </row>
    <row r="24" spans="1:8" x14ac:dyDescent="0.3">
      <c r="A24" s="484"/>
      <c r="B24" s="484"/>
      <c r="C24" s="484"/>
      <c r="D24" s="484"/>
      <c r="E24" s="484"/>
      <c r="F24" s="484"/>
      <c r="G24" s="484"/>
      <c r="H24" s="484"/>
    </row>
    <row r="25" spans="1:8" x14ac:dyDescent="0.3">
      <c r="A25" s="484"/>
      <c r="B25" s="484"/>
      <c r="C25" s="484"/>
      <c r="D25" s="484"/>
      <c r="E25" s="484"/>
      <c r="F25" s="484"/>
      <c r="G25" s="484"/>
      <c r="H25" s="484"/>
    </row>
    <row r="26" spans="1:8" x14ac:dyDescent="0.3">
      <c r="A26" s="484"/>
      <c r="B26" s="484"/>
      <c r="C26" s="484"/>
      <c r="D26" s="484"/>
      <c r="E26" s="484"/>
      <c r="F26" s="484"/>
      <c r="G26" s="484"/>
      <c r="H26" s="484"/>
    </row>
    <row r="27" spans="1:8" x14ac:dyDescent="0.3">
      <c r="A27" s="484"/>
      <c r="B27" s="484"/>
      <c r="C27" s="484"/>
      <c r="D27" s="484"/>
      <c r="E27" s="484"/>
      <c r="F27" s="484"/>
      <c r="G27" s="484"/>
      <c r="H27" s="484"/>
    </row>
    <row r="28" spans="1:8" x14ac:dyDescent="0.3">
      <c r="A28" s="484"/>
      <c r="B28" s="484"/>
      <c r="C28" s="484"/>
      <c r="D28" s="484"/>
      <c r="E28" s="484"/>
      <c r="F28" s="484"/>
      <c r="G28" s="484"/>
      <c r="H28" s="484"/>
    </row>
    <row r="29" spans="1:8" x14ac:dyDescent="0.3">
      <c r="A29" s="484"/>
      <c r="B29" s="484"/>
      <c r="C29" s="484"/>
      <c r="D29" s="484"/>
      <c r="E29" s="484"/>
      <c r="F29" s="484"/>
      <c r="G29" s="484"/>
      <c r="H29" s="484"/>
    </row>
    <row r="30" spans="1:8" x14ac:dyDescent="0.3">
      <c r="A30" s="484"/>
      <c r="B30" s="484"/>
      <c r="C30" s="484"/>
      <c r="D30" s="484"/>
      <c r="E30" s="484"/>
      <c r="F30" s="484"/>
      <c r="G30" s="484"/>
      <c r="H30" s="484"/>
    </row>
    <row r="31" spans="1:8" x14ac:dyDescent="0.3">
      <c r="A31" s="484"/>
      <c r="B31" s="484"/>
      <c r="C31" s="484"/>
      <c r="D31" s="484"/>
      <c r="E31" s="484"/>
      <c r="F31" s="484"/>
      <c r="G31" s="484"/>
      <c r="H31" s="484"/>
    </row>
    <row r="32" spans="1:8" x14ac:dyDescent="0.3">
      <c r="A32" s="484"/>
      <c r="B32" s="484"/>
      <c r="C32" s="484"/>
      <c r="D32" s="484"/>
      <c r="E32" s="484"/>
      <c r="F32" s="484"/>
      <c r="G32" s="484"/>
      <c r="H32" s="484"/>
    </row>
    <row r="33" spans="1:8" x14ac:dyDescent="0.3">
      <c r="A33" s="484"/>
      <c r="B33" s="484"/>
      <c r="C33" s="484"/>
      <c r="D33" s="484"/>
      <c r="E33" s="484"/>
      <c r="F33" s="484"/>
      <c r="G33" s="484"/>
      <c r="H33" s="484"/>
    </row>
    <row r="34" spans="1:8" x14ac:dyDescent="0.3">
      <c r="A34" s="484"/>
      <c r="B34" s="484"/>
      <c r="C34" s="484"/>
      <c r="D34" s="484"/>
      <c r="E34" s="484"/>
      <c r="F34" s="484"/>
      <c r="G34" s="484"/>
      <c r="H34" s="484"/>
    </row>
    <row r="35" spans="1:8" x14ac:dyDescent="0.3">
      <c r="A35" s="484"/>
      <c r="B35" s="484"/>
      <c r="C35" s="484"/>
      <c r="D35" s="484"/>
      <c r="E35" s="484"/>
      <c r="F35" s="484"/>
      <c r="G35" s="484"/>
      <c r="H35" s="484"/>
    </row>
    <row r="36" spans="1:8" x14ac:dyDescent="0.3">
      <c r="A36" s="484"/>
      <c r="B36" s="484"/>
      <c r="C36" s="484"/>
      <c r="D36" s="484"/>
      <c r="E36" s="484"/>
      <c r="F36" s="484"/>
      <c r="G36" s="484"/>
      <c r="H36" s="484"/>
    </row>
    <row r="37" spans="1:8" x14ac:dyDescent="0.3">
      <c r="A37" s="484"/>
      <c r="B37" s="484"/>
      <c r="C37" s="484"/>
      <c r="D37" s="484"/>
      <c r="E37" s="484"/>
      <c r="F37" s="484"/>
      <c r="G37" s="484"/>
      <c r="H37" s="484"/>
    </row>
    <row r="38" spans="1:8" x14ac:dyDescent="0.3">
      <c r="A38" s="484"/>
      <c r="B38" s="484"/>
      <c r="C38" s="484"/>
      <c r="D38" s="484"/>
      <c r="E38" s="484"/>
      <c r="F38" s="484"/>
      <c r="G38" s="484"/>
      <c r="H38" s="484"/>
    </row>
    <row r="39" spans="1:8" x14ac:dyDescent="0.3">
      <c r="A39" s="484"/>
      <c r="B39" s="484"/>
      <c r="C39" s="484"/>
      <c r="D39" s="484"/>
      <c r="E39" s="484"/>
      <c r="F39" s="484"/>
      <c r="G39" s="484"/>
      <c r="H39" s="484"/>
    </row>
    <row r="40" spans="1:8" x14ac:dyDescent="0.3">
      <c r="A40" s="484"/>
      <c r="B40" s="484"/>
      <c r="C40" s="484"/>
      <c r="D40" s="484"/>
      <c r="E40" s="484"/>
      <c r="F40" s="484"/>
      <c r="G40" s="484"/>
      <c r="H40" s="484"/>
    </row>
    <row r="41" spans="1:8" x14ac:dyDescent="0.3">
      <c r="A41" s="484"/>
      <c r="B41" s="484"/>
      <c r="C41" s="484"/>
      <c r="D41" s="484"/>
      <c r="E41" s="484"/>
      <c r="F41" s="484"/>
      <c r="G41" s="484"/>
      <c r="H41" s="484"/>
    </row>
  </sheetData>
  <mergeCells count="1">
    <mergeCell ref="B1:H1"/>
  </mergeCells>
  <pageMargins left="0.7" right="0.7" top="0.75" bottom="0.75"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64"/>
  <sheetViews>
    <sheetView topLeftCell="A22" workbookViewId="0">
      <selection activeCell="C26" sqref="C26:F26"/>
    </sheetView>
  </sheetViews>
  <sheetFormatPr defaultRowHeight="14.5" x14ac:dyDescent="0.35"/>
  <cols>
    <col min="1" max="2" width="1.81640625" customWidth="1"/>
    <col min="3" max="3" width="43.7265625" customWidth="1"/>
    <col min="4" max="4" width="24.54296875" customWidth="1"/>
    <col min="5" max="5" width="22.81640625" customWidth="1"/>
    <col min="6" max="6" width="33.26953125" customWidth="1"/>
    <col min="7" max="7" width="2" customWidth="1"/>
    <col min="8" max="8" width="8" customWidth="1"/>
  </cols>
  <sheetData>
    <row r="1" spans="2:7" ht="15" thickBot="1" x14ac:dyDescent="0.4"/>
    <row r="2" spans="2:7" ht="15" thickBot="1" x14ac:dyDescent="0.4">
      <c r="B2" s="91"/>
      <c r="C2" s="92"/>
      <c r="D2" s="92"/>
      <c r="E2" s="92"/>
      <c r="F2" s="92"/>
      <c r="G2" s="93"/>
    </row>
    <row r="3" spans="2:7" ht="20.5" thickBot="1" x14ac:dyDescent="0.45">
      <c r="B3" s="94"/>
      <c r="C3" s="589" t="s">
        <v>219</v>
      </c>
      <c r="D3" s="546"/>
      <c r="E3" s="546"/>
      <c r="F3" s="547"/>
      <c r="G3" s="62"/>
    </row>
    <row r="4" spans="2:7" x14ac:dyDescent="0.35">
      <c r="B4" s="551"/>
      <c r="C4" s="552"/>
      <c r="D4" s="552"/>
      <c r="E4" s="552"/>
      <c r="F4" s="552"/>
      <c r="G4" s="62"/>
    </row>
    <row r="5" spans="2:7" x14ac:dyDescent="0.35">
      <c r="B5" s="63"/>
      <c r="C5" s="576"/>
      <c r="D5" s="576"/>
      <c r="E5" s="576"/>
      <c r="F5" s="576"/>
      <c r="G5" s="62"/>
    </row>
    <row r="6" spans="2:7" x14ac:dyDescent="0.35">
      <c r="B6" s="63"/>
      <c r="C6" s="64"/>
      <c r="D6" s="65"/>
      <c r="E6" s="64"/>
      <c r="F6" s="65"/>
      <c r="G6" s="62"/>
    </row>
    <row r="7" spans="2:7" x14ac:dyDescent="0.35">
      <c r="B7" s="63"/>
      <c r="C7" s="550" t="s">
        <v>229</v>
      </c>
      <c r="D7" s="550"/>
      <c r="E7" s="66"/>
      <c r="F7" s="65"/>
      <c r="G7" s="62"/>
    </row>
    <row r="8" spans="2:7" ht="15" thickBot="1" x14ac:dyDescent="0.4">
      <c r="B8" s="63"/>
      <c r="C8" s="577" t="s">
        <v>301</v>
      </c>
      <c r="D8" s="577"/>
      <c r="E8" s="577"/>
      <c r="F8" s="577"/>
      <c r="G8" s="62"/>
    </row>
    <row r="9" spans="2:7" ht="15" thickBot="1" x14ac:dyDescent="0.4">
      <c r="B9" s="63"/>
      <c r="C9" s="40" t="s">
        <v>231</v>
      </c>
      <c r="D9" s="41" t="s">
        <v>230</v>
      </c>
      <c r="E9" s="578" t="s">
        <v>277</v>
      </c>
      <c r="F9" s="579"/>
      <c r="G9" s="62"/>
    </row>
    <row r="10" spans="2:7" ht="95.25" customHeight="1" thickBot="1" x14ac:dyDescent="0.4">
      <c r="B10" s="63"/>
      <c r="C10" s="249" t="s">
        <v>675</v>
      </c>
      <c r="D10" s="251" t="s">
        <v>689</v>
      </c>
      <c r="E10" s="582" t="s">
        <v>1132</v>
      </c>
      <c r="F10" s="581"/>
      <c r="G10" s="62"/>
    </row>
    <row r="11" spans="2:7" ht="129.75" customHeight="1" thickBot="1" x14ac:dyDescent="0.4">
      <c r="B11" s="63"/>
      <c r="C11" s="249" t="s">
        <v>676</v>
      </c>
      <c r="D11" s="251" t="s">
        <v>689</v>
      </c>
      <c r="E11" s="580" t="s">
        <v>1146</v>
      </c>
      <c r="F11" s="581"/>
      <c r="G11" s="62"/>
    </row>
    <row r="12" spans="2:7" ht="66" customHeight="1" thickBot="1" x14ac:dyDescent="0.4">
      <c r="B12" s="63"/>
      <c r="C12" s="249" t="s">
        <v>677</v>
      </c>
      <c r="D12" s="251" t="s">
        <v>690</v>
      </c>
      <c r="E12" s="582" t="s">
        <v>1016</v>
      </c>
      <c r="F12" s="581"/>
      <c r="G12" s="62"/>
    </row>
    <row r="13" spans="2:7" ht="52.5" customHeight="1" thickBot="1" x14ac:dyDescent="0.4">
      <c r="B13" s="63"/>
      <c r="C13" s="249" t="s">
        <v>678</v>
      </c>
      <c r="D13" s="252" t="s">
        <v>689</v>
      </c>
      <c r="E13" s="580" t="s">
        <v>1147</v>
      </c>
      <c r="F13" s="581"/>
      <c r="G13" s="62"/>
    </row>
    <row r="14" spans="2:7" ht="60.75" customHeight="1" thickBot="1" x14ac:dyDescent="0.4">
      <c r="B14" s="63"/>
      <c r="C14" s="249" t="s">
        <v>679</v>
      </c>
      <c r="D14" s="251" t="s">
        <v>689</v>
      </c>
      <c r="E14" s="582" t="s">
        <v>1037</v>
      </c>
      <c r="F14" s="581"/>
      <c r="G14" s="62"/>
    </row>
    <row r="15" spans="2:7" ht="88.5" customHeight="1" thickBot="1" x14ac:dyDescent="0.4">
      <c r="B15" s="63"/>
      <c r="C15" s="249" t="s">
        <v>680</v>
      </c>
      <c r="D15" s="282" t="s">
        <v>689</v>
      </c>
      <c r="E15" s="588" t="s">
        <v>1161</v>
      </c>
      <c r="F15" s="581"/>
      <c r="G15" s="62"/>
    </row>
    <row r="16" spans="2:7" ht="43.5" customHeight="1" thickBot="1" x14ac:dyDescent="0.4">
      <c r="B16" s="63"/>
      <c r="C16" s="249" t="s">
        <v>681</v>
      </c>
      <c r="D16" s="281" t="s">
        <v>690</v>
      </c>
      <c r="E16" s="582" t="s">
        <v>1162</v>
      </c>
      <c r="F16" s="581"/>
      <c r="G16" s="62"/>
    </row>
    <row r="17" spans="2:7" ht="66.75" customHeight="1" thickBot="1" x14ac:dyDescent="0.4">
      <c r="B17" s="63"/>
      <c r="C17" s="249" t="s">
        <v>682</v>
      </c>
      <c r="D17" s="251" t="s">
        <v>690</v>
      </c>
      <c r="E17" s="580" t="s">
        <v>1163</v>
      </c>
      <c r="F17" s="581"/>
      <c r="G17" s="62"/>
    </row>
    <row r="18" spans="2:7" ht="54.75" customHeight="1" thickBot="1" x14ac:dyDescent="0.4">
      <c r="B18" s="63"/>
      <c r="C18" s="249" t="s">
        <v>683</v>
      </c>
      <c r="D18" s="251" t="s">
        <v>690</v>
      </c>
      <c r="E18" s="582" t="s">
        <v>1017</v>
      </c>
      <c r="F18" s="581"/>
      <c r="G18" s="62"/>
    </row>
    <row r="19" spans="2:7" ht="78" customHeight="1" thickBot="1" x14ac:dyDescent="0.4">
      <c r="B19" s="63"/>
      <c r="C19" s="249" t="s">
        <v>684</v>
      </c>
      <c r="D19" s="251" t="s">
        <v>689</v>
      </c>
      <c r="E19" s="582" t="s">
        <v>1133</v>
      </c>
      <c r="F19" s="581"/>
      <c r="G19" s="62"/>
    </row>
    <row r="20" spans="2:7" ht="75" customHeight="1" thickBot="1" x14ac:dyDescent="0.4">
      <c r="B20" s="63"/>
      <c r="C20" s="249" t="s">
        <v>685</v>
      </c>
      <c r="D20" s="251" t="s">
        <v>690</v>
      </c>
      <c r="E20" s="582" t="s">
        <v>1134</v>
      </c>
      <c r="F20" s="581"/>
      <c r="G20" s="62"/>
    </row>
    <row r="21" spans="2:7" ht="31.5" thickBot="1" x14ac:dyDescent="0.4">
      <c r="B21" s="63"/>
      <c r="C21" s="249" t="s">
        <v>686</v>
      </c>
      <c r="D21" s="251" t="s">
        <v>690</v>
      </c>
      <c r="E21" s="582" t="s">
        <v>1038</v>
      </c>
      <c r="F21" s="581"/>
      <c r="G21" s="62"/>
    </row>
    <row r="22" spans="2:7" ht="47" thickBot="1" x14ac:dyDescent="0.4">
      <c r="B22" s="63"/>
      <c r="C22" s="249" t="s">
        <v>1018</v>
      </c>
      <c r="D22" s="251" t="s">
        <v>689</v>
      </c>
      <c r="E22" s="582" t="s">
        <v>1019</v>
      </c>
      <c r="F22" s="581"/>
      <c r="G22" s="62"/>
    </row>
    <row r="23" spans="2:7" ht="81.75" customHeight="1" thickBot="1" x14ac:dyDescent="0.4">
      <c r="B23" s="63"/>
      <c r="C23" s="249" t="s">
        <v>687</v>
      </c>
      <c r="D23" s="251" t="s">
        <v>690</v>
      </c>
      <c r="E23" s="582" t="s">
        <v>1020</v>
      </c>
      <c r="F23" s="581"/>
      <c r="G23" s="250"/>
    </row>
    <row r="24" spans="2:7" ht="47" thickBot="1" x14ac:dyDescent="0.4">
      <c r="B24" s="63"/>
      <c r="C24" s="248" t="s">
        <v>688</v>
      </c>
      <c r="D24" s="251" t="s">
        <v>690</v>
      </c>
      <c r="E24" s="582" t="s">
        <v>1021</v>
      </c>
      <c r="F24" s="581"/>
      <c r="G24" s="62"/>
    </row>
    <row r="25" spans="2:7" x14ac:dyDescent="0.35">
      <c r="B25" s="63"/>
      <c r="C25" s="65"/>
      <c r="D25" s="65"/>
      <c r="E25" s="65"/>
      <c r="F25" s="65"/>
      <c r="G25" s="62"/>
    </row>
    <row r="26" spans="2:7" x14ac:dyDescent="0.35">
      <c r="B26" s="63"/>
      <c r="C26" s="586" t="s">
        <v>260</v>
      </c>
      <c r="D26" s="586"/>
      <c r="E26" s="586"/>
      <c r="F26" s="586"/>
      <c r="G26" s="62"/>
    </row>
    <row r="27" spans="2:7" ht="15" thickBot="1" x14ac:dyDescent="0.4">
      <c r="B27" s="63"/>
      <c r="C27" s="587" t="s">
        <v>275</v>
      </c>
      <c r="D27" s="587"/>
      <c r="E27" s="587"/>
      <c r="F27" s="587"/>
      <c r="G27" s="62"/>
    </row>
    <row r="28" spans="2:7" x14ac:dyDescent="0.35">
      <c r="B28" s="63"/>
      <c r="C28" s="317" t="s">
        <v>231</v>
      </c>
      <c r="D28" s="318" t="s">
        <v>230</v>
      </c>
      <c r="E28" s="591" t="s">
        <v>277</v>
      </c>
      <c r="F28" s="592"/>
      <c r="G28" s="62"/>
    </row>
    <row r="29" spans="2:7" ht="15" customHeight="1" x14ac:dyDescent="0.35">
      <c r="B29" s="63"/>
      <c r="C29" s="562" t="s">
        <v>1135</v>
      </c>
      <c r="D29" s="562" t="s">
        <v>1103</v>
      </c>
      <c r="E29" s="562" t="s">
        <v>1120</v>
      </c>
      <c r="F29" s="562"/>
      <c r="G29" s="62"/>
    </row>
    <row r="30" spans="2:7" x14ac:dyDescent="0.35">
      <c r="B30" s="63"/>
      <c r="C30" s="562"/>
      <c r="D30" s="562"/>
      <c r="E30" s="562"/>
      <c r="F30" s="562"/>
      <c r="G30" s="62"/>
    </row>
    <row r="31" spans="2:7" x14ac:dyDescent="0.35">
      <c r="B31" s="63"/>
      <c r="C31" s="562"/>
      <c r="D31" s="562"/>
      <c r="E31" s="562"/>
      <c r="F31" s="562"/>
      <c r="G31" s="62"/>
    </row>
    <row r="32" spans="2:7" ht="39" customHeight="1" x14ac:dyDescent="0.35">
      <c r="B32" s="63"/>
      <c r="C32" s="562"/>
      <c r="D32" s="562"/>
      <c r="E32" s="562"/>
      <c r="F32" s="562"/>
      <c r="G32" s="62"/>
    </row>
    <row r="33" spans="2:7" x14ac:dyDescent="0.35">
      <c r="B33" s="63"/>
      <c r="C33" s="65"/>
      <c r="D33" s="65"/>
      <c r="E33" s="65"/>
      <c r="F33" s="65"/>
      <c r="G33" s="62"/>
    </row>
    <row r="34" spans="2:7" x14ac:dyDescent="0.35">
      <c r="B34" s="63"/>
      <c r="C34" s="65"/>
      <c r="D34" s="65"/>
      <c r="E34" s="65"/>
      <c r="F34" s="65"/>
      <c r="G34" s="62"/>
    </row>
    <row r="35" spans="2:7" ht="37.5" customHeight="1" x14ac:dyDescent="0.35">
      <c r="B35" s="63"/>
      <c r="C35" s="594" t="s">
        <v>259</v>
      </c>
      <c r="D35" s="594"/>
      <c r="E35" s="594"/>
      <c r="F35" s="594"/>
      <c r="G35" s="62"/>
    </row>
    <row r="36" spans="2:7" ht="15" thickBot="1" x14ac:dyDescent="0.4">
      <c r="B36" s="63"/>
      <c r="C36" s="577" t="s">
        <v>278</v>
      </c>
      <c r="D36" s="577"/>
      <c r="E36" s="593"/>
      <c r="F36" s="593"/>
      <c r="G36" s="62"/>
    </row>
    <row r="37" spans="2:7" ht="31.5" customHeight="1" thickBot="1" x14ac:dyDescent="0.4">
      <c r="B37" s="63"/>
      <c r="C37" s="580" t="s">
        <v>1104</v>
      </c>
      <c r="D37" s="588"/>
      <c r="E37" s="588"/>
      <c r="F37" s="581"/>
      <c r="G37" s="62"/>
    </row>
    <row r="38" spans="2:7" x14ac:dyDescent="0.35">
      <c r="B38" s="63"/>
      <c r="C38" s="65"/>
      <c r="D38" s="65"/>
      <c r="E38" s="65"/>
      <c r="F38" s="65"/>
      <c r="G38" s="62"/>
    </row>
    <row r="39" spans="2:7" x14ac:dyDescent="0.35">
      <c r="B39" s="63"/>
      <c r="C39" s="65"/>
      <c r="D39" s="65"/>
      <c r="E39" s="65"/>
      <c r="F39" s="65"/>
      <c r="G39" s="62"/>
    </row>
    <row r="40" spans="2:7" x14ac:dyDescent="0.35">
      <c r="B40" s="63"/>
      <c r="C40" s="65"/>
      <c r="D40" s="65"/>
      <c r="E40" s="65"/>
      <c r="F40" s="65"/>
      <c r="G40" s="62"/>
    </row>
    <row r="41" spans="2:7" ht="15" thickBot="1" x14ac:dyDescent="0.4">
      <c r="B41" s="67"/>
      <c r="C41" s="68"/>
      <c r="D41" s="68"/>
      <c r="E41" s="68"/>
      <c r="F41" s="68"/>
      <c r="G41" s="69"/>
    </row>
    <row r="42" spans="2:7" x14ac:dyDescent="0.35">
      <c r="B42" s="8"/>
      <c r="C42" s="8"/>
      <c r="D42" s="8"/>
      <c r="E42" s="8"/>
      <c r="F42" s="8"/>
      <c r="G42" s="8"/>
    </row>
    <row r="43" spans="2:7" x14ac:dyDescent="0.35">
      <c r="B43" s="8"/>
      <c r="C43" s="8"/>
      <c r="D43" s="8"/>
      <c r="E43" s="8"/>
      <c r="F43" s="8"/>
      <c r="G43" s="8"/>
    </row>
    <row r="44" spans="2:7" x14ac:dyDescent="0.35">
      <c r="B44" s="8"/>
      <c r="C44" s="8"/>
      <c r="D44" s="8"/>
      <c r="E44" s="8"/>
      <c r="F44" s="8"/>
      <c r="G44" s="8"/>
    </row>
    <row r="45" spans="2:7" x14ac:dyDescent="0.35">
      <c r="B45" s="8"/>
      <c r="C45" s="8"/>
      <c r="D45" s="8"/>
      <c r="E45" s="8"/>
      <c r="F45" s="8"/>
      <c r="G45" s="8"/>
    </row>
    <row r="46" spans="2:7" x14ac:dyDescent="0.35">
      <c r="B46" s="8"/>
      <c r="C46" s="8"/>
      <c r="D46" s="8"/>
      <c r="E46" s="8"/>
      <c r="F46" s="8"/>
      <c r="G46" s="8"/>
    </row>
    <row r="47" spans="2:7" x14ac:dyDescent="0.35">
      <c r="B47" s="8"/>
      <c r="C47" s="8"/>
      <c r="D47" s="8"/>
      <c r="E47" s="8"/>
      <c r="F47" s="8"/>
      <c r="G47" s="8"/>
    </row>
    <row r="48" spans="2:7" x14ac:dyDescent="0.35">
      <c r="B48" s="8"/>
      <c r="C48" s="590"/>
      <c r="D48" s="590"/>
      <c r="E48" s="7"/>
      <c r="F48" s="8"/>
      <c r="G48" s="8"/>
    </row>
    <row r="49" spans="2:7" x14ac:dyDescent="0.35">
      <c r="B49" s="8"/>
      <c r="C49" s="590"/>
      <c r="D49" s="590"/>
      <c r="E49" s="7"/>
      <c r="F49" s="8"/>
      <c r="G49" s="8"/>
    </row>
    <row r="50" spans="2:7" x14ac:dyDescent="0.35">
      <c r="B50" s="8"/>
      <c r="C50" s="596"/>
      <c r="D50" s="596"/>
      <c r="E50" s="596"/>
      <c r="F50" s="596"/>
      <c r="G50" s="8"/>
    </row>
    <row r="51" spans="2:7" x14ac:dyDescent="0.35">
      <c r="B51" s="8"/>
      <c r="C51" s="584"/>
      <c r="D51" s="584"/>
      <c r="E51" s="585"/>
      <c r="F51" s="585"/>
      <c r="G51" s="8"/>
    </row>
    <row r="52" spans="2:7" x14ac:dyDescent="0.35">
      <c r="B52" s="8"/>
      <c r="C52" s="584"/>
      <c r="D52" s="584"/>
      <c r="E52" s="595"/>
      <c r="F52" s="595"/>
      <c r="G52" s="8"/>
    </row>
    <row r="53" spans="2:7" x14ac:dyDescent="0.35">
      <c r="B53" s="8"/>
      <c r="C53" s="8"/>
      <c r="D53" s="8"/>
      <c r="E53" s="8"/>
      <c r="F53" s="8"/>
      <c r="G53" s="8"/>
    </row>
    <row r="54" spans="2:7" x14ac:dyDescent="0.35">
      <c r="B54" s="8"/>
      <c r="C54" s="590"/>
      <c r="D54" s="590"/>
      <c r="E54" s="7"/>
      <c r="F54" s="8"/>
      <c r="G54" s="8"/>
    </row>
    <row r="55" spans="2:7" x14ac:dyDescent="0.35">
      <c r="B55" s="8"/>
      <c r="C55" s="590"/>
      <c r="D55" s="590"/>
      <c r="E55" s="583"/>
      <c r="F55" s="583"/>
      <c r="G55" s="8"/>
    </row>
    <row r="56" spans="2:7" x14ac:dyDescent="0.35">
      <c r="B56" s="8"/>
      <c r="C56" s="7"/>
      <c r="D56" s="7"/>
      <c r="E56" s="7"/>
      <c r="F56" s="7"/>
      <c r="G56" s="8"/>
    </row>
    <row r="57" spans="2:7" x14ac:dyDescent="0.35">
      <c r="B57" s="8"/>
      <c r="C57" s="584"/>
      <c r="D57" s="584"/>
      <c r="E57" s="585"/>
      <c r="F57" s="585"/>
      <c r="G57" s="8"/>
    </row>
    <row r="58" spans="2:7" x14ac:dyDescent="0.35">
      <c r="B58" s="8"/>
      <c r="C58" s="584"/>
      <c r="D58" s="584"/>
      <c r="E58" s="595"/>
      <c r="F58" s="595"/>
      <c r="G58" s="8"/>
    </row>
    <row r="59" spans="2:7" x14ac:dyDescent="0.35">
      <c r="B59" s="8"/>
      <c r="C59" s="8"/>
      <c r="D59" s="8"/>
      <c r="E59" s="8"/>
      <c r="F59" s="8"/>
      <c r="G59" s="8"/>
    </row>
    <row r="60" spans="2:7" x14ac:dyDescent="0.35">
      <c r="B60" s="8"/>
      <c r="C60" s="590"/>
      <c r="D60" s="590"/>
      <c r="E60" s="8"/>
      <c r="F60" s="8"/>
      <c r="G60" s="8"/>
    </row>
    <row r="61" spans="2:7" x14ac:dyDescent="0.35">
      <c r="B61" s="8"/>
      <c r="C61" s="590"/>
      <c r="D61" s="590"/>
      <c r="E61" s="595"/>
      <c r="F61" s="595"/>
      <c r="G61" s="8"/>
    </row>
    <row r="62" spans="2:7" x14ac:dyDescent="0.35">
      <c r="B62" s="8"/>
      <c r="C62" s="584"/>
      <c r="D62" s="584"/>
      <c r="E62" s="595"/>
      <c r="F62" s="595"/>
      <c r="G62" s="8"/>
    </row>
    <row r="63" spans="2:7" x14ac:dyDescent="0.35">
      <c r="B63" s="8"/>
      <c r="C63" s="10"/>
      <c r="D63" s="8"/>
      <c r="E63" s="10"/>
      <c r="F63" s="8"/>
      <c r="G63" s="8"/>
    </row>
    <row r="64" spans="2:7" x14ac:dyDescent="0.35">
      <c r="B64" s="8"/>
      <c r="C64" s="10"/>
      <c r="D64" s="10"/>
      <c r="E64" s="10"/>
      <c r="F64" s="10"/>
      <c r="G64" s="11"/>
    </row>
  </sheetData>
  <mergeCells count="50">
    <mergeCell ref="C62:D62"/>
    <mergeCell ref="E62:F62"/>
    <mergeCell ref="C58:D58"/>
    <mergeCell ref="E58:F58"/>
    <mergeCell ref="C48:D48"/>
    <mergeCell ref="C49:D49"/>
    <mergeCell ref="E52:F52"/>
    <mergeCell ref="C54:D54"/>
    <mergeCell ref="C50:F50"/>
    <mergeCell ref="C51:D51"/>
    <mergeCell ref="C61:D61"/>
    <mergeCell ref="E61:F61"/>
    <mergeCell ref="C55:D55"/>
    <mergeCell ref="C3:F3"/>
    <mergeCell ref="C60:D60"/>
    <mergeCell ref="C37:F37"/>
    <mergeCell ref="C36:D36"/>
    <mergeCell ref="E10:F10"/>
    <mergeCell ref="E11:F11"/>
    <mergeCell ref="E12:F12"/>
    <mergeCell ref="E51:F51"/>
    <mergeCell ref="C52:D52"/>
    <mergeCell ref="E18:F18"/>
    <mergeCell ref="C29:C32"/>
    <mergeCell ref="D29:D32"/>
    <mergeCell ref="E29:F32"/>
    <mergeCell ref="E28:F28"/>
    <mergeCell ref="E36:F36"/>
    <mergeCell ref="C35:F35"/>
    <mergeCell ref="E13:F13"/>
    <mergeCell ref="E14:F14"/>
    <mergeCell ref="E55:F55"/>
    <mergeCell ref="C57:D57"/>
    <mergeCell ref="E57:F57"/>
    <mergeCell ref="C26:F26"/>
    <mergeCell ref="C27:F27"/>
    <mergeCell ref="E16:F16"/>
    <mergeCell ref="E17:F17"/>
    <mergeCell ref="E15:F15"/>
    <mergeCell ref="E24:F24"/>
    <mergeCell ref="E19:F19"/>
    <mergeCell ref="E20:F20"/>
    <mergeCell ref="E21:F21"/>
    <mergeCell ref="E22:F22"/>
    <mergeCell ref="E23:F23"/>
    <mergeCell ref="B4:F4"/>
    <mergeCell ref="C5:F5"/>
    <mergeCell ref="C7:D7"/>
    <mergeCell ref="C8:F8"/>
    <mergeCell ref="E9:F9"/>
  </mergeCells>
  <dataValidations count="2">
    <dataValidation type="whole" allowBlank="1" showInputMessage="1" showErrorMessage="1" sqref="E57 E51" xr:uid="{00000000-0002-0000-0400-000000000000}">
      <formula1>-999999999</formula1>
      <formula2>999999999</formula2>
    </dataValidation>
    <dataValidation type="list" allowBlank="1" showInputMessage="1" showErrorMessage="1" sqref="E61" xr:uid="{00000000-0002-0000-0400-000001000000}">
      <formula1>$K$68:$K$69</formula1>
    </dataValidation>
  </dataValidations>
  <pageMargins left="0.25" right="0.25" top="0.17" bottom="0.17" header="0.17" footer="0.17"/>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154"/>
  <sheetViews>
    <sheetView zoomScale="80" zoomScaleNormal="80" workbookViewId="0">
      <selection activeCell="B2" sqref="B2:L96"/>
    </sheetView>
  </sheetViews>
  <sheetFormatPr defaultRowHeight="14.5" x14ac:dyDescent="0.35"/>
  <cols>
    <col min="1" max="1" width="2.1796875" customWidth="1"/>
    <col min="2" max="2" width="2.26953125" customWidth="1"/>
    <col min="3" max="3" width="22.54296875" style="12" customWidth="1"/>
    <col min="4" max="4" width="15.54296875" customWidth="1"/>
    <col min="5" max="5" width="21.54296875" customWidth="1"/>
    <col min="6" max="6" width="18.81640625" customWidth="1"/>
    <col min="7" max="7" width="14.1796875" customWidth="1"/>
    <col min="8" max="8" width="37.54296875" customWidth="1"/>
    <col min="9" max="9" width="16.7265625" customWidth="1"/>
    <col min="10" max="10" width="2.7265625" customWidth="1"/>
    <col min="11" max="11" width="2" customWidth="1"/>
    <col min="12" max="12" width="18.26953125" customWidth="1"/>
  </cols>
  <sheetData>
    <row r="1" spans="1:52" ht="15" thickBot="1" x14ac:dyDescent="0.4">
      <c r="A1" s="23"/>
      <c r="B1" s="23"/>
      <c r="C1" s="22"/>
      <c r="D1" s="23"/>
      <c r="E1" s="23"/>
      <c r="F1" s="23"/>
      <c r="G1" s="23"/>
      <c r="H1" s="101"/>
      <c r="I1" s="101"/>
      <c r="J1" s="23"/>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row>
    <row r="2" spans="1:52" ht="15" thickBot="1" x14ac:dyDescent="0.4">
      <c r="A2" s="23"/>
      <c r="B2" s="45"/>
      <c r="C2" s="46"/>
      <c r="D2" s="47"/>
      <c r="E2" s="47"/>
      <c r="F2" s="47"/>
      <c r="G2" s="47"/>
      <c r="H2" s="108"/>
      <c r="I2" s="108"/>
      <c r="J2" s="48"/>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row>
    <row r="3" spans="1:52" ht="20.5" thickBot="1" x14ac:dyDescent="0.45">
      <c r="A3" s="23"/>
      <c r="B3" s="94"/>
      <c r="C3" s="589" t="s">
        <v>256</v>
      </c>
      <c r="D3" s="546"/>
      <c r="E3" s="546"/>
      <c r="F3" s="546"/>
      <c r="G3" s="546"/>
      <c r="H3" s="546"/>
      <c r="I3" s="547"/>
      <c r="J3" s="96"/>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row>
    <row r="4" spans="1:52" ht="15" customHeight="1" x14ac:dyDescent="0.35">
      <c r="A4" s="23"/>
      <c r="B4" s="49"/>
      <c r="C4" s="601" t="s">
        <v>220</v>
      </c>
      <c r="D4" s="601"/>
      <c r="E4" s="601"/>
      <c r="F4" s="601"/>
      <c r="G4" s="601"/>
      <c r="H4" s="601"/>
      <c r="I4" s="601"/>
      <c r="J4" s="50"/>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row>
    <row r="5" spans="1:52" ht="15" customHeight="1" x14ac:dyDescent="0.35">
      <c r="A5" s="23"/>
      <c r="B5" s="49"/>
      <c r="C5" s="132"/>
      <c r="D5" s="132"/>
      <c r="E5" s="132"/>
      <c r="F5" s="132"/>
      <c r="G5" s="132"/>
      <c r="H5" s="132"/>
      <c r="I5" s="132"/>
      <c r="J5" s="50"/>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row>
    <row r="6" spans="1:52" x14ac:dyDescent="0.35">
      <c r="A6" s="23"/>
      <c r="B6" s="49"/>
      <c r="C6" s="51"/>
      <c r="D6" s="52"/>
      <c r="E6" s="52"/>
      <c r="F6" s="52"/>
      <c r="G6" s="52"/>
      <c r="H6" s="109"/>
      <c r="I6" s="109"/>
      <c r="J6" s="50"/>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row>
    <row r="7" spans="1:52" ht="15.75" customHeight="1" thickBot="1" x14ac:dyDescent="0.4">
      <c r="A7" s="23"/>
      <c r="B7" s="49"/>
      <c r="C7" s="51"/>
      <c r="D7" s="604" t="s">
        <v>257</v>
      </c>
      <c r="E7" s="604"/>
      <c r="F7" s="604" t="s">
        <v>261</v>
      </c>
      <c r="G7" s="604"/>
      <c r="H7" s="107" t="s">
        <v>262</v>
      </c>
      <c r="I7" s="107" t="s">
        <v>228</v>
      </c>
      <c r="J7" s="50"/>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row>
    <row r="8" spans="1:52" ht="15.75" customHeight="1" thickBot="1" x14ac:dyDescent="0.4">
      <c r="A8" s="23"/>
      <c r="B8" s="49"/>
      <c r="C8" s="51"/>
      <c r="D8" s="615" t="s">
        <v>992</v>
      </c>
      <c r="E8" s="616"/>
      <c r="F8" s="616"/>
      <c r="G8" s="616"/>
      <c r="H8" s="616"/>
      <c r="I8" s="617"/>
      <c r="J8" s="50"/>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row>
    <row r="9" spans="1:52" s="12" customFormat="1" ht="111" customHeight="1" thickBot="1" x14ac:dyDescent="0.4">
      <c r="A9" s="22"/>
      <c r="B9" s="53"/>
      <c r="C9" s="106" t="s">
        <v>255</v>
      </c>
      <c r="D9" s="602" t="s">
        <v>691</v>
      </c>
      <c r="E9" s="603"/>
      <c r="F9" s="597" t="s">
        <v>1033</v>
      </c>
      <c r="G9" s="598"/>
      <c r="H9" s="254" t="s">
        <v>1083</v>
      </c>
      <c r="I9" s="256" t="s">
        <v>20</v>
      </c>
      <c r="J9" s="54"/>
      <c r="L9" s="247"/>
      <c r="M9" s="283"/>
      <c r="N9" s="283"/>
      <c r="O9" s="283"/>
      <c r="P9" s="283"/>
      <c r="Q9" s="283"/>
      <c r="R9" s="283"/>
      <c r="S9" s="283"/>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row>
    <row r="10" spans="1:52" s="12" customFormat="1" ht="67.5" customHeight="1" thickBot="1" x14ac:dyDescent="0.4">
      <c r="A10" s="22"/>
      <c r="B10" s="53"/>
      <c r="C10" s="106"/>
      <c r="D10" s="597" t="s">
        <v>692</v>
      </c>
      <c r="E10" s="598"/>
      <c r="F10" s="597" t="s">
        <v>712</v>
      </c>
      <c r="G10" s="598"/>
      <c r="H10" s="254" t="s">
        <v>1022</v>
      </c>
      <c r="I10" s="256" t="s">
        <v>20</v>
      </c>
      <c r="J10" s="54"/>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row>
    <row r="11" spans="1:52" s="12" customFormat="1" ht="78.75" customHeight="1" thickBot="1" x14ac:dyDescent="0.4">
      <c r="A11" s="22"/>
      <c r="B11" s="53"/>
      <c r="C11" s="106"/>
      <c r="D11" s="597" t="s">
        <v>1023</v>
      </c>
      <c r="E11" s="598"/>
      <c r="F11" s="597" t="s">
        <v>713</v>
      </c>
      <c r="G11" s="598"/>
      <c r="H11" s="253" t="s">
        <v>1039</v>
      </c>
      <c r="I11" s="256" t="s">
        <v>747</v>
      </c>
      <c r="J11" s="54"/>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row>
    <row r="12" spans="1:52" s="12" customFormat="1" ht="25.5" customHeight="1" thickBot="1" x14ac:dyDescent="0.4">
      <c r="A12" s="22"/>
      <c r="B12" s="53"/>
      <c r="C12" s="106"/>
      <c r="D12" s="599" t="s">
        <v>1027</v>
      </c>
      <c r="E12" s="600"/>
      <c r="F12" s="600"/>
      <c r="G12" s="600"/>
      <c r="H12" s="600"/>
      <c r="I12" s="598"/>
      <c r="J12" s="54"/>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row>
    <row r="13" spans="1:52" s="12" customFormat="1" ht="52.5" customHeight="1" thickBot="1" x14ac:dyDescent="0.4">
      <c r="A13" s="22"/>
      <c r="B13" s="53"/>
      <c r="C13" s="106"/>
      <c r="D13" s="597" t="s">
        <v>693</v>
      </c>
      <c r="E13" s="598"/>
      <c r="F13" s="597" t="s">
        <v>1040</v>
      </c>
      <c r="G13" s="598"/>
      <c r="H13" s="253" t="s">
        <v>1041</v>
      </c>
      <c r="I13" s="256" t="s">
        <v>20</v>
      </c>
      <c r="J13" s="54"/>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row>
    <row r="14" spans="1:52" s="12" customFormat="1" ht="54" customHeight="1" thickBot="1" x14ac:dyDescent="0.4">
      <c r="A14" s="22"/>
      <c r="B14" s="53"/>
      <c r="C14" s="106"/>
      <c r="D14" s="597" t="s">
        <v>694</v>
      </c>
      <c r="E14" s="598"/>
      <c r="F14" s="597" t="s">
        <v>715</v>
      </c>
      <c r="G14" s="598"/>
      <c r="H14" s="253" t="s">
        <v>1042</v>
      </c>
      <c r="I14" s="256" t="s">
        <v>20</v>
      </c>
      <c r="J14" s="54"/>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row>
    <row r="15" spans="1:52" s="12" customFormat="1" ht="66" customHeight="1" thickBot="1" x14ac:dyDescent="0.4">
      <c r="A15" s="22"/>
      <c r="B15" s="53"/>
      <c r="C15" s="106"/>
      <c r="D15" s="597" t="s">
        <v>695</v>
      </c>
      <c r="E15" s="598"/>
      <c r="F15" s="597" t="s">
        <v>715</v>
      </c>
      <c r="G15" s="598"/>
      <c r="H15" s="253" t="s">
        <v>734</v>
      </c>
      <c r="I15" s="256" t="s">
        <v>747</v>
      </c>
      <c r="J15" s="54"/>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row>
    <row r="16" spans="1:52" s="12" customFormat="1" ht="71.25" customHeight="1" thickBot="1" x14ac:dyDescent="0.4">
      <c r="A16" s="22"/>
      <c r="B16" s="53"/>
      <c r="C16" s="106"/>
      <c r="D16" s="597" t="s">
        <v>696</v>
      </c>
      <c r="E16" s="598"/>
      <c r="F16" s="597" t="s">
        <v>716</v>
      </c>
      <c r="G16" s="598"/>
      <c r="H16" s="253" t="s">
        <v>981</v>
      </c>
      <c r="I16" s="256" t="s">
        <v>746</v>
      </c>
      <c r="J16" s="54"/>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row>
    <row r="17" spans="1:52" s="12" customFormat="1" ht="57.75" customHeight="1" thickBot="1" x14ac:dyDescent="0.4">
      <c r="A17" s="22"/>
      <c r="B17" s="53"/>
      <c r="C17" s="106"/>
      <c r="D17" s="597" t="s">
        <v>697</v>
      </c>
      <c r="E17" s="598"/>
      <c r="F17" s="597" t="s">
        <v>717</v>
      </c>
      <c r="G17" s="598"/>
      <c r="H17" s="253" t="s">
        <v>1165</v>
      </c>
      <c r="I17" s="256" t="s">
        <v>20</v>
      </c>
      <c r="J17" s="54"/>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row>
    <row r="18" spans="1:52" s="12" customFormat="1" ht="22.5" customHeight="1" thickBot="1" x14ac:dyDescent="0.4">
      <c r="A18" s="22"/>
      <c r="B18" s="53"/>
      <c r="C18" s="106"/>
      <c r="D18" s="599" t="s">
        <v>1028</v>
      </c>
      <c r="E18" s="600"/>
      <c r="F18" s="600"/>
      <c r="G18" s="600"/>
      <c r="H18" s="600"/>
      <c r="I18" s="598"/>
      <c r="J18" s="54"/>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row>
    <row r="19" spans="1:52" s="12" customFormat="1" ht="64.5" customHeight="1" thickBot="1" x14ac:dyDescent="0.4">
      <c r="A19" s="22"/>
      <c r="B19" s="53"/>
      <c r="C19" s="106"/>
      <c r="D19" s="597" t="s">
        <v>698</v>
      </c>
      <c r="E19" s="598"/>
      <c r="F19" s="597" t="s">
        <v>718</v>
      </c>
      <c r="G19" s="598"/>
      <c r="H19" s="253" t="s">
        <v>1043</v>
      </c>
      <c r="I19" s="256" t="s">
        <v>20</v>
      </c>
      <c r="J19" s="54"/>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row>
    <row r="20" spans="1:52" s="12" customFormat="1" ht="53.25" customHeight="1" thickBot="1" x14ac:dyDescent="0.4">
      <c r="A20" s="22"/>
      <c r="B20" s="53"/>
      <c r="C20" s="106"/>
      <c r="D20" s="597" t="s">
        <v>699</v>
      </c>
      <c r="E20" s="598"/>
      <c r="F20" s="597" t="s">
        <v>719</v>
      </c>
      <c r="G20" s="598"/>
      <c r="H20" s="253" t="s">
        <v>1148</v>
      </c>
      <c r="I20" s="256" t="s">
        <v>20</v>
      </c>
      <c r="J20" s="54"/>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row>
    <row r="21" spans="1:52" s="12" customFormat="1" ht="63" customHeight="1" thickBot="1" x14ac:dyDescent="0.4">
      <c r="A21" s="22"/>
      <c r="B21" s="53"/>
      <c r="C21" s="106"/>
      <c r="D21" s="597" t="s">
        <v>700</v>
      </c>
      <c r="E21" s="598"/>
      <c r="F21" s="597" t="s">
        <v>1044</v>
      </c>
      <c r="G21" s="598"/>
      <c r="H21" s="253" t="s">
        <v>734</v>
      </c>
      <c r="I21" s="256" t="s">
        <v>747</v>
      </c>
      <c r="J21" s="54"/>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row>
    <row r="22" spans="1:52" s="12" customFormat="1" ht="85.5" customHeight="1" thickBot="1" x14ac:dyDescent="0.4">
      <c r="A22" s="22"/>
      <c r="B22" s="53"/>
      <c r="C22" s="106"/>
      <c r="D22" s="597" t="s">
        <v>701</v>
      </c>
      <c r="E22" s="598"/>
      <c r="F22" s="597" t="s">
        <v>721</v>
      </c>
      <c r="G22" s="598"/>
      <c r="H22" s="253" t="s">
        <v>1171</v>
      </c>
      <c r="I22" s="256" t="s">
        <v>20</v>
      </c>
      <c r="J22" s="54"/>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row>
    <row r="23" spans="1:52" s="12" customFormat="1" ht="72" customHeight="1" thickBot="1" x14ac:dyDescent="0.4">
      <c r="A23" s="22"/>
      <c r="B23" s="53"/>
      <c r="C23" s="106"/>
      <c r="D23" s="597" t="s">
        <v>702</v>
      </c>
      <c r="E23" s="598"/>
      <c r="F23" s="597" t="s">
        <v>722</v>
      </c>
      <c r="G23" s="598"/>
      <c r="H23" s="253" t="s">
        <v>1149</v>
      </c>
      <c r="I23" s="256" t="s">
        <v>20</v>
      </c>
      <c r="J23" s="54"/>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row>
    <row r="24" spans="1:52" s="289" customFormat="1" ht="21" customHeight="1" thickBot="1" x14ac:dyDescent="0.4">
      <c r="A24" s="285"/>
      <c r="B24" s="286"/>
      <c r="C24" s="287"/>
      <c r="D24" s="612" t="s">
        <v>1029</v>
      </c>
      <c r="E24" s="613"/>
      <c r="F24" s="613"/>
      <c r="G24" s="613"/>
      <c r="H24" s="613"/>
      <c r="I24" s="614"/>
      <c r="J24" s="288"/>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row>
    <row r="25" spans="1:52" s="12" customFormat="1" ht="40" customHeight="1" thickBot="1" x14ac:dyDescent="0.4">
      <c r="A25" s="22"/>
      <c r="B25" s="53"/>
      <c r="C25" s="106"/>
      <c r="D25" s="597" t="s">
        <v>703</v>
      </c>
      <c r="E25" s="598"/>
      <c r="F25" s="597" t="s">
        <v>723</v>
      </c>
      <c r="G25" s="598"/>
      <c r="H25" s="253" t="s">
        <v>739</v>
      </c>
      <c r="I25" s="256" t="s">
        <v>20</v>
      </c>
      <c r="J25" s="54"/>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row>
    <row r="26" spans="1:52" s="12" customFormat="1" ht="40" customHeight="1" thickBot="1" x14ac:dyDescent="0.4">
      <c r="A26" s="22"/>
      <c r="B26" s="53"/>
      <c r="C26" s="106"/>
      <c r="D26" s="597" t="s">
        <v>704</v>
      </c>
      <c r="E26" s="598"/>
      <c r="F26" s="597" t="s">
        <v>724</v>
      </c>
      <c r="G26" s="598"/>
      <c r="H26" s="253" t="s">
        <v>738</v>
      </c>
      <c r="I26" s="256" t="s">
        <v>20</v>
      </c>
      <c r="J26" s="54"/>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row>
    <row r="27" spans="1:52" s="12" customFormat="1" ht="53.25" customHeight="1" thickBot="1" x14ac:dyDescent="0.4">
      <c r="A27" s="22"/>
      <c r="B27" s="53"/>
      <c r="C27" s="106"/>
      <c r="D27" s="597" t="s">
        <v>705</v>
      </c>
      <c r="E27" s="598"/>
      <c r="F27" s="597" t="s">
        <v>725</v>
      </c>
      <c r="G27" s="598"/>
      <c r="H27" s="253" t="s">
        <v>740</v>
      </c>
      <c r="I27" s="256" t="s">
        <v>20</v>
      </c>
      <c r="J27" s="54"/>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row>
    <row r="28" spans="1:52" s="12" customFormat="1" ht="40" customHeight="1" thickBot="1" x14ac:dyDescent="0.4">
      <c r="A28" s="22"/>
      <c r="B28" s="53"/>
      <c r="C28" s="106"/>
      <c r="D28" s="597" t="s">
        <v>706</v>
      </c>
      <c r="E28" s="598"/>
      <c r="F28" s="597" t="s">
        <v>726</v>
      </c>
      <c r="G28" s="598"/>
      <c r="H28" s="255" t="s">
        <v>1045</v>
      </c>
      <c r="I28" s="256" t="s">
        <v>747</v>
      </c>
      <c r="J28" s="54"/>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row>
    <row r="29" spans="1:52" s="12" customFormat="1" ht="40" customHeight="1" thickBot="1" x14ac:dyDescent="0.4">
      <c r="A29" s="22"/>
      <c r="B29" s="53"/>
      <c r="C29" s="106"/>
      <c r="D29" s="597" t="s">
        <v>707</v>
      </c>
      <c r="E29" s="598"/>
      <c r="F29" s="597" t="s">
        <v>727</v>
      </c>
      <c r="G29" s="598"/>
      <c r="H29" s="253" t="s">
        <v>741</v>
      </c>
      <c r="I29" s="256" t="s">
        <v>747</v>
      </c>
      <c r="J29" s="54"/>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row>
    <row r="30" spans="1:52" s="12" customFormat="1" ht="40" customHeight="1" thickBot="1" x14ac:dyDescent="0.4">
      <c r="A30" s="22"/>
      <c r="B30" s="53"/>
      <c r="C30" s="106"/>
      <c r="D30" s="597" t="s">
        <v>708</v>
      </c>
      <c r="E30" s="598"/>
      <c r="F30" s="597" t="s">
        <v>728</v>
      </c>
      <c r="G30" s="598"/>
      <c r="H30" s="253" t="s">
        <v>742</v>
      </c>
      <c r="I30" s="256" t="s">
        <v>747</v>
      </c>
      <c r="J30" s="54"/>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row>
    <row r="31" spans="1:52" s="12" customFormat="1" ht="15" thickBot="1" x14ac:dyDescent="0.4">
      <c r="A31" s="22"/>
      <c r="B31" s="53"/>
      <c r="C31" s="106"/>
      <c r="D31" s="597" t="s">
        <v>709</v>
      </c>
      <c r="E31" s="598"/>
      <c r="F31" s="597" t="s">
        <v>729</v>
      </c>
      <c r="G31" s="598"/>
      <c r="H31" s="253" t="s">
        <v>1046</v>
      </c>
      <c r="I31" s="256" t="s">
        <v>20</v>
      </c>
      <c r="J31" s="54"/>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row>
    <row r="32" spans="1:52" s="12" customFormat="1" ht="51" customHeight="1" thickBot="1" x14ac:dyDescent="0.4">
      <c r="A32" s="22"/>
      <c r="B32" s="53"/>
      <c r="C32" s="106"/>
      <c r="D32" s="597" t="s">
        <v>710</v>
      </c>
      <c r="E32" s="598"/>
      <c r="F32" s="597" t="s">
        <v>730</v>
      </c>
      <c r="G32" s="598"/>
      <c r="H32" s="253" t="s">
        <v>736</v>
      </c>
      <c r="I32" s="256" t="s">
        <v>747</v>
      </c>
      <c r="J32" s="54"/>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row>
    <row r="33" spans="1:52" s="12" customFormat="1" ht="40" customHeight="1" thickBot="1" x14ac:dyDescent="0.4">
      <c r="A33" s="22"/>
      <c r="B33" s="53"/>
      <c r="C33" s="106"/>
      <c r="D33" s="597" t="s">
        <v>711</v>
      </c>
      <c r="E33" s="598"/>
      <c r="F33" s="597" t="s">
        <v>731</v>
      </c>
      <c r="G33" s="598"/>
      <c r="H33" s="253" t="s">
        <v>744</v>
      </c>
      <c r="I33" s="256" t="s">
        <v>20</v>
      </c>
      <c r="J33" s="54"/>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row>
    <row r="34" spans="1:52" s="12" customFormat="1" ht="18.75" customHeight="1" thickBot="1" x14ac:dyDescent="0.4">
      <c r="A34" s="22"/>
      <c r="B34" s="53"/>
      <c r="C34" s="104"/>
      <c r="D34" s="55"/>
      <c r="E34" s="55"/>
      <c r="F34" s="55"/>
      <c r="G34" s="55"/>
      <c r="H34" s="113" t="s">
        <v>258</v>
      </c>
      <c r="I34" s="256" t="s">
        <v>20</v>
      </c>
      <c r="J34" s="54"/>
      <c r="L34" s="284" t="s">
        <v>223</v>
      </c>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row>
    <row r="35" spans="1:52" s="12" customFormat="1" ht="18.75" customHeight="1" x14ac:dyDescent="0.35">
      <c r="A35" s="22"/>
      <c r="B35" s="53"/>
      <c r="C35" s="153"/>
      <c r="D35" s="55"/>
      <c r="E35" s="55"/>
      <c r="F35" s="55"/>
      <c r="G35" s="55"/>
      <c r="H35" s="114"/>
      <c r="I35" s="51"/>
      <c r="J35" s="54"/>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row>
    <row r="36" spans="1:52" s="12" customFormat="1" ht="15" thickBot="1" x14ac:dyDescent="0.4">
      <c r="A36" s="22"/>
      <c r="B36" s="53"/>
      <c r="C36" s="134"/>
      <c r="D36" s="611" t="s">
        <v>1168</v>
      </c>
      <c r="E36" s="611"/>
      <c r="F36" s="611"/>
      <c r="G36" s="611"/>
      <c r="H36" s="611"/>
      <c r="I36" s="611"/>
      <c r="J36" s="54"/>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row>
    <row r="37" spans="1:52" s="12" customFormat="1" ht="15" thickBot="1" x14ac:dyDescent="0.4">
      <c r="A37" s="22"/>
      <c r="B37" s="53"/>
      <c r="C37" s="134"/>
      <c r="D37" s="88" t="s">
        <v>60</v>
      </c>
      <c r="E37" s="605" t="s">
        <v>745</v>
      </c>
      <c r="F37" s="606"/>
      <c r="G37" s="606"/>
      <c r="H37" s="607"/>
      <c r="I37" s="55"/>
      <c r="J37" s="54"/>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row>
    <row r="38" spans="1:52" s="12" customFormat="1" ht="15" thickBot="1" x14ac:dyDescent="0.4">
      <c r="A38" s="22"/>
      <c r="B38" s="53"/>
      <c r="C38" s="134"/>
      <c r="D38" s="88" t="s">
        <v>62</v>
      </c>
      <c r="E38" s="608" t="s">
        <v>751</v>
      </c>
      <c r="F38" s="609"/>
      <c r="G38" s="609"/>
      <c r="H38" s="610"/>
      <c r="I38" s="55"/>
      <c r="J38" s="54"/>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row>
    <row r="39" spans="1:52" s="12" customFormat="1" ht="13.5" customHeight="1" x14ac:dyDescent="0.35">
      <c r="A39" s="22"/>
      <c r="B39" s="53"/>
      <c r="C39" s="134"/>
      <c r="D39" s="55"/>
      <c r="E39" s="55"/>
      <c r="F39" s="55"/>
      <c r="G39" s="55"/>
      <c r="H39" s="55"/>
      <c r="I39" s="55"/>
      <c r="J39" s="54"/>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row>
    <row r="40" spans="1:52" s="12" customFormat="1" ht="30.75" customHeight="1" thickBot="1" x14ac:dyDescent="0.4">
      <c r="A40" s="22"/>
      <c r="B40" s="53"/>
      <c r="C40" s="549" t="s">
        <v>1026</v>
      </c>
      <c r="D40" s="549"/>
      <c r="E40" s="549"/>
      <c r="F40" s="549"/>
      <c r="G40" s="549"/>
      <c r="H40" s="549"/>
      <c r="I40" s="109"/>
      <c r="J40" s="54"/>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row>
    <row r="41" spans="1:52" s="12" customFormat="1" ht="30.75" customHeight="1" x14ac:dyDescent="0.35">
      <c r="A41" s="22"/>
      <c r="B41" s="53"/>
      <c r="C41" s="111"/>
      <c r="D41" s="634" t="s">
        <v>1164</v>
      </c>
      <c r="E41" s="635"/>
      <c r="F41" s="635"/>
      <c r="G41" s="635"/>
      <c r="H41" s="635"/>
      <c r="I41" s="636"/>
      <c r="J41" s="54"/>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row>
    <row r="42" spans="1:52" s="12" customFormat="1" ht="30.75" customHeight="1" x14ac:dyDescent="0.35">
      <c r="A42" s="22"/>
      <c r="B42" s="53"/>
      <c r="C42" s="111"/>
      <c r="D42" s="637"/>
      <c r="E42" s="638"/>
      <c r="F42" s="638"/>
      <c r="G42" s="638"/>
      <c r="H42" s="638"/>
      <c r="I42" s="639"/>
      <c r="J42" s="54"/>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row>
    <row r="43" spans="1:52" s="12" customFormat="1" ht="30.75" customHeight="1" x14ac:dyDescent="0.35">
      <c r="A43" s="22"/>
      <c r="B43" s="53"/>
      <c r="C43" s="111"/>
      <c r="D43" s="637"/>
      <c r="E43" s="638"/>
      <c r="F43" s="638"/>
      <c r="G43" s="638"/>
      <c r="H43" s="638"/>
      <c r="I43" s="639"/>
      <c r="J43" s="54"/>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row>
    <row r="44" spans="1:52" s="12" customFormat="1" ht="30.75" customHeight="1" thickBot="1" x14ac:dyDescent="0.4">
      <c r="A44" s="22"/>
      <c r="B44" s="53"/>
      <c r="C44" s="111"/>
      <c r="D44" s="640"/>
      <c r="E44" s="641"/>
      <c r="F44" s="641"/>
      <c r="G44" s="641"/>
      <c r="H44" s="641"/>
      <c r="I44" s="642"/>
      <c r="J44" s="54"/>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row>
    <row r="45" spans="1:52" s="12" customFormat="1" x14ac:dyDescent="0.35">
      <c r="A45" s="22"/>
      <c r="B45" s="53"/>
      <c r="C45" s="105"/>
      <c r="D45" s="105"/>
      <c r="E45" s="105"/>
      <c r="F45" s="111"/>
      <c r="G45" s="105"/>
      <c r="H45" s="109"/>
      <c r="I45" s="109"/>
      <c r="J45" s="54"/>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row>
    <row r="46" spans="1:52" ht="15.75" customHeight="1" thickBot="1" x14ac:dyDescent="0.4">
      <c r="A46" s="23"/>
      <c r="B46" s="53"/>
      <c r="C46" s="56"/>
      <c r="D46" s="643" t="s">
        <v>257</v>
      </c>
      <c r="E46" s="643"/>
      <c r="F46" s="643" t="s">
        <v>261</v>
      </c>
      <c r="G46" s="643"/>
      <c r="H46" s="107" t="s">
        <v>262</v>
      </c>
      <c r="I46" s="107" t="s">
        <v>228</v>
      </c>
      <c r="J46" s="54"/>
      <c r="K46" s="6"/>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row>
    <row r="47" spans="1:52" ht="40" customHeight="1" thickBot="1" x14ac:dyDescent="0.4">
      <c r="A47" s="23"/>
      <c r="B47" s="53"/>
      <c r="C47" s="106" t="s">
        <v>1030</v>
      </c>
      <c r="D47" s="615" t="s">
        <v>992</v>
      </c>
      <c r="E47" s="616"/>
      <c r="F47" s="616"/>
      <c r="G47" s="616"/>
      <c r="H47" s="616"/>
      <c r="I47" s="617"/>
      <c r="J47" s="54"/>
      <c r="K47" s="6"/>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row>
    <row r="48" spans="1:52" ht="80.25" customHeight="1" thickBot="1" x14ac:dyDescent="0.4">
      <c r="A48" s="23"/>
      <c r="B48" s="53"/>
      <c r="C48" s="106"/>
      <c r="D48" s="602" t="s">
        <v>691</v>
      </c>
      <c r="E48" s="603"/>
      <c r="F48" s="597" t="s">
        <v>732</v>
      </c>
      <c r="G48" s="598"/>
      <c r="H48" s="254" t="s">
        <v>1083</v>
      </c>
      <c r="I48" s="256" t="s">
        <v>20</v>
      </c>
      <c r="J48" s="54"/>
      <c r="L48" s="283"/>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row>
    <row r="49" spans="1:52" ht="74.25" customHeight="1" thickBot="1" x14ac:dyDescent="0.4">
      <c r="A49" s="23"/>
      <c r="B49" s="53"/>
      <c r="C49" s="106"/>
      <c r="D49" s="597" t="s">
        <v>692</v>
      </c>
      <c r="E49" s="598"/>
      <c r="F49" s="597" t="s">
        <v>712</v>
      </c>
      <c r="G49" s="598"/>
      <c r="H49" s="254" t="s">
        <v>1022</v>
      </c>
      <c r="I49" s="256" t="s">
        <v>20</v>
      </c>
      <c r="J49" s="54"/>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row>
    <row r="50" spans="1:52" ht="76.5" customHeight="1" thickBot="1" x14ac:dyDescent="0.4">
      <c r="A50" s="23"/>
      <c r="B50" s="53"/>
      <c r="C50" s="106"/>
      <c r="D50" s="597" t="s">
        <v>1023</v>
      </c>
      <c r="E50" s="598"/>
      <c r="F50" s="597" t="s">
        <v>713</v>
      </c>
      <c r="G50" s="598"/>
      <c r="H50" s="253" t="s">
        <v>1024</v>
      </c>
      <c r="I50" s="256" t="s">
        <v>747</v>
      </c>
      <c r="J50" s="54"/>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row>
    <row r="51" spans="1:52" ht="25.5" customHeight="1" thickBot="1" x14ac:dyDescent="0.4">
      <c r="A51" s="23"/>
      <c r="B51" s="53"/>
      <c r="C51" s="106"/>
      <c r="D51" s="599" t="s">
        <v>1027</v>
      </c>
      <c r="E51" s="600"/>
      <c r="F51" s="600"/>
      <c r="G51" s="600"/>
      <c r="H51" s="600"/>
      <c r="I51" s="598"/>
      <c r="J51" s="54"/>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row>
    <row r="52" spans="1:52" ht="54.75" customHeight="1" thickBot="1" x14ac:dyDescent="0.4">
      <c r="A52" s="23"/>
      <c r="B52" s="53"/>
      <c r="C52" s="106"/>
      <c r="D52" s="597" t="s">
        <v>693</v>
      </c>
      <c r="E52" s="598"/>
      <c r="F52" s="597" t="s">
        <v>714</v>
      </c>
      <c r="G52" s="598"/>
      <c r="H52" s="253" t="s">
        <v>1025</v>
      </c>
      <c r="I52" s="256" t="s">
        <v>20</v>
      </c>
      <c r="J52" s="54"/>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row>
    <row r="53" spans="1:52" ht="57" customHeight="1" thickBot="1" x14ac:dyDescent="0.4">
      <c r="A53" s="23"/>
      <c r="B53" s="53"/>
      <c r="C53" s="106"/>
      <c r="D53" s="597" t="s">
        <v>694</v>
      </c>
      <c r="E53" s="598"/>
      <c r="F53" s="597" t="s">
        <v>715</v>
      </c>
      <c r="G53" s="598"/>
      <c r="H53" s="253" t="s">
        <v>733</v>
      </c>
      <c r="I53" s="256" t="s">
        <v>20</v>
      </c>
      <c r="J53" s="54"/>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row>
    <row r="54" spans="1:52" ht="59.25" customHeight="1" thickBot="1" x14ac:dyDescent="0.4">
      <c r="A54" s="23"/>
      <c r="B54" s="53"/>
      <c r="C54" s="106"/>
      <c r="D54" s="597" t="s">
        <v>695</v>
      </c>
      <c r="E54" s="598"/>
      <c r="F54" s="597" t="s">
        <v>715</v>
      </c>
      <c r="G54" s="598"/>
      <c r="H54" s="253" t="s">
        <v>734</v>
      </c>
      <c r="I54" s="256" t="s">
        <v>747</v>
      </c>
      <c r="J54" s="54"/>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row>
    <row r="55" spans="1:52" ht="72" customHeight="1" thickBot="1" x14ac:dyDescent="0.4">
      <c r="A55" s="23"/>
      <c r="B55" s="53"/>
      <c r="C55" s="106"/>
      <c r="D55" s="597" t="s">
        <v>696</v>
      </c>
      <c r="E55" s="598"/>
      <c r="F55" s="597" t="s">
        <v>716</v>
      </c>
      <c r="G55" s="598"/>
      <c r="H55" s="253" t="s">
        <v>981</v>
      </c>
      <c r="I55" s="256" t="s">
        <v>746</v>
      </c>
      <c r="J55" s="54"/>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row>
    <row r="56" spans="1:52" ht="67.5" customHeight="1" thickBot="1" x14ac:dyDescent="0.4">
      <c r="A56" s="23"/>
      <c r="B56" s="53"/>
      <c r="C56" s="106"/>
      <c r="D56" s="597" t="s">
        <v>697</v>
      </c>
      <c r="E56" s="598"/>
      <c r="F56" s="597" t="s">
        <v>717</v>
      </c>
      <c r="G56" s="598"/>
      <c r="H56" s="253" t="s">
        <v>1165</v>
      </c>
      <c r="I56" s="256" t="s">
        <v>20</v>
      </c>
      <c r="J56" s="54"/>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row>
    <row r="57" spans="1:52" ht="40" customHeight="1" thickBot="1" x14ac:dyDescent="0.4">
      <c r="A57" s="23"/>
      <c r="B57" s="53"/>
      <c r="C57" s="106"/>
      <c r="D57" s="599" t="s">
        <v>1028</v>
      </c>
      <c r="E57" s="600"/>
      <c r="F57" s="600"/>
      <c r="G57" s="600"/>
      <c r="H57" s="600"/>
      <c r="I57" s="598"/>
      <c r="J57" s="54"/>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row>
    <row r="58" spans="1:52" ht="58.5" customHeight="1" thickBot="1" x14ac:dyDescent="0.4">
      <c r="A58" s="23"/>
      <c r="B58" s="53"/>
      <c r="C58" s="106"/>
      <c r="D58" s="597" t="s">
        <v>698</v>
      </c>
      <c r="E58" s="598"/>
      <c r="F58" s="597" t="s">
        <v>718</v>
      </c>
      <c r="G58" s="598"/>
      <c r="H58" s="253" t="s">
        <v>735</v>
      </c>
      <c r="I58" s="256" t="s">
        <v>20</v>
      </c>
      <c r="J58" s="54"/>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row>
    <row r="59" spans="1:52" ht="51" customHeight="1" thickBot="1" x14ac:dyDescent="0.4">
      <c r="A59" s="23"/>
      <c r="B59" s="53"/>
      <c r="C59" s="106"/>
      <c r="D59" s="597" t="s">
        <v>699</v>
      </c>
      <c r="E59" s="598"/>
      <c r="F59" s="597" t="s">
        <v>719</v>
      </c>
      <c r="G59" s="598"/>
      <c r="H59" s="253" t="s">
        <v>1166</v>
      </c>
      <c r="I59" s="256" t="s">
        <v>20</v>
      </c>
      <c r="J59" s="54"/>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row>
    <row r="60" spans="1:52" ht="61.5" customHeight="1" thickBot="1" x14ac:dyDescent="0.4">
      <c r="A60" s="23"/>
      <c r="B60" s="53"/>
      <c r="C60" s="106"/>
      <c r="D60" s="597" t="s">
        <v>700</v>
      </c>
      <c r="E60" s="598"/>
      <c r="F60" s="597" t="s">
        <v>720</v>
      </c>
      <c r="G60" s="598"/>
      <c r="H60" s="253" t="s">
        <v>734</v>
      </c>
      <c r="I60" s="256" t="s">
        <v>747</v>
      </c>
      <c r="J60" s="54"/>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row>
    <row r="61" spans="1:52" ht="77.25" customHeight="1" thickBot="1" x14ac:dyDescent="0.4">
      <c r="A61" s="23"/>
      <c r="B61" s="53"/>
      <c r="C61" s="106"/>
      <c r="D61" s="597" t="s">
        <v>701</v>
      </c>
      <c r="E61" s="598"/>
      <c r="F61" s="597" t="s">
        <v>721</v>
      </c>
      <c r="G61" s="598"/>
      <c r="H61" s="253" t="s">
        <v>1167</v>
      </c>
      <c r="I61" s="256" t="s">
        <v>20</v>
      </c>
      <c r="J61" s="54"/>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row>
    <row r="62" spans="1:52" ht="68.25" customHeight="1" thickBot="1" x14ac:dyDescent="0.4">
      <c r="A62" s="23"/>
      <c r="B62" s="53"/>
      <c r="C62" s="106"/>
      <c r="D62" s="597" t="s">
        <v>702</v>
      </c>
      <c r="E62" s="598"/>
      <c r="F62" s="597" t="s">
        <v>722</v>
      </c>
      <c r="G62" s="598"/>
      <c r="H62" s="253" t="s">
        <v>737</v>
      </c>
      <c r="I62" s="256" t="s">
        <v>20</v>
      </c>
      <c r="J62" s="54"/>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row>
    <row r="63" spans="1:52" ht="40" customHeight="1" thickBot="1" x14ac:dyDescent="0.4">
      <c r="A63" s="23"/>
      <c r="B63" s="53"/>
      <c r="C63" s="106"/>
      <c r="D63" s="612" t="s">
        <v>1029</v>
      </c>
      <c r="E63" s="613"/>
      <c r="F63" s="613"/>
      <c r="G63" s="613"/>
      <c r="H63" s="613"/>
      <c r="I63" s="614"/>
      <c r="J63" s="54"/>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row>
    <row r="64" spans="1:52" ht="40" customHeight="1" thickBot="1" x14ac:dyDescent="0.4">
      <c r="A64" s="23"/>
      <c r="B64" s="53"/>
      <c r="C64" s="106"/>
      <c r="D64" s="597" t="s">
        <v>703</v>
      </c>
      <c r="E64" s="598"/>
      <c r="F64" s="597" t="s">
        <v>723</v>
      </c>
      <c r="G64" s="598"/>
      <c r="H64" s="253" t="s">
        <v>739</v>
      </c>
      <c r="I64" s="256" t="s">
        <v>20</v>
      </c>
      <c r="J64" s="54"/>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row>
    <row r="65" spans="1:52" ht="40" customHeight="1" thickBot="1" x14ac:dyDescent="0.4">
      <c r="A65" s="23"/>
      <c r="B65" s="53"/>
      <c r="C65" s="106"/>
      <c r="D65" s="597" t="s">
        <v>704</v>
      </c>
      <c r="E65" s="598"/>
      <c r="F65" s="597" t="s">
        <v>724</v>
      </c>
      <c r="G65" s="598"/>
      <c r="H65" s="253" t="s">
        <v>738</v>
      </c>
      <c r="I65" s="256" t="s">
        <v>20</v>
      </c>
      <c r="J65" s="54"/>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row>
    <row r="66" spans="1:52" ht="40" customHeight="1" thickBot="1" x14ac:dyDescent="0.4">
      <c r="A66" s="23"/>
      <c r="B66" s="53"/>
      <c r="C66" s="106"/>
      <c r="D66" s="597" t="s">
        <v>705</v>
      </c>
      <c r="E66" s="598"/>
      <c r="F66" s="597" t="s">
        <v>725</v>
      </c>
      <c r="G66" s="598"/>
      <c r="H66" s="253" t="s">
        <v>740</v>
      </c>
      <c r="I66" s="256" t="s">
        <v>20</v>
      </c>
      <c r="J66" s="54"/>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row>
    <row r="67" spans="1:52" ht="40" customHeight="1" thickBot="1" x14ac:dyDescent="0.4">
      <c r="A67" s="23"/>
      <c r="B67" s="53"/>
      <c r="C67" s="106"/>
      <c r="D67" s="597" t="s">
        <v>706</v>
      </c>
      <c r="E67" s="598"/>
      <c r="F67" s="597" t="s">
        <v>726</v>
      </c>
      <c r="G67" s="598"/>
      <c r="H67" s="255" t="s">
        <v>982</v>
      </c>
      <c r="I67" s="256" t="s">
        <v>747</v>
      </c>
      <c r="J67" s="54"/>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row>
    <row r="68" spans="1:52" ht="40" customHeight="1" thickBot="1" x14ac:dyDescent="0.4">
      <c r="A68" s="23"/>
      <c r="B68" s="53"/>
      <c r="C68" s="106"/>
      <c r="D68" s="597" t="s">
        <v>707</v>
      </c>
      <c r="E68" s="598"/>
      <c r="F68" s="597" t="s">
        <v>727</v>
      </c>
      <c r="G68" s="598"/>
      <c r="H68" s="253" t="s">
        <v>741</v>
      </c>
      <c r="I68" s="256" t="s">
        <v>747</v>
      </c>
      <c r="J68" s="54"/>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row>
    <row r="69" spans="1:52" ht="40" customHeight="1" thickBot="1" x14ac:dyDescent="0.4">
      <c r="A69" s="23"/>
      <c r="B69" s="53"/>
      <c r="C69" s="106"/>
      <c r="D69" s="597" t="s">
        <v>708</v>
      </c>
      <c r="E69" s="598"/>
      <c r="F69" s="597" t="s">
        <v>728</v>
      </c>
      <c r="G69" s="598"/>
      <c r="H69" s="253" t="s">
        <v>742</v>
      </c>
      <c r="I69" s="256" t="s">
        <v>747</v>
      </c>
      <c r="J69" s="54"/>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row>
    <row r="70" spans="1:52" ht="40" customHeight="1" thickBot="1" x14ac:dyDescent="0.4">
      <c r="A70" s="23"/>
      <c r="B70" s="53"/>
      <c r="C70" s="106"/>
      <c r="D70" s="597" t="s">
        <v>709</v>
      </c>
      <c r="E70" s="598"/>
      <c r="F70" s="597" t="s">
        <v>729</v>
      </c>
      <c r="G70" s="598"/>
      <c r="H70" s="253" t="s">
        <v>743</v>
      </c>
      <c r="I70" s="256" t="s">
        <v>20</v>
      </c>
      <c r="J70" s="54"/>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row>
    <row r="71" spans="1:52" ht="40" customHeight="1" thickBot="1" x14ac:dyDescent="0.4">
      <c r="A71" s="23"/>
      <c r="B71" s="53"/>
      <c r="C71" s="106"/>
      <c r="D71" s="597" t="s">
        <v>710</v>
      </c>
      <c r="E71" s="598"/>
      <c r="F71" s="597" t="s">
        <v>730</v>
      </c>
      <c r="G71" s="598"/>
      <c r="H71" s="253" t="s">
        <v>736</v>
      </c>
      <c r="I71" s="256" t="s">
        <v>747</v>
      </c>
      <c r="J71" s="54"/>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row>
    <row r="72" spans="1:52" ht="48" customHeight="1" thickBot="1" x14ac:dyDescent="0.4">
      <c r="A72" s="23"/>
      <c r="B72" s="53"/>
      <c r="C72" s="106"/>
      <c r="D72" s="597" t="s">
        <v>711</v>
      </c>
      <c r="E72" s="598"/>
      <c r="F72" s="597" t="s">
        <v>731</v>
      </c>
      <c r="G72" s="598"/>
      <c r="H72" s="253" t="s">
        <v>744</v>
      </c>
      <c r="I72" s="256" t="s">
        <v>20</v>
      </c>
      <c r="J72" s="54"/>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row>
    <row r="73" spans="1:52" ht="18.75" customHeight="1" thickBot="1" x14ac:dyDescent="0.4">
      <c r="A73" s="23"/>
      <c r="B73" s="53"/>
      <c r="C73" s="51"/>
      <c r="D73" s="51"/>
      <c r="E73" s="51"/>
      <c r="F73" s="51"/>
      <c r="G73" s="51"/>
      <c r="H73" s="113" t="s">
        <v>258</v>
      </c>
      <c r="I73" s="290" t="s">
        <v>20</v>
      </c>
      <c r="J73" s="54"/>
      <c r="L73" s="284" t="s">
        <v>223</v>
      </c>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row>
    <row r="74" spans="1:52" ht="15" thickBot="1" x14ac:dyDescent="0.4">
      <c r="A74" s="23"/>
      <c r="B74" s="53"/>
      <c r="C74" s="51"/>
      <c r="D74" s="147" t="s">
        <v>1168</v>
      </c>
      <c r="E74" s="154"/>
      <c r="F74" s="51"/>
      <c r="G74" s="51"/>
      <c r="H74" s="114"/>
      <c r="I74" s="51"/>
      <c r="J74" s="54"/>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row>
    <row r="75" spans="1:52" ht="15" thickBot="1" x14ac:dyDescent="0.4">
      <c r="A75" s="23"/>
      <c r="B75" s="53"/>
      <c r="C75" s="51"/>
      <c r="D75" s="88" t="s">
        <v>60</v>
      </c>
      <c r="E75" s="653" t="s">
        <v>1031</v>
      </c>
      <c r="F75" s="609"/>
      <c r="G75" s="609"/>
      <c r="H75" s="610"/>
      <c r="I75" s="51"/>
      <c r="J75" s="54"/>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row>
    <row r="76" spans="1:52" ht="15" thickBot="1" x14ac:dyDescent="0.4">
      <c r="A76" s="23"/>
      <c r="B76" s="53"/>
      <c r="C76" s="51"/>
      <c r="D76" s="88" t="s">
        <v>62</v>
      </c>
      <c r="E76" s="608" t="s">
        <v>1032</v>
      </c>
      <c r="F76" s="609"/>
      <c r="G76" s="609"/>
      <c r="H76" s="610"/>
      <c r="I76" s="51"/>
      <c r="J76" s="54"/>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row>
    <row r="77" spans="1:52" x14ac:dyDescent="0.35">
      <c r="A77" s="23"/>
      <c r="B77" s="53"/>
      <c r="C77" s="51"/>
      <c r="D77" s="51"/>
      <c r="E77" s="51"/>
      <c r="F77" s="51"/>
      <c r="G77" s="51"/>
      <c r="H77" s="114"/>
      <c r="I77" s="51"/>
      <c r="J77" s="54"/>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row>
    <row r="78" spans="1:52" ht="15.75" customHeight="1" thickBot="1" x14ac:dyDescent="0.4">
      <c r="A78" s="23"/>
      <c r="B78" s="53"/>
      <c r="C78" s="56"/>
      <c r="D78" s="643" t="s">
        <v>257</v>
      </c>
      <c r="E78" s="643"/>
      <c r="F78" s="643" t="s">
        <v>261</v>
      </c>
      <c r="G78" s="643"/>
      <c r="H78" s="107" t="s">
        <v>262</v>
      </c>
      <c r="I78" s="107" t="s">
        <v>228</v>
      </c>
      <c r="J78" s="54"/>
      <c r="K78" s="6"/>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row>
    <row r="79" spans="1:52" ht="40" customHeight="1" x14ac:dyDescent="0.35">
      <c r="A79" s="23"/>
      <c r="B79" s="53"/>
      <c r="C79" s="106" t="s">
        <v>285</v>
      </c>
      <c r="D79" s="644" t="s">
        <v>987</v>
      </c>
      <c r="E79" s="645"/>
      <c r="F79" s="645"/>
      <c r="G79" s="645"/>
      <c r="H79" s="645"/>
      <c r="I79" s="646"/>
      <c r="J79" s="54"/>
      <c r="K79" s="6"/>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row>
    <row r="80" spans="1:52" ht="40" customHeight="1" x14ac:dyDescent="0.35">
      <c r="A80" s="23"/>
      <c r="B80" s="53"/>
      <c r="C80" s="106"/>
      <c r="D80" s="647"/>
      <c r="E80" s="648"/>
      <c r="F80" s="648"/>
      <c r="G80" s="648"/>
      <c r="H80" s="648"/>
      <c r="I80" s="649"/>
      <c r="J80" s="54"/>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row>
    <row r="81" spans="1:52" ht="48" customHeight="1" thickBot="1" x14ac:dyDescent="0.4">
      <c r="A81" s="23"/>
      <c r="B81" s="53"/>
      <c r="C81" s="106"/>
      <c r="D81" s="650"/>
      <c r="E81" s="651"/>
      <c r="F81" s="651"/>
      <c r="G81" s="651"/>
      <c r="H81" s="651"/>
      <c r="I81" s="652"/>
      <c r="J81" s="54"/>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row>
    <row r="82" spans="1:52" ht="21.75" customHeight="1" thickBot="1" x14ac:dyDescent="0.4">
      <c r="A82" s="23"/>
      <c r="B82" s="53"/>
      <c r="C82" s="51"/>
      <c r="D82" s="51"/>
      <c r="E82" s="51"/>
      <c r="F82" s="51"/>
      <c r="G82" s="51"/>
      <c r="H82" s="113" t="s">
        <v>258</v>
      </c>
      <c r="I82" s="115"/>
      <c r="J82" s="54"/>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row>
    <row r="83" spans="1:52" ht="15" thickBot="1" x14ac:dyDescent="0.4">
      <c r="A83" s="23"/>
      <c r="B83" s="53"/>
      <c r="C83" s="51"/>
      <c r="D83" s="147" t="s">
        <v>1168</v>
      </c>
      <c r="E83" s="154"/>
      <c r="F83" s="51"/>
      <c r="G83" s="51"/>
      <c r="H83" s="114"/>
      <c r="I83" s="51"/>
      <c r="J83" s="54"/>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row>
    <row r="84" spans="1:52" x14ac:dyDescent="0.35">
      <c r="A84" s="23"/>
      <c r="B84" s="53"/>
      <c r="C84" s="51"/>
      <c r="D84" s="88" t="s">
        <v>60</v>
      </c>
      <c r="E84" s="605" t="s">
        <v>987</v>
      </c>
      <c r="F84" s="606"/>
      <c r="G84" s="606"/>
      <c r="H84" s="607"/>
      <c r="I84" s="51"/>
      <c r="J84" s="54"/>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row>
    <row r="85" spans="1:52" ht="15" thickBot="1" x14ac:dyDescent="0.4">
      <c r="A85" s="23"/>
      <c r="B85" s="53"/>
      <c r="C85" s="51"/>
      <c r="D85" s="88" t="s">
        <v>62</v>
      </c>
      <c r="E85" s="631"/>
      <c r="F85" s="632"/>
      <c r="G85" s="632"/>
      <c r="H85" s="633"/>
      <c r="I85" s="51"/>
      <c r="J85" s="54"/>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row>
    <row r="86" spans="1:52" ht="15" thickBot="1" x14ac:dyDescent="0.4">
      <c r="A86" s="23"/>
      <c r="B86" s="53"/>
      <c r="C86" s="51"/>
      <c r="D86" s="88"/>
      <c r="E86" s="51"/>
      <c r="F86" s="51"/>
      <c r="G86" s="51"/>
      <c r="H86" s="51"/>
      <c r="I86" s="51"/>
      <c r="J86" s="54"/>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row>
    <row r="87" spans="1:52" ht="246" customHeight="1" thickBot="1" x14ac:dyDescent="0.4">
      <c r="A87" s="23"/>
      <c r="B87" s="53"/>
      <c r="C87" s="112"/>
      <c r="D87" s="627" t="s">
        <v>263</v>
      </c>
      <c r="E87" s="627"/>
      <c r="F87" s="628" t="s">
        <v>1169</v>
      </c>
      <c r="G87" s="629"/>
      <c r="H87" s="629"/>
      <c r="I87" s="630"/>
      <c r="J87" s="54"/>
      <c r="L87" s="247"/>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row>
    <row r="88" spans="1:52" s="12" customFormat="1" ht="18.75" customHeight="1" x14ac:dyDescent="0.35">
      <c r="A88" s="22"/>
      <c r="B88" s="53"/>
      <c r="C88" s="57"/>
      <c r="D88" s="57"/>
      <c r="E88" s="57"/>
      <c r="F88" s="57"/>
      <c r="G88" s="57"/>
      <c r="H88" s="109"/>
      <c r="I88" s="109"/>
      <c r="J88" s="54"/>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row>
    <row r="89" spans="1:52" s="12" customFormat="1" ht="15.75" customHeight="1" thickBot="1" x14ac:dyDescent="0.4">
      <c r="A89" s="22"/>
      <c r="B89" s="53"/>
      <c r="C89" s="51"/>
      <c r="D89" s="52"/>
      <c r="E89" s="52"/>
      <c r="F89" s="52"/>
      <c r="G89" s="87" t="s">
        <v>221</v>
      </c>
      <c r="H89" s="109"/>
      <c r="I89" s="109"/>
      <c r="J89" s="54"/>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row>
    <row r="90" spans="1:52" s="12" customFormat="1" ht="78" customHeight="1" x14ac:dyDescent="0.35">
      <c r="A90" s="22"/>
      <c r="B90" s="53"/>
      <c r="C90" s="51"/>
      <c r="D90" s="52"/>
      <c r="E90" s="52"/>
      <c r="F90" s="33" t="s">
        <v>222</v>
      </c>
      <c r="G90" s="621" t="s">
        <v>1170</v>
      </c>
      <c r="H90" s="622"/>
      <c r="I90" s="623"/>
      <c r="J90" s="54"/>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row>
    <row r="91" spans="1:52" s="12" customFormat="1" ht="54.75" customHeight="1" x14ac:dyDescent="0.35">
      <c r="A91" s="22"/>
      <c r="B91" s="53"/>
      <c r="C91" s="51"/>
      <c r="D91" s="52"/>
      <c r="E91" s="52"/>
      <c r="F91" s="34" t="s">
        <v>223</v>
      </c>
      <c r="G91" s="624" t="s">
        <v>295</v>
      </c>
      <c r="H91" s="625"/>
      <c r="I91" s="626"/>
      <c r="J91" s="54"/>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row>
    <row r="92" spans="1:52" s="12" customFormat="1" ht="58.5" customHeight="1" x14ac:dyDescent="0.35">
      <c r="A92" s="22"/>
      <c r="B92" s="53"/>
      <c r="C92" s="51"/>
      <c r="D92" s="52"/>
      <c r="E92" s="52"/>
      <c r="F92" s="34" t="s">
        <v>224</v>
      </c>
      <c r="G92" s="624" t="s">
        <v>296</v>
      </c>
      <c r="H92" s="625"/>
      <c r="I92" s="626"/>
      <c r="J92" s="54"/>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row>
    <row r="93" spans="1:52" ht="60" customHeight="1" x14ac:dyDescent="0.35">
      <c r="A93" s="23"/>
      <c r="B93" s="53"/>
      <c r="C93" s="51"/>
      <c r="D93" s="52"/>
      <c r="E93" s="52"/>
      <c r="F93" s="34" t="s">
        <v>225</v>
      </c>
      <c r="G93" s="624" t="s">
        <v>297</v>
      </c>
      <c r="H93" s="625"/>
      <c r="I93" s="626"/>
      <c r="J93" s="54"/>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row>
    <row r="94" spans="1:52" ht="54" customHeight="1" x14ac:dyDescent="0.35">
      <c r="A94" s="23"/>
      <c r="B94" s="49"/>
      <c r="C94" s="51"/>
      <c r="D94" s="52"/>
      <c r="E94" s="52"/>
      <c r="F94" s="34" t="s">
        <v>226</v>
      </c>
      <c r="G94" s="624" t="s">
        <v>298</v>
      </c>
      <c r="H94" s="625"/>
      <c r="I94" s="626"/>
      <c r="J94" s="50"/>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row>
    <row r="95" spans="1:52" ht="61.5" customHeight="1" thickBot="1" x14ac:dyDescent="0.4">
      <c r="A95" s="23"/>
      <c r="B95" s="49"/>
      <c r="C95" s="51"/>
      <c r="D95" s="52"/>
      <c r="E95" s="52"/>
      <c r="F95" s="35" t="s">
        <v>227</v>
      </c>
      <c r="G95" s="618" t="s">
        <v>299</v>
      </c>
      <c r="H95" s="619"/>
      <c r="I95" s="620"/>
      <c r="J95" s="50"/>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row>
    <row r="96" spans="1:52" ht="15" thickBot="1" x14ac:dyDescent="0.4">
      <c r="A96" s="23"/>
      <c r="B96" s="58"/>
      <c r="C96" s="59"/>
      <c r="D96" s="60"/>
      <c r="E96" s="60"/>
      <c r="F96" s="60"/>
      <c r="G96" s="60"/>
      <c r="H96" s="110"/>
      <c r="I96" s="110"/>
      <c r="J96" s="6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row>
    <row r="97" spans="1:52" ht="50.15" customHeight="1" x14ac:dyDescent="0.35">
      <c r="A97" s="23"/>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row>
    <row r="98" spans="1:52" ht="50.15" customHeight="1" x14ac:dyDescent="0.35">
      <c r="A98" s="23"/>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row>
    <row r="99" spans="1:52" ht="49.5" customHeight="1" x14ac:dyDescent="0.35">
      <c r="A99" s="23"/>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row>
    <row r="100" spans="1:52" ht="50.15" customHeight="1" x14ac:dyDescent="0.35">
      <c r="A100" s="23"/>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row>
    <row r="101" spans="1:52" ht="50.15" customHeight="1" x14ac:dyDescent="0.35">
      <c r="A101" s="23"/>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row>
    <row r="102" spans="1:52" ht="50.15" customHeight="1" x14ac:dyDescent="0.35">
      <c r="A102" s="23"/>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row>
    <row r="103" spans="1:52" x14ac:dyDescent="0.35">
      <c r="A103" s="23"/>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row>
    <row r="104" spans="1:52" x14ac:dyDescent="0.35">
      <c r="A104" s="23"/>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row>
    <row r="105" spans="1:52" x14ac:dyDescent="0.35">
      <c r="A105" s="23"/>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row>
    <row r="106" spans="1:52" x14ac:dyDescent="0.35">
      <c r="A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row>
    <row r="107" spans="1:52" x14ac:dyDescent="0.35">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row>
    <row r="108" spans="1:52" x14ac:dyDescent="0.35">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row>
    <row r="109" spans="1:52" x14ac:dyDescent="0.35">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row>
    <row r="110" spans="1:52" x14ac:dyDescent="0.35">
      <c r="A110" s="101"/>
      <c r="B110" s="101"/>
      <c r="C110" s="101"/>
      <c r="D110" s="101"/>
      <c r="E110" s="101"/>
      <c r="F110" s="101"/>
      <c r="G110" s="101"/>
      <c r="H110" s="101"/>
      <c r="I110" s="101"/>
      <c r="J110" s="101"/>
      <c r="K110" s="101"/>
    </row>
    <row r="111" spans="1:52" x14ac:dyDescent="0.35">
      <c r="A111" s="101"/>
      <c r="B111" s="101"/>
      <c r="C111" s="101"/>
      <c r="D111" s="101"/>
      <c r="E111" s="101"/>
      <c r="F111" s="101"/>
      <c r="G111" s="101"/>
      <c r="H111" s="101"/>
      <c r="I111" s="101"/>
      <c r="J111" s="101"/>
      <c r="K111" s="101"/>
    </row>
    <row r="112" spans="1:52" x14ac:dyDescent="0.35">
      <c r="A112" s="101"/>
      <c r="B112" s="101"/>
      <c r="C112" s="101"/>
      <c r="D112" s="101"/>
      <c r="E112" s="101"/>
      <c r="F112" s="101"/>
      <c r="G112" s="101"/>
      <c r="H112" s="101"/>
      <c r="I112" s="101"/>
      <c r="J112" s="101"/>
      <c r="K112" s="101"/>
    </row>
    <row r="113" spans="1:11" x14ac:dyDescent="0.35">
      <c r="A113" s="101"/>
      <c r="B113" s="101"/>
      <c r="C113" s="101"/>
      <c r="D113" s="101"/>
      <c r="E113" s="101"/>
      <c r="F113" s="101"/>
      <c r="G113" s="101"/>
      <c r="H113" s="101"/>
      <c r="I113" s="101"/>
      <c r="J113" s="101"/>
      <c r="K113" s="101"/>
    </row>
    <row r="114" spans="1:11" x14ac:dyDescent="0.35">
      <c r="A114" s="101"/>
      <c r="B114" s="101"/>
      <c r="C114" s="101"/>
      <c r="D114" s="101"/>
      <c r="E114" s="101"/>
      <c r="F114" s="101"/>
      <c r="G114" s="101"/>
      <c r="H114" s="101"/>
      <c r="I114" s="101"/>
      <c r="J114" s="101"/>
      <c r="K114" s="101"/>
    </row>
    <row r="115" spans="1:11" x14ac:dyDescent="0.35">
      <c r="A115" s="101"/>
      <c r="B115" s="101"/>
      <c r="C115" s="101"/>
      <c r="D115" s="101"/>
      <c r="E115" s="101"/>
      <c r="F115" s="101"/>
      <c r="G115" s="101"/>
      <c r="H115" s="101"/>
      <c r="I115" s="101"/>
      <c r="J115" s="101"/>
      <c r="K115" s="101"/>
    </row>
    <row r="116" spans="1:11" x14ac:dyDescent="0.35">
      <c r="A116" s="101"/>
      <c r="B116" s="101"/>
      <c r="C116" s="101"/>
      <c r="D116" s="101"/>
      <c r="E116" s="101"/>
      <c r="F116" s="101"/>
      <c r="G116" s="101"/>
      <c r="H116" s="101"/>
      <c r="I116" s="101"/>
      <c r="J116" s="101"/>
      <c r="K116" s="101"/>
    </row>
    <row r="117" spans="1:11" x14ac:dyDescent="0.35">
      <c r="A117" s="101"/>
      <c r="B117" s="101"/>
      <c r="C117" s="101"/>
      <c r="D117" s="101"/>
      <c r="E117" s="101"/>
      <c r="F117" s="101"/>
      <c r="G117" s="101"/>
      <c r="H117" s="101"/>
      <c r="I117" s="101"/>
      <c r="J117" s="101"/>
      <c r="K117" s="101"/>
    </row>
    <row r="118" spans="1:11" x14ac:dyDescent="0.35">
      <c r="A118" s="101"/>
      <c r="B118" s="101"/>
      <c r="C118" s="101"/>
      <c r="D118" s="101"/>
      <c r="E118" s="101"/>
      <c r="F118" s="101"/>
      <c r="G118" s="101"/>
      <c r="H118" s="101"/>
      <c r="I118" s="101"/>
      <c r="J118" s="101"/>
      <c r="K118" s="101"/>
    </row>
    <row r="119" spans="1:11" x14ac:dyDescent="0.35">
      <c r="A119" s="101"/>
      <c r="B119" s="101"/>
      <c r="C119" s="101"/>
      <c r="D119" s="101"/>
      <c r="E119" s="101"/>
      <c r="F119" s="101"/>
      <c r="G119" s="101"/>
      <c r="H119" s="101"/>
      <c r="I119" s="101"/>
      <c r="J119" s="101"/>
      <c r="K119" s="101"/>
    </row>
    <row r="120" spans="1:11" x14ac:dyDescent="0.35">
      <c r="A120" s="101"/>
      <c r="B120" s="101"/>
      <c r="C120" s="101"/>
      <c r="D120" s="101"/>
      <c r="E120" s="101"/>
      <c r="F120" s="101"/>
      <c r="G120" s="101"/>
      <c r="H120" s="101"/>
      <c r="I120" s="101"/>
      <c r="J120" s="101"/>
      <c r="K120" s="101"/>
    </row>
    <row r="121" spans="1:11" x14ac:dyDescent="0.35">
      <c r="A121" s="101"/>
      <c r="B121" s="101"/>
      <c r="C121" s="101"/>
      <c r="D121" s="101"/>
      <c r="E121" s="101"/>
      <c r="F121" s="101"/>
      <c r="G121" s="101"/>
      <c r="H121" s="101"/>
      <c r="I121" s="101"/>
      <c r="J121" s="101"/>
      <c r="K121" s="101"/>
    </row>
    <row r="122" spans="1:11" x14ac:dyDescent="0.35">
      <c r="A122" s="101"/>
      <c r="B122" s="101"/>
      <c r="C122" s="101"/>
      <c r="D122" s="101"/>
      <c r="E122" s="101"/>
      <c r="F122" s="101"/>
      <c r="G122" s="101"/>
      <c r="H122" s="101"/>
      <c r="I122" s="101"/>
      <c r="J122" s="101"/>
      <c r="K122" s="101"/>
    </row>
    <row r="123" spans="1:11" x14ac:dyDescent="0.35">
      <c r="A123" s="101"/>
      <c r="B123" s="101"/>
      <c r="C123" s="101"/>
      <c r="D123" s="101"/>
      <c r="E123" s="101"/>
      <c r="F123" s="101"/>
      <c r="G123" s="101"/>
      <c r="H123" s="101"/>
      <c r="I123" s="101"/>
      <c r="J123" s="101"/>
      <c r="K123" s="101"/>
    </row>
    <row r="124" spans="1:11" x14ac:dyDescent="0.35">
      <c r="A124" s="101"/>
      <c r="B124" s="101"/>
      <c r="C124" s="101"/>
      <c r="D124" s="101"/>
      <c r="E124" s="101"/>
      <c r="F124" s="101"/>
      <c r="G124" s="101"/>
      <c r="H124" s="101"/>
      <c r="I124" s="101"/>
      <c r="J124" s="101"/>
      <c r="K124" s="101"/>
    </row>
    <row r="125" spans="1:11" x14ac:dyDescent="0.35">
      <c r="A125" s="101"/>
      <c r="B125" s="101"/>
      <c r="C125" s="101"/>
      <c r="D125" s="101"/>
      <c r="E125" s="101"/>
      <c r="F125" s="101"/>
      <c r="G125" s="101"/>
      <c r="H125" s="101"/>
      <c r="I125" s="101"/>
      <c r="J125" s="101"/>
      <c r="K125" s="101"/>
    </row>
    <row r="126" spans="1:11" x14ac:dyDescent="0.35">
      <c r="A126" s="101"/>
      <c r="B126" s="101"/>
      <c r="C126" s="101"/>
      <c r="D126" s="101"/>
      <c r="E126" s="101"/>
      <c r="F126" s="101"/>
      <c r="G126" s="101"/>
      <c r="H126" s="101"/>
      <c r="I126" s="101"/>
      <c r="J126" s="101"/>
      <c r="K126" s="101"/>
    </row>
    <row r="127" spans="1:11" x14ac:dyDescent="0.35">
      <c r="A127" s="101"/>
      <c r="B127" s="101"/>
      <c r="C127" s="101"/>
      <c r="D127" s="101"/>
      <c r="E127" s="101"/>
      <c r="F127" s="101"/>
      <c r="G127" s="101"/>
      <c r="H127" s="101"/>
      <c r="I127" s="101"/>
      <c r="J127" s="101"/>
      <c r="K127" s="101"/>
    </row>
    <row r="128" spans="1:11" x14ac:dyDescent="0.35">
      <c r="A128" s="101"/>
      <c r="B128" s="101"/>
      <c r="C128" s="101"/>
      <c r="D128" s="101"/>
      <c r="E128" s="101"/>
      <c r="F128" s="101"/>
      <c r="G128" s="101"/>
      <c r="H128" s="101"/>
      <c r="I128" s="101"/>
      <c r="J128" s="101"/>
      <c r="K128" s="101"/>
    </row>
    <row r="129" spans="1:11" x14ac:dyDescent="0.35">
      <c r="A129" s="101"/>
      <c r="B129" s="101"/>
      <c r="C129" s="101"/>
      <c r="D129" s="101"/>
      <c r="E129" s="101"/>
      <c r="F129" s="101"/>
      <c r="G129" s="101"/>
      <c r="H129" s="101"/>
      <c r="I129" s="101"/>
      <c r="J129" s="101"/>
      <c r="K129" s="101"/>
    </row>
    <row r="130" spans="1:11" x14ac:dyDescent="0.35">
      <c r="A130" s="101"/>
      <c r="B130" s="101"/>
      <c r="C130" s="101"/>
      <c r="D130" s="101"/>
      <c r="E130" s="101"/>
      <c r="F130" s="101"/>
      <c r="G130" s="101"/>
      <c r="H130" s="101"/>
      <c r="I130" s="101"/>
      <c r="J130" s="101"/>
      <c r="K130" s="101"/>
    </row>
    <row r="131" spans="1:11" x14ac:dyDescent="0.35">
      <c r="A131" s="101"/>
      <c r="B131" s="101"/>
      <c r="C131" s="101"/>
      <c r="D131" s="101"/>
      <c r="E131" s="101"/>
      <c r="F131" s="101"/>
      <c r="G131" s="101"/>
      <c r="H131" s="101"/>
      <c r="I131" s="101"/>
      <c r="J131" s="101"/>
      <c r="K131" s="101"/>
    </row>
    <row r="132" spans="1:11" x14ac:dyDescent="0.35">
      <c r="A132" s="101"/>
      <c r="B132" s="101"/>
      <c r="C132" s="101"/>
      <c r="D132" s="101"/>
      <c r="E132" s="101"/>
      <c r="F132" s="101"/>
      <c r="G132" s="101"/>
      <c r="H132" s="101"/>
      <c r="I132" s="101"/>
      <c r="J132" s="101"/>
      <c r="K132" s="101"/>
    </row>
    <row r="133" spans="1:11" x14ac:dyDescent="0.35">
      <c r="A133" s="101"/>
      <c r="B133" s="101"/>
      <c r="C133" s="101"/>
      <c r="D133" s="101"/>
      <c r="E133" s="101"/>
      <c r="F133" s="101"/>
      <c r="G133" s="101"/>
      <c r="H133" s="101"/>
      <c r="I133" s="101"/>
      <c r="J133" s="101"/>
      <c r="K133" s="101"/>
    </row>
    <row r="134" spans="1:11" x14ac:dyDescent="0.35">
      <c r="A134" s="101"/>
      <c r="B134" s="101"/>
      <c r="C134" s="101"/>
      <c r="D134" s="101"/>
      <c r="E134" s="101"/>
      <c r="F134" s="101"/>
      <c r="G134" s="101"/>
      <c r="H134" s="101"/>
      <c r="I134" s="101"/>
      <c r="J134" s="101"/>
      <c r="K134" s="101"/>
    </row>
    <row r="135" spans="1:11" x14ac:dyDescent="0.35">
      <c r="A135" s="101"/>
      <c r="B135" s="101"/>
      <c r="C135" s="101"/>
      <c r="D135" s="101"/>
      <c r="E135" s="101"/>
      <c r="F135" s="101"/>
      <c r="G135" s="101"/>
      <c r="H135" s="101"/>
      <c r="I135" s="101"/>
      <c r="J135" s="101"/>
      <c r="K135" s="101"/>
    </row>
    <row r="136" spans="1:11" x14ac:dyDescent="0.35">
      <c r="A136" s="101"/>
      <c r="B136" s="101"/>
      <c r="C136" s="101"/>
      <c r="D136" s="101"/>
      <c r="E136" s="101"/>
      <c r="F136" s="101"/>
      <c r="G136" s="101"/>
      <c r="H136" s="101"/>
      <c r="I136" s="101"/>
      <c r="J136" s="101"/>
      <c r="K136" s="101"/>
    </row>
    <row r="137" spans="1:11" x14ac:dyDescent="0.35">
      <c r="A137" s="101"/>
      <c r="B137" s="101"/>
      <c r="C137" s="101"/>
      <c r="D137" s="101"/>
      <c r="E137" s="101"/>
      <c r="F137" s="101"/>
      <c r="G137" s="101"/>
      <c r="H137" s="101"/>
      <c r="I137" s="101"/>
      <c r="J137" s="101"/>
      <c r="K137" s="101"/>
    </row>
    <row r="138" spans="1:11" x14ac:dyDescent="0.35">
      <c r="A138" s="101"/>
      <c r="B138" s="101"/>
      <c r="C138" s="101"/>
      <c r="D138" s="101"/>
      <c r="E138" s="101"/>
      <c r="F138" s="101"/>
      <c r="G138" s="101"/>
      <c r="H138" s="101"/>
      <c r="I138" s="101"/>
      <c r="J138" s="101"/>
      <c r="K138" s="101"/>
    </row>
    <row r="139" spans="1:11" x14ac:dyDescent="0.35">
      <c r="A139" s="101"/>
      <c r="B139" s="101"/>
      <c r="C139" s="101"/>
      <c r="D139" s="101"/>
      <c r="E139" s="101"/>
      <c r="F139" s="101"/>
      <c r="G139" s="101"/>
      <c r="H139" s="101"/>
      <c r="I139" s="101"/>
      <c r="J139" s="101"/>
      <c r="K139" s="101"/>
    </row>
    <row r="140" spans="1:11" x14ac:dyDescent="0.35">
      <c r="A140" s="101"/>
      <c r="B140" s="101"/>
      <c r="C140" s="101"/>
      <c r="D140" s="101"/>
      <c r="E140" s="101"/>
      <c r="F140" s="101"/>
      <c r="G140" s="101"/>
      <c r="H140" s="101"/>
      <c r="I140" s="101"/>
      <c r="J140" s="101"/>
      <c r="K140" s="101"/>
    </row>
    <row r="141" spans="1:11" x14ac:dyDescent="0.35">
      <c r="A141" s="101"/>
      <c r="B141" s="101"/>
      <c r="C141" s="101"/>
      <c r="D141" s="101"/>
      <c r="E141" s="101"/>
      <c r="F141" s="101"/>
      <c r="G141" s="101"/>
      <c r="H141" s="101"/>
      <c r="I141" s="101"/>
      <c r="J141" s="101"/>
      <c r="K141" s="101"/>
    </row>
    <row r="142" spans="1:11" x14ac:dyDescent="0.35">
      <c r="A142" s="101"/>
      <c r="B142" s="101"/>
      <c r="C142" s="101"/>
      <c r="D142" s="101"/>
      <c r="E142" s="101"/>
      <c r="F142" s="101"/>
      <c r="G142" s="101"/>
      <c r="H142" s="101"/>
      <c r="I142" s="101"/>
      <c r="J142" s="101"/>
      <c r="K142" s="101"/>
    </row>
    <row r="143" spans="1:11" x14ac:dyDescent="0.35">
      <c r="A143" s="101"/>
      <c r="B143" s="101"/>
      <c r="C143" s="101"/>
      <c r="D143" s="101"/>
      <c r="E143" s="101"/>
      <c r="F143" s="101"/>
      <c r="G143" s="101"/>
      <c r="H143" s="101"/>
      <c r="I143" s="101"/>
      <c r="J143" s="101"/>
      <c r="K143" s="101"/>
    </row>
    <row r="144" spans="1:11" x14ac:dyDescent="0.35">
      <c r="A144" s="101"/>
      <c r="B144" s="101"/>
      <c r="C144" s="101"/>
      <c r="D144" s="101"/>
      <c r="E144" s="101"/>
      <c r="F144" s="101"/>
      <c r="G144" s="101"/>
      <c r="H144" s="101"/>
      <c r="I144" s="101"/>
      <c r="J144" s="101"/>
      <c r="K144" s="101"/>
    </row>
    <row r="145" spans="1:11" x14ac:dyDescent="0.35">
      <c r="A145" s="101"/>
      <c r="B145" s="101"/>
      <c r="H145" s="101"/>
      <c r="I145" s="101"/>
      <c r="J145" s="101"/>
      <c r="K145" s="101"/>
    </row>
    <row r="146" spans="1:11" x14ac:dyDescent="0.35">
      <c r="A146" s="101"/>
      <c r="B146" s="101"/>
      <c r="H146" s="101"/>
      <c r="I146" s="101"/>
      <c r="J146" s="101"/>
      <c r="K146" s="101"/>
    </row>
    <row r="147" spans="1:11" x14ac:dyDescent="0.35">
      <c r="A147" s="101"/>
      <c r="B147" s="101"/>
      <c r="H147" s="101"/>
      <c r="I147" s="101"/>
      <c r="J147" s="101"/>
      <c r="K147" s="101"/>
    </row>
    <row r="148" spans="1:11" x14ac:dyDescent="0.35">
      <c r="A148" s="101"/>
      <c r="B148" s="101"/>
      <c r="H148" s="101"/>
      <c r="I148" s="101"/>
      <c r="J148" s="101"/>
      <c r="K148" s="101"/>
    </row>
    <row r="149" spans="1:11" x14ac:dyDescent="0.35">
      <c r="A149" s="101"/>
      <c r="B149" s="101"/>
      <c r="H149" s="101"/>
      <c r="I149" s="101"/>
      <c r="J149" s="101"/>
      <c r="K149" s="101"/>
    </row>
    <row r="150" spans="1:11" x14ac:dyDescent="0.35">
      <c r="A150" s="101"/>
      <c r="B150" s="101"/>
      <c r="H150" s="101"/>
      <c r="I150" s="101"/>
      <c r="J150" s="101"/>
      <c r="K150" s="101"/>
    </row>
    <row r="151" spans="1:11" x14ac:dyDescent="0.35">
      <c r="A151" s="101"/>
      <c r="B151" s="101"/>
      <c r="H151" s="101"/>
      <c r="I151" s="101"/>
      <c r="J151" s="101"/>
      <c r="K151" s="101"/>
    </row>
    <row r="152" spans="1:11" x14ac:dyDescent="0.35">
      <c r="A152" s="101"/>
      <c r="B152" s="101"/>
      <c r="H152" s="101"/>
      <c r="I152" s="101"/>
      <c r="J152" s="101"/>
      <c r="K152" s="101"/>
    </row>
    <row r="153" spans="1:11" x14ac:dyDescent="0.35">
      <c r="A153" s="101"/>
      <c r="B153" s="101"/>
      <c r="H153" s="101"/>
      <c r="I153" s="101"/>
      <c r="J153" s="101"/>
      <c r="K153" s="101"/>
    </row>
    <row r="154" spans="1:11" x14ac:dyDescent="0.35">
      <c r="B154" s="101"/>
      <c r="J154" s="101"/>
    </row>
  </sheetData>
  <mergeCells count="121">
    <mergeCell ref="D70:E70"/>
    <mergeCell ref="F70:G70"/>
    <mergeCell ref="D71:E71"/>
    <mergeCell ref="F71:G71"/>
    <mergeCell ref="D79:I81"/>
    <mergeCell ref="D67:E67"/>
    <mergeCell ref="F67:G67"/>
    <mergeCell ref="D68:E68"/>
    <mergeCell ref="F68:G68"/>
    <mergeCell ref="D69:E69"/>
    <mergeCell ref="F69:G69"/>
    <mergeCell ref="D72:E72"/>
    <mergeCell ref="F72:G72"/>
    <mergeCell ref="E75:H75"/>
    <mergeCell ref="E76:H76"/>
    <mergeCell ref="D78:E78"/>
    <mergeCell ref="F78:G78"/>
    <mergeCell ref="D32:E32"/>
    <mergeCell ref="D23:E23"/>
    <mergeCell ref="D25:E25"/>
    <mergeCell ref="D26:E26"/>
    <mergeCell ref="D58:E58"/>
    <mergeCell ref="F58:G58"/>
    <mergeCell ref="D59:E59"/>
    <mergeCell ref="F59:G59"/>
    <mergeCell ref="D60:E60"/>
    <mergeCell ref="F60:G60"/>
    <mergeCell ref="D55:E55"/>
    <mergeCell ref="F55:G55"/>
    <mergeCell ref="D56:E56"/>
    <mergeCell ref="F56:G56"/>
    <mergeCell ref="D57:I57"/>
    <mergeCell ref="D41:I44"/>
    <mergeCell ref="D48:E48"/>
    <mergeCell ref="F48:G48"/>
    <mergeCell ref="D46:E46"/>
    <mergeCell ref="F46:G46"/>
    <mergeCell ref="D47:I47"/>
    <mergeCell ref="D52:E52"/>
    <mergeCell ref="F52:G52"/>
    <mergeCell ref="D53:E53"/>
    <mergeCell ref="D13:E13"/>
    <mergeCell ref="D14:E14"/>
    <mergeCell ref="D15:E15"/>
    <mergeCell ref="D16:E16"/>
    <mergeCell ref="D17:E17"/>
    <mergeCell ref="D19:E19"/>
    <mergeCell ref="D20:E20"/>
    <mergeCell ref="D21:E21"/>
    <mergeCell ref="D31:E31"/>
    <mergeCell ref="F53:G53"/>
    <mergeCell ref="D54:E54"/>
    <mergeCell ref="F54:G54"/>
    <mergeCell ref="D64:E64"/>
    <mergeCell ref="F64:G64"/>
    <mergeCell ref="D65:E65"/>
    <mergeCell ref="F65:G65"/>
    <mergeCell ref="D66:E66"/>
    <mergeCell ref="F66:G66"/>
    <mergeCell ref="D61:E61"/>
    <mergeCell ref="F61:G61"/>
    <mergeCell ref="D62:E62"/>
    <mergeCell ref="F62:G62"/>
    <mergeCell ref="D63:I63"/>
    <mergeCell ref="G95:I95"/>
    <mergeCell ref="G90:I90"/>
    <mergeCell ref="G91:I91"/>
    <mergeCell ref="G92:I92"/>
    <mergeCell ref="G93:I93"/>
    <mergeCell ref="G94:I94"/>
    <mergeCell ref="D87:E87"/>
    <mergeCell ref="F87:I87"/>
    <mergeCell ref="E84:H85"/>
    <mergeCell ref="C3:I3"/>
    <mergeCell ref="C4:I4"/>
    <mergeCell ref="C40:H40"/>
    <mergeCell ref="D9:E9"/>
    <mergeCell ref="D7:E7"/>
    <mergeCell ref="F7:G7"/>
    <mergeCell ref="F9:G9"/>
    <mergeCell ref="E37:H37"/>
    <mergeCell ref="E38:H38"/>
    <mergeCell ref="D36:I36"/>
    <mergeCell ref="F10:G10"/>
    <mergeCell ref="F11:G11"/>
    <mergeCell ref="D22:E22"/>
    <mergeCell ref="D33:E33"/>
    <mergeCell ref="D30:E30"/>
    <mergeCell ref="D29:E29"/>
    <mergeCell ref="D27:E27"/>
    <mergeCell ref="D28:E28"/>
    <mergeCell ref="D24:I24"/>
    <mergeCell ref="D12:I12"/>
    <mergeCell ref="D18:I18"/>
    <mergeCell ref="D8:I8"/>
    <mergeCell ref="D10:E10"/>
    <mergeCell ref="D11:E11"/>
    <mergeCell ref="D49:E49"/>
    <mergeCell ref="F49:G49"/>
    <mergeCell ref="D50:E50"/>
    <mergeCell ref="F50:G50"/>
    <mergeCell ref="D51:I51"/>
    <mergeCell ref="F13:G13"/>
    <mergeCell ref="F14:G14"/>
    <mergeCell ref="F15:G15"/>
    <mergeCell ref="F16:G16"/>
    <mergeCell ref="F17:G17"/>
    <mergeCell ref="F19:G19"/>
    <mergeCell ref="F20:G20"/>
    <mergeCell ref="F21:G21"/>
    <mergeCell ref="F22:G22"/>
    <mergeCell ref="F23:G23"/>
    <mergeCell ref="F30:G30"/>
    <mergeCell ref="F31:G31"/>
    <mergeCell ref="F32:G32"/>
    <mergeCell ref="F33:G33"/>
    <mergeCell ref="F25:G25"/>
    <mergeCell ref="F26:G26"/>
    <mergeCell ref="F27:G27"/>
    <mergeCell ref="F28:G28"/>
    <mergeCell ref="F29:G29"/>
  </mergeCells>
  <hyperlinks>
    <hyperlink ref="E38" r:id="rId1" xr:uid="{00000000-0004-0000-0500-000000000000}"/>
    <hyperlink ref="E76" r:id="rId2" xr:uid="{00000000-0004-0000-0500-000001000000}"/>
  </hyperlinks>
  <pageMargins left="0.2" right="0.21" top="0.17" bottom="0.17" header="0.17" footer="0.17"/>
  <pageSetup scale="77" fitToHeight="0"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70"/>
  <sheetViews>
    <sheetView topLeftCell="A61" workbookViewId="0">
      <selection activeCell="E13" sqref="E13"/>
    </sheetView>
  </sheetViews>
  <sheetFormatPr defaultRowHeight="14.5" x14ac:dyDescent="0.35"/>
  <cols>
    <col min="1" max="1" width="1.453125" customWidth="1"/>
    <col min="2" max="2" width="1.81640625" customWidth="1"/>
    <col min="3" max="3" width="25" customWidth="1"/>
    <col min="4" max="4" width="19.453125" customWidth="1"/>
    <col min="5" max="5" width="29.54296875" customWidth="1"/>
    <col min="6" max="6" width="26.453125" customWidth="1"/>
    <col min="7" max="7" width="29.7265625" customWidth="1"/>
    <col min="8" max="8" width="26.81640625" customWidth="1"/>
    <col min="9" max="10" width="1.7265625" customWidth="1"/>
  </cols>
  <sheetData>
    <row r="1" spans="2:14" ht="15" thickBot="1" x14ac:dyDescent="0.4"/>
    <row r="2" spans="2:14" ht="15" thickBot="1" x14ac:dyDescent="0.4">
      <c r="B2" s="45"/>
      <c r="C2" s="47"/>
      <c r="D2" s="46"/>
      <c r="E2" s="47"/>
      <c r="F2" s="47"/>
      <c r="G2" s="47"/>
      <c r="H2" s="47"/>
      <c r="I2" s="48"/>
    </row>
    <row r="3" spans="2:14" ht="20.5" thickBot="1" x14ac:dyDescent="0.45">
      <c r="B3" s="94"/>
      <c r="C3" s="94"/>
      <c r="D3" s="589" t="s">
        <v>250</v>
      </c>
      <c r="E3" s="654"/>
      <c r="F3" s="654"/>
      <c r="G3" s="654"/>
      <c r="H3" s="655"/>
      <c r="I3" s="96"/>
    </row>
    <row r="4" spans="2:14" x14ac:dyDescent="0.35">
      <c r="B4" s="49"/>
      <c r="C4" s="52"/>
      <c r="D4" s="656" t="s">
        <v>251</v>
      </c>
      <c r="E4" s="656"/>
      <c r="F4" s="656"/>
      <c r="G4" s="656"/>
      <c r="H4" s="656"/>
      <c r="I4" s="50"/>
    </row>
    <row r="5" spans="2:14" x14ac:dyDescent="0.35">
      <c r="B5" s="49"/>
      <c r="C5" s="52"/>
      <c r="D5" s="657"/>
      <c r="E5" s="657"/>
      <c r="F5" s="657"/>
      <c r="G5" s="657"/>
      <c r="H5" s="657"/>
      <c r="I5" s="50"/>
    </row>
    <row r="6" spans="2:14" ht="15.75" customHeight="1" thickBot="1" x14ac:dyDescent="0.4">
      <c r="B6" s="49"/>
      <c r="C6" s="52"/>
      <c r="D6" s="667" t="s">
        <v>252</v>
      </c>
      <c r="E6" s="667"/>
      <c r="F6" s="667"/>
      <c r="G6" s="667"/>
      <c r="H6" s="52"/>
      <c r="I6" s="50"/>
    </row>
    <row r="7" spans="2:14" ht="15" thickBot="1" x14ac:dyDescent="0.4">
      <c r="B7" s="49"/>
      <c r="C7" s="297" t="s">
        <v>1051</v>
      </c>
      <c r="D7" s="296" t="s">
        <v>249</v>
      </c>
      <c r="E7" s="262" t="s">
        <v>248</v>
      </c>
      <c r="F7" s="263" t="s">
        <v>246</v>
      </c>
      <c r="G7" s="264" t="s">
        <v>279</v>
      </c>
      <c r="H7" s="263" t="s">
        <v>286</v>
      </c>
      <c r="I7" s="50"/>
    </row>
    <row r="8" spans="2:14" x14ac:dyDescent="0.35">
      <c r="B8" s="53"/>
      <c r="C8" s="673"/>
      <c r="D8" s="658" t="s">
        <v>873</v>
      </c>
      <c r="E8" s="661" t="s">
        <v>1084</v>
      </c>
      <c r="F8" s="664" t="s">
        <v>758</v>
      </c>
      <c r="G8" s="664" t="s">
        <v>1053</v>
      </c>
      <c r="H8" s="664" t="s">
        <v>1034</v>
      </c>
      <c r="I8" s="54"/>
    </row>
    <row r="9" spans="2:14" x14ac:dyDescent="0.35">
      <c r="B9" s="53"/>
      <c r="C9" s="674"/>
      <c r="D9" s="659"/>
      <c r="E9" s="662"/>
      <c r="F9" s="665"/>
      <c r="G9" s="665"/>
      <c r="H9" s="665"/>
      <c r="I9" s="54"/>
    </row>
    <row r="10" spans="2:14" ht="8.25" customHeight="1" thickBot="1" x14ac:dyDescent="0.4">
      <c r="B10" s="53"/>
      <c r="C10" s="674"/>
      <c r="D10" s="659"/>
      <c r="E10" s="663"/>
      <c r="F10" s="666"/>
      <c r="G10" s="666"/>
      <c r="H10" s="666"/>
      <c r="I10" s="54"/>
    </row>
    <row r="11" spans="2:14" ht="30.5" thickBot="1" x14ac:dyDescent="0.4">
      <c r="B11" s="53"/>
      <c r="C11" s="674"/>
      <c r="D11" s="659"/>
      <c r="E11" s="260" t="s">
        <v>759</v>
      </c>
      <c r="F11" s="260" t="s">
        <v>760</v>
      </c>
      <c r="G11" s="260" t="s">
        <v>898</v>
      </c>
      <c r="H11" s="260" t="s">
        <v>1054</v>
      </c>
      <c r="I11" s="54"/>
    </row>
    <row r="12" spans="2:14" ht="30.5" thickBot="1" x14ac:dyDescent="0.4">
      <c r="B12" s="53"/>
      <c r="C12" s="674"/>
      <c r="D12" s="659"/>
      <c r="E12" s="260" t="s">
        <v>761</v>
      </c>
      <c r="F12" s="260" t="s">
        <v>762</v>
      </c>
      <c r="G12" s="260" t="s">
        <v>1055</v>
      </c>
      <c r="H12" s="260" t="s">
        <v>767</v>
      </c>
      <c r="I12" s="54"/>
    </row>
    <row r="13" spans="2:14" ht="40.5" thickBot="1" x14ac:dyDescent="0.4">
      <c r="B13" s="53"/>
      <c r="C13" s="674"/>
      <c r="D13" s="659"/>
      <c r="E13" s="260" t="s">
        <v>763</v>
      </c>
      <c r="F13" s="260" t="s">
        <v>764</v>
      </c>
      <c r="G13" s="260" t="s">
        <v>899</v>
      </c>
      <c r="H13" s="260" t="s">
        <v>768</v>
      </c>
      <c r="I13" s="54"/>
    </row>
    <row r="14" spans="2:14" ht="54.75" customHeight="1" thickBot="1" x14ac:dyDescent="0.4">
      <c r="B14" s="53"/>
      <c r="C14" s="675"/>
      <c r="D14" s="660"/>
      <c r="E14" s="260" t="s">
        <v>765</v>
      </c>
      <c r="F14" s="260" t="s">
        <v>766</v>
      </c>
      <c r="G14" s="260" t="s">
        <v>900</v>
      </c>
      <c r="H14" s="260" t="s">
        <v>1056</v>
      </c>
      <c r="I14" s="54"/>
    </row>
    <row r="15" spans="2:14" ht="30.5" thickBot="1" x14ac:dyDescent="0.4">
      <c r="B15" s="53"/>
      <c r="C15" s="690" t="s">
        <v>1048</v>
      </c>
      <c r="D15" s="681" t="s">
        <v>874</v>
      </c>
      <c r="E15" s="261" t="s">
        <v>769</v>
      </c>
      <c r="F15" s="345" t="s">
        <v>1105</v>
      </c>
      <c r="G15" s="346" t="s">
        <v>1091</v>
      </c>
      <c r="H15" s="261" t="s">
        <v>770</v>
      </c>
      <c r="I15" s="54"/>
      <c r="K15" s="687"/>
      <c r="L15" s="687"/>
      <c r="M15" s="687"/>
      <c r="N15" s="687"/>
    </row>
    <row r="16" spans="2:14" ht="32.25" customHeight="1" thickBot="1" x14ac:dyDescent="0.4">
      <c r="B16" s="53"/>
      <c r="C16" s="691"/>
      <c r="D16" s="682"/>
      <c r="E16" s="260" t="s">
        <v>771</v>
      </c>
      <c r="F16" s="347" t="s">
        <v>1106</v>
      </c>
      <c r="G16" s="346" t="s">
        <v>1091</v>
      </c>
      <c r="H16" s="260" t="s">
        <v>772</v>
      </c>
      <c r="I16" s="54"/>
      <c r="K16" s="687"/>
      <c r="L16" s="687"/>
      <c r="M16" s="687"/>
      <c r="N16" s="687"/>
    </row>
    <row r="17" spans="2:14" ht="30.75" customHeight="1" thickBot="1" x14ac:dyDescent="0.4">
      <c r="B17" s="53"/>
      <c r="C17" s="691"/>
      <c r="D17" s="682"/>
      <c r="E17" s="260" t="s">
        <v>773</v>
      </c>
      <c r="F17" s="347" t="s">
        <v>1114</v>
      </c>
      <c r="G17" s="260" t="s">
        <v>865</v>
      </c>
      <c r="H17" s="260" t="s">
        <v>1057</v>
      </c>
      <c r="I17" s="54"/>
      <c r="K17" s="687"/>
      <c r="L17" s="687"/>
      <c r="M17" s="687"/>
      <c r="N17" s="687"/>
    </row>
    <row r="18" spans="2:14" ht="50.25" customHeight="1" thickBot="1" x14ac:dyDescent="0.4">
      <c r="B18" s="53"/>
      <c r="C18" s="691"/>
      <c r="D18" s="682"/>
      <c r="E18" s="260" t="s">
        <v>774</v>
      </c>
      <c r="F18" s="348" t="s">
        <v>1092</v>
      </c>
      <c r="G18" s="315" t="s">
        <v>1059</v>
      </c>
      <c r="H18" s="260" t="s">
        <v>775</v>
      </c>
      <c r="I18" s="54"/>
      <c r="K18" s="687"/>
      <c r="L18" s="687"/>
      <c r="M18" s="687"/>
      <c r="N18" s="687"/>
    </row>
    <row r="19" spans="2:14" ht="40.5" thickBot="1" x14ac:dyDescent="0.4">
      <c r="B19" s="53"/>
      <c r="C19" s="691"/>
      <c r="D19" s="683"/>
      <c r="E19" s="260" t="s">
        <v>776</v>
      </c>
      <c r="F19" s="260" t="s">
        <v>777</v>
      </c>
      <c r="G19" s="260" t="s">
        <v>866</v>
      </c>
      <c r="H19" s="260" t="s">
        <v>778</v>
      </c>
      <c r="I19" s="54"/>
      <c r="M19" s="316"/>
    </row>
    <row r="20" spans="2:14" ht="15" customHeight="1" x14ac:dyDescent="0.35">
      <c r="B20" s="53"/>
      <c r="C20" s="691"/>
      <c r="D20" s="669" t="s">
        <v>867</v>
      </c>
      <c r="E20" s="668" t="s">
        <v>779</v>
      </c>
      <c r="F20" s="670" t="s">
        <v>1108</v>
      </c>
      <c r="G20" s="668" t="s">
        <v>1093</v>
      </c>
      <c r="H20" s="668" t="s">
        <v>1060</v>
      </c>
      <c r="I20" s="54"/>
    </row>
    <row r="21" spans="2:14" ht="67.5" customHeight="1" thickBot="1" x14ac:dyDescent="0.4">
      <c r="B21" s="53"/>
      <c r="C21" s="691"/>
      <c r="D21" s="660"/>
      <c r="E21" s="666"/>
      <c r="F21" s="671" t="s">
        <v>1058</v>
      </c>
      <c r="G21" s="666"/>
      <c r="H21" s="666"/>
      <c r="I21" s="54"/>
    </row>
    <row r="22" spans="2:14" ht="15" customHeight="1" x14ac:dyDescent="0.35">
      <c r="B22" s="53"/>
      <c r="C22" s="691"/>
      <c r="D22" s="669" t="s">
        <v>875</v>
      </c>
      <c r="E22" s="668" t="s">
        <v>779</v>
      </c>
      <c r="F22" s="670" t="s">
        <v>1108</v>
      </c>
      <c r="G22" s="668" t="s">
        <v>1093</v>
      </c>
      <c r="H22" s="668" t="s">
        <v>1060</v>
      </c>
      <c r="I22" s="54"/>
    </row>
    <row r="23" spans="2:14" ht="58.5" customHeight="1" thickBot="1" x14ac:dyDescent="0.4">
      <c r="B23" s="53"/>
      <c r="C23" s="691"/>
      <c r="D23" s="660"/>
      <c r="E23" s="666"/>
      <c r="F23" s="671" t="s">
        <v>1058</v>
      </c>
      <c r="G23" s="666"/>
      <c r="H23" s="666"/>
      <c r="I23" s="54"/>
      <c r="M23">
        <f>6308/60</f>
        <v>105.13333333333334</v>
      </c>
    </row>
    <row r="24" spans="2:14" ht="15" customHeight="1" x14ac:dyDescent="0.35">
      <c r="B24" s="53"/>
      <c r="C24" s="691"/>
      <c r="D24" s="669" t="s">
        <v>868</v>
      </c>
      <c r="E24" s="668" t="s">
        <v>780</v>
      </c>
      <c r="F24" s="672" t="s">
        <v>1107</v>
      </c>
      <c r="G24" s="684" t="s">
        <v>1172</v>
      </c>
      <c r="H24" s="668" t="s">
        <v>781</v>
      </c>
      <c r="I24" s="54"/>
      <c r="K24" s="687"/>
      <c r="L24" s="687"/>
      <c r="M24" s="687"/>
      <c r="N24" s="687"/>
    </row>
    <row r="25" spans="2:14" ht="148.5" customHeight="1" thickBot="1" x14ac:dyDescent="0.4">
      <c r="B25" s="53"/>
      <c r="C25" s="692"/>
      <c r="D25" s="660"/>
      <c r="E25" s="666"/>
      <c r="F25" s="671" t="s">
        <v>1058</v>
      </c>
      <c r="G25" s="663"/>
      <c r="H25" s="666"/>
      <c r="I25" s="54"/>
      <c r="K25" s="687"/>
      <c r="L25" s="687"/>
      <c r="M25" s="687"/>
      <c r="N25" s="687"/>
    </row>
    <row r="26" spans="2:14" x14ac:dyDescent="0.35">
      <c r="B26" s="53"/>
      <c r="C26" s="676" t="s">
        <v>1047</v>
      </c>
      <c r="D26" s="669" t="s">
        <v>1173</v>
      </c>
      <c r="E26" s="668" t="s">
        <v>782</v>
      </c>
      <c r="F26" s="668" t="s">
        <v>783</v>
      </c>
      <c r="G26" s="668" t="s">
        <v>869</v>
      </c>
      <c r="H26" s="668" t="s">
        <v>1061</v>
      </c>
      <c r="I26" s="54"/>
    </row>
    <row r="27" spans="2:14" ht="24.75" customHeight="1" thickBot="1" x14ac:dyDescent="0.4">
      <c r="B27" s="53"/>
      <c r="C27" s="677"/>
      <c r="D27" s="659"/>
      <c r="E27" s="666"/>
      <c r="F27" s="666"/>
      <c r="G27" s="666"/>
      <c r="H27" s="666"/>
      <c r="I27" s="54"/>
    </row>
    <row r="28" spans="2:14" ht="20.5" thickBot="1" x14ac:dyDescent="0.4">
      <c r="B28" s="53"/>
      <c r="C28" s="677"/>
      <c r="D28" s="659"/>
      <c r="E28" s="260" t="s">
        <v>784</v>
      </c>
      <c r="F28" s="260" t="s">
        <v>785</v>
      </c>
      <c r="G28" s="260" t="s">
        <v>1062</v>
      </c>
      <c r="H28" s="260" t="s">
        <v>786</v>
      </c>
      <c r="I28" s="54"/>
    </row>
    <row r="29" spans="2:14" ht="20.5" thickBot="1" x14ac:dyDescent="0.4">
      <c r="B29" s="53"/>
      <c r="C29" s="677"/>
      <c r="D29" s="659"/>
      <c r="E29" s="260" t="s">
        <v>787</v>
      </c>
      <c r="F29" s="260" t="s">
        <v>1064</v>
      </c>
      <c r="G29" s="260" t="s">
        <v>1063</v>
      </c>
      <c r="H29" s="260" t="s">
        <v>788</v>
      </c>
      <c r="I29" s="54"/>
    </row>
    <row r="30" spans="2:14" ht="20.5" thickBot="1" x14ac:dyDescent="0.4">
      <c r="B30" s="53"/>
      <c r="C30" s="677"/>
      <c r="D30" s="659"/>
      <c r="E30" s="260" t="s">
        <v>789</v>
      </c>
      <c r="F30" s="260" t="s">
        <v>1065</v>
      </c>
      <c r="G30" s="260" t="s">
        <v>870</v>
      </c>
      <c r="H30" s="260" t="s">
        <v>790</v>
      </c>
      <c r="I30" s="54"/>
    </row>
    <row r="31" spans="2:14" ht="30.5" thickBot="1" x14ac:dyDescent="0.4">
      <c r="B31" s="53"/>
      <c r="C31" s="677"/>
      <c r="D31" s="660"/>
      <c r="E31" s="260" t="s">
        <v>791</v>
      </c>
      <c r="F31" s="348" t="s">
        <v>1094</v>
      </c>
      <c r="G31" s="260" t="s">
        <v>1091</v>
      </c>
      <c r="H31" s="260" t="s">
        <v>792</v>
      </c>
      <c r="I31" s="54"/>
    </row>
    <row r="32" spans="2:14" ht="27.75" customHeight="1" thickBot="1" x14ac:dyDescent="0.4">
      <c r="B32" s="102"/>
      <c r="C32" s="677"/>
      <c r="D32" s="669" t="s">
        <v>871</v>
      </c>
      <c r="E32" s="260" t="s">
        <v>793</v>
      </c>
      <c r="F32" s="299" t="s">
        <v>794</v>
      </c>
      <c r="G32" s="299" t="s">
        <v>1066</v>
      </c>
      <c r="H32" s="260" t="s">
        <v>795</v>
      </c>
      <c r="I32" s="103"/>
    </row>
    <row r="33" spans="3:14" ht="36.75" customHeight="1" thickBot="1" x14ac:dyDescent="0.4">
      <c r="C33" s="677"/>
      <c r="D33" s="660"/>
      <c r="E33" s="260" t="s">
        <v>796</v>
      </c>
      <c r="F33" s="348" t="s">
        <v>1109</v>
      </c>
      <c r="G33" s="260" t="s">
        <v>1067</v>
      </c>
      <c r="H33" s="260" t="s">
        <v>1068</v>
      </c>
    </row>
    <row r="34" spans="3:14" ht="30.5" thickBot="1" x14ac:dyDescent="0.4">
      <c r="C34" s="677"/>
      <c r="D34" s="669" t="s">
        <v>1174</v>
      </c>
      <c r="E34" s="260" t="s">
        <v>797</v>
      </c>
      <c r="F34" s="260" t="s">
        <v>798</v>
      </c>
      <c r="G34" s="260" t="s">
        <v>1175</v>
      </c>
      <c r="H34" s="260" t="s">
        <v>799</v>
      </c>
    </row>
    <row r="35" spans="3:14" ht="65.25" customHeight="1" thickBot="1" x14ac:dyDescent="0.4">
      <c r="C35" s="677"/>
      <c r="D35" s="660"/>
      <c r="E35" s="260" t="s">
        <v>800</v>
      </c>
      <c r="F35" s="260" t="s">
        <v>801</v>
      </c>
      <c r="G35" s="260" t="s">
        <v>884</v>
      </c>
      <c r="H35" s="260" t="s">
        <v>1069</v>
      </c>
    </row>
    <row r="36" spans="3:14" ht="20.5" thickBot="1" x14ac:dyDescent="0.4">
      <c r="C36" s="677"/>
      <c r="D36" s="669" t="s">
        <v>1176</v>
      </c>
      <c r="E36" s="260" t="s">
        <v>802</v>
      </c>
      <c r="F36" s="260" t="s">
        <v>1070</v>
      </c>
      <c r="G36" s="260" t="s">
        <v>1071</v>
      </c>
      <c r="H36" s="260" t="s">
        <v>1072</v>
      </c>
    </row>
    <row r="37" spans="3:14" ht="69" customHeight="1" thickBot="1" x14ac:dyDescent="0.4">
      <c r="C37" s="677"/>
      <c r="D37" s="660"/>
      <c r="E37" s="260" t="s">
        <v>803</v>
      </c>
      <c r="F37" s="348" t="s">
        <v>1110</v>
      </c>
      <c r="G37" s="260" t="s">
        <v>885</v>
      </c>
      <c r="H37" s="260" t="s">
        <v>804</v>
      </c>
    </row>
    <row r="38" spans="3:14" ht="30.5" thickBot="1" x14ac:dyDescent="0.4">
      <c r="C38" s="678" t="s">
        <v>1049</v>
      </c>
      <c r="D38" s="669" t="s">
        <v>880</v>
      </c>
      <c r="E38" s="260" t="s">
        <v>805</v>
      </c>
      <c r="F38" s="348" t="s">
        <v>1111</v>
      </c>
      <c r="G38" s="260" t="s">
        <v>886</v>
      </c>
      <c r="H38" s="260" t="s">
        <v>806</v>
      </c>
    </row>
    <row r="39" spans="3:14" ht="30.5" thickBot="1" x14ac:dyDescent="0.4">
      <c r="C39" s="679"/>
      <c r="D39" s="659"/>
      <c r="E39" s="260" t="s">
        <v>807</v>
      </c>
      <c r="F39" s="348" t="s">
        <v>1085</v>
      </c>
      <c r="G39" s="260" t="s">
        <v>887</v>
      </c>
      <c r="H39" s="260" t="s">
        <v>808</v>
      </c>
    </row>
    <row r="40" spans="3:14" ht="40.5" thickBot="1" x14ac:dyDescent="0.4">
      <c r="C40" s="679"/>
      <c r="D40" s="659"/>
      <c r="E40" s="260" t="s">
        <v>809</v>
      </c>
      <c r="F40" s="260" t="s">
        <v>810</v>
      </c>
      <c r="G40" s="260" t="s">
        <v>888</v>
      </c>
      <c r="H40" s="260" t="s">
        <v>811</v>
      </c>
    </row>
    <row r="41" spans="3:14" ht="30.5" thickBot="1" x14ac:dyDescent="0.4">
      <c r="C41" s="679"/>
      <c r="D41" s="659"/>
      <c r="E41" s="260" t="s">
        <v>812</v>
      </c>
      <c r="F41" s="260" t="s">
        <v>813</v>
      </c>
      <c r="G41" s="260" t="s">
        <v>889</v>
      </c>
      <c r="H41" s="260" t="s">
        <v>814</v>
      </c>
    </row>
    <row r="42" spans="3:14" ht="30" customHeight="1" thickBot="1" x14ac:dyDescent="0.4">
      <c r="C42" s="679"/>
      <c r="D42" s="659"/>
      <c r="E42" s="260" t="s">
        <v>815</v>
      </c>
      <c r="F42" s="347" t="s">
        <v>1112</v>
      </c>
      <c r="G42" s="260" t="s">
        <v>1177</v>
      </c>
      <c r="H42" s="260" t="s">
        <v>816</v>
      </c>
    </row>
    <row r="43" spans="3:14" ht="36.75" customHeight="1" thickBot="1" x14ac:dyDescent="0.4">
      <c r="C43" s="679"/>
      <c r="D43" s="659"/>
      <c r="E43" s="260" t="s">
        <v>817</v>
      </c>
      <c r="F43" s="260" t="s">
        <v>818</v>
      </c>
      <c r="G43" s="260" t="s">
        <v>1073</v>
      </c>
      <c r="H43" s="260" t="s">
        <v>819</v>
      </c>
    </row>
    <row r="44" spans="3:14" ht="30.5" thickBot="1" x14ac:dyDescent="0.4">
      <c r="C44" s="679"/>
      <c r="D44" s="660"/>
      <c r="E44" s="260" t="s">
        <v>820</v>
      </c>
      <c r="F44" s="260" t="s">
        <v>821</v>
      </c>
      <c r="G44" s="260" t="s">
        <v>890</v>
      </c>
      <c r="H44" s="260" t="s">
        <v>822</v>
      </c>
    </row>
    <row r="45" spans="3:14" x14ac:dyDescent="0.35">
      <c r="C45" s="679"/>
      <c r="D45" s="669" t="s">
        <v>881</v>
      </c>
      <c r="E45" s="668" t="s">
        <v>823</v>
      </c>
      <c r="F45" s="668" t="s">
        <v>824</v>
      </c>
      <c r="G45" s="668" t="s">
        <v>891</v>
      </c>
      <c r="H45" s="668" t="s">
        <v>825</v>
      </c>
    </row>
    <row r="46" spans="3:14" ht="44.25" customHeight="1" thickBot="1" x14ac:dyDescent="0.4">
      <c r="C46" s="679"/>
      <c r="D46" s="660"/>
      <c r="E46" s="666"/>
      <c r="F46" s="666"/>
      <c r="G46" s="666"/>
      <c r="H46" s="666"/>
    </row>
    <row r="47" spans="3:14" ht="15" customHeight="1" x14ac:dyDescent="0.35">
      <c r="C47" s="679"/>
      <c r="D47" s="685" t="s">
        <v>882</v>
      </c>
      <c r="E47" s="668" t="s">
        <v>826</v>
      </c>
      <c r="F47" s="672" t="s">
        <v>1113</v>
      </c>
      <c r="G47" s="672" t="s">
        <v>1095</v>
      </c>
      <c r="H47" s="668" t="s">
        <v>1074</v>
      </c>
      <c r="K47" s="687"/>
      <c r="L47" s="687"/>
      <c r="M47" s="687"/>
      <c r="N47" s="687"/>
    </row>
    <row r="48" spans="3:14" ht="66" customHeight="1" thickBot="1" x14ac:dyDescent="0.4">
      <c r="C48" s="679"/>
      <c r="D48" s="686"/>
      <c r="E48" s="666"/>
      <c r="F48" s="671"/>
      <c r="G48" s="671"/>
      <c r="H48" s="666"/>
      <c r="K48" s="687"/>
      <c r="L48" s="687"/>
      <c r="M48" s="687"/>
      <c r="N48" s="687"/>
    </row>
    <row r="49" spans="3:14" x14ac:dyDescent="0.35">
      <c r="C49" s="679"/>
      <c r="D49" s="669" t="s">
        <v>872</v>
      </c>
      <c r="E49" s="668" t="s">
        <v>827</v>
      </c>
      <c r="F49" s="668" t="s">
        <v>828</v>
      </c>
      <c r="G49" s="672" t="s">
        <v>1096</v>
      </c>
      <c r="H49" s="668" t="s">
        <v>829</v>
      </c>
      <c r="K49" s="688"/>
      <c r="L49" s="689"/>
      <c r="M49" s="689"/>
      <c r="N49" s="689"/>
    </row>
    <row r="50" spans="3:14" ht="61.5" customHeight="1" thickBot="1" x14ac:dyDescent="0.4">
      <c r="C50" s="679"/>
      <c r="D50" s="660"/>
      <c r="E50" s="666"/>
      <c r="F50" s="666"/>
      <c r="G50" s="671"/>
      <c r="H50" s="666"/>
      <c r="K50" s="689"/>
      <c r="L50" s="689"/>
      <c r="M50" s="689"/>
      <c r="N50" s="689"/>
    </row>
    <row r="51" spans="3:14" x14ac:dyDescent="0.35">
      <c r="C51" s="679"/>
      <c r="D51" s="669" t="s">
        <v>883</v>
      </c>
      <c r="E51" s="668" t="s">
        <v>830</v>
      </c>
      <c r="F51" s="668" t="s">
        <v>831</v>
      </c>
      <c r="G51" s="668" t="s">
        <v>892</v>
      </c>
      <c r="H51" s="668" t="s">
        <v>832</v>
      </c>
    </row>
    <row r="52" spans="3:14" ht="47.25" customHeight="1" thickBot="1" x14ac:dyDescent="0.4">
      <c r="C52" s="680"/>
      <c r="D52" s="660"/>
      <c r="E52" s="666"/>
      <c r="F52" s="666"/>
      <c r="G52" s="666"/>
      <c r="H52" s="666"/>
    </row>
    <row r="53" spans="3:14" x14ac:dyDescent="0.35">
      <c r="C53" s="678" t="s">
        <v>1050</v>
      </c>
      <c r="D53" s="669" t="s">
        <v>876</v>
      </c>
      <c r="E53" s="668" t="s">
        <v>833</v>
      </c>
      <c r="F53" s="668" t="s">
        <v>834</v>
      </c>
      <c r="G53" s="668" t="s">
        <v>893</v>
      </c>
      <c r="H53" s="668" t="s">
        <v>835</v>
      </c>
    </row>
    <row r="54" spans="3:14" ht="49.5" customHeight="1" thickBot="1" x14ac:dyDescent="0.4">
      <c r="C54" s="679"/>
      <c r="D54" s="659"/>
      <c r="E54" s="666"/>
      <c r="F54" s="666"/>
      <c r="G54" s="666"/>
      <c r="H54" s="666"/>
    </row>
    <row r="55" spans="3:14" ht="40.5" thickBot="1" x14ac:dyDescent="0.4">
      <c r="C55" s="679"/>
      <c r="D55" s="659"/>
      <c r="E55" s="260" t="s">
        <v>836</v>
      </c>
      <c r="F55" s="260" t="s">
        <v>837</v>
      </c>
      <c r="G55" s="299" t="s">
        <v>1097</v>
      </c>
      <c r="H55" s="260" t="s">
        <v>838</v>
      </c>
    </row>
    <row r="56" spans="3:14" ht="40.5" thickBot="1" x14ac:dyDescent="0.4">
      <c r="C56" s="679"/>
      <c r="D56" s="660"/>
      <c r="E56" s="260" t="s">
        <v>839</v>
      </c>
      <c r="F56" s="260" t="s">
        <v>840</v>
      </c>
      <c r="G56" s="260" t="s">
        <v>894</v>
      </c>
      <c r="H56" s="260" t="s">
        <v>841</v>
      </c>
    </row>
    <row r="57" spans="3:14" x14ac:dyDescent="0.35">
      <c r="C57" s="679"/>
      <c r="D57" s="669" t="s">
        <v>877</v>
      </c>
      <c r="E57" s="668" t="s">
        <v>842</v>
      </c>
      <c r="F57" s="668" t="s">
        <v>843</v>
      </c>
      <c r="G57" s="668" t="s">
        <v>897</v>
      </c>
      <c r="H57" s="668" t="s">
        <v>844</v>
      </c>
    </row>
    <row r="58" spans="3:14" ht="15" thickBot="1" x14ac:dyDescent="0.4">
      <c r="C58" s="679"/>
      <c r="D58" s="659"/>
      <c r="E58" s="666"/>
      <c r="F58" s="666"/>
      <c r="G58" s="666"/>
      <c r="H58" s="666"/>
    </row>
    <row r="59" spans="3:14" ht="15" thickBot="1" x14ac:dyDescent="0.4">
      <c r="C59" s="679"/>
      <c r="D59" s="659"/>
      <c r="E59" s="260" t="s">
        <v>845</v>
      </c>
      <c r="F59" s="260" t="s">
        <v>846</v>
      </c>
      <c r="G59" s="260" t="s">
        <v>895</v>
      </c>
      <c r="H59" s="260" t="s">
        <v>847</v>
      </c>
    </row>
    <row r="60" spans="3:14" ht="20.5" thickBot="1" x14ac:dyDescent="0.4">
      <c r="C60" s="679"/>
      <c r="D60" s="660"/>
      <c r="E60" s="260" t="s">
        <v>848</v>
      </c>
      <c r="F60" s="260" t="s">
        <v>846</v>
      </c>
      <c r="G60" s="260" t="s">
        <v>896</v>
      </c>
      <c r="H60" s="260" t="s">
        <v>849</v>
      </c>
    </row>
    <row r="61" spans="3:14" x14ac:dyDescent="0.35">
      <c r="C61" s="679"/>
      <c r="D61" s="669" t="s">
        <v>1178</v>
      </c>
      <c r="E61" s="668" t="s">
        <v>850</v>
      </c>
      <c r="F61" s="668" t="s">
        <v>851</v>
      </c>
      <c r="G61" s="668" t="s">
        <v>1075</v>
      </c>
      <c r="H61" s="668" t="s">
        <v>852</v>
      </c>
    </row>
    <row r="62" spans="3:14" x14ac:dyDescent="0.35">
      <c r="C62" s="679"/>
      <c r="D62" s="659"/>
      <c r="E62" s="665"/>
      <c r="F62" s="665"/>
      <c r="G62" s="665"/>
      <c r="H62" s="665"/>
    </row>
    <row r="63" spans="3:14" x14ac:dyDescent="0.35">
      <c r="C63" s="679"/>
      <c r="D63" s="659"/>
      <c r="E63" s="665"/>
      <c r="F63" s="665"/>
      <c r="G63" s="665"/>
      <c r="H63" s="665"/>
    </row>
    <row r="64" spans="3:14" ht="15" thickBot="1" x14ac:dyDescent="0.4">
      <c r="C64" s="679"/>
      <c r="D64" s="660"/>
      <c r="E64" s="666"/>
      <c r="F64" s="666"/>
      <c r="G64" s="666"/>
      <c r="H64" s="666"/>
    </row>
    <row r="65" spans="3:8" x14ac:dyDescent="0.35">
      <c r="C65" s="679"/>
      <c r="D65" s="669" t="s">
        <v>878</v>
      </c>
      <c r="E65" s="668" t="s">
        <v>853</v>
      </c>
      <c r="F65" s="668" t="s">
        <v>854</v>
      </c>
      <c r="G65" s="332" t="s">
        <v>1098</v>
      </c>
      <c r="H65" s="668" t="s">
        <v>855</v>
      </c>
    </row>
    <row r="66" spans="3:8" ht="21.75" customHeight="1" thickBot="1" x14ac:dyDescent="0.4">
      <c r="C66" s="679"/>
      <c r="D66" s="659"/>
      <c r="E66" s="666"/>
      <c r="F66" s="666"/>
      <c r="G66" s="314"/>
      <c r="H66" s="666"/>
    </row>
    <row r="67" spans="3:8" ht="20.5" thickBot="1" x14ac:dyDescent="0.4">
      <c r="C67" s="679"/>
      <c r="D67" s="660"/>
      <c r="E67" s="260" t="s">
        <v>856</v>
      </c>
      <c r="F67" s="260" t="s">
        <v>857</v>
      </c>
      <c r="G67" s="332" t="s">
        <v>1098</v>
      </c>
      <c r="H67" s="260" t="s">
        <v>858</v>
      </c>
    </row>
    <row r="68" spans="3:8" ht="15" thickBot="1" x14ac:dyDescent="0.4">
      <c r="C68" s="679"/>
      <c r="D68" s="669" t="s">
        <v>879</v>
      </c>
      <c r="E68" s="260" t="s">
        <v>859</v>
      </c>
      <c r="F68" s="260" t="s">
        <v>860</v>
      </c>
      <c r="G68" s="314"/>
      <c r="H68" s="260" t="s">
        <v>861</v>
      </c>
    </row>
    <row r="69" spans="3:8" ht="20.5" thickBot="1" x14ac:dyDescent="0.4">
      <c r="C69" s="679"/>
      <c r="D69" s="659"/>
      <c r="E69" s="260" t="s">
        <v>862</v>
      </c>
      <c r="F69" s="260" t="s">
        <v>860</v>
      </c>
      <c r="G69" s="332" t="s">
        <v>1098</v>
      </c>
      <c r="H69" s="298" t="s">
        <v>1052</v>
      </c>
    </row>
    <row r="70" spans="3:8" ht="15" thickBot="1" x14ac:dyDescent="0.4">
      <c r="C70" s="680"/>
      <c r="D70" s="660"/>
      <c r="E70" s="260" t="s">
        <v>863</v>
      </c>
      <c r="F70" s="260" t="s">
        <v>860</v>
      </c>
      <c r="G70" s="314" t="s">
        <v>1098</v>
      </c>
      <c r="H70" s="260" t="s">
        <v>864</v>
      </c>
    </row>
  </sheetData>
  <mergeCells count="83">
    <mergeCell ref="K15:N18"/>
    <mergeCell ref="K24:N25"/>
    <mergeCell ref="K47:N48"/>
    <mergeCell ref="K49:N50"/>
    <mergeCell ref="C15:C25"/>
    <mergeCell ref="H45:H46"/>
    <mergeCell ref="E47:E48"/>
    <mergeCell ref="F47:F48"/>
    <mergeCell ref="G47:G48"/>
    <mergeCell ref="H47:H48"/>
    <mergeCell ref="E26:E27"/>
    <mergeCell ref="F26:F27"/>
    <mergeCell ref="G26:G27"/>
    <mergeCell ref="H26:H27"/>
    <mergeCell ref="E24:E25"/>
    <mergeCell ref="F24:F25"/>
    <mergeCell ref="C53:C70"/>
    <mergeCell ref="D68:D70"/>
    <mergeCell ref="D47:D48"/>
    <mergeCell ref="D32:D33"/>
    <mergeCell ref="D34:D35"/>
    <mergeCell ref="D36:D37"/>
    <mergeCell ref="D38:D44"/>
    <mergeCell ref="D45:D46"/>
    <mergeCell ref="E45:E46"/>
    <mergeCell ref="F45:F46"/>
    <mergeCell ref="G45:G46"/>
    <mergeCell ref="C8:C14"/>
    <mergeCell ref="C26:C37"/>
    <mergeCell ref="C38:C52"/>
    <mergeCell ref="D26:D31"/>
    <mergeCell ref="D24:D25"/>
    <mergeCell ref="D15:D19"/>
    <mergeCell ref="G24:G25"/>
    <mergeCell ref="H65:H66"/>
    <mergeCell ref="D61:D64"/>
    <mergeCell ref="E61:E64"/>
    <mergeCell ref="F61:F64"/>
    <mergeCell ref="G61:G64"/>
    <mergeCell ref="H61:H64"/>
    <mergeCell ref="D65:D67"/>
    <mergeCell ref="E65:E66"/>
    <mergeCell ref="F65:F66"/>
    <mergeCell ref="H57:H58"/>
    <mergeCell ref="D53:D56"/>
    <mergeCell ref="E53:E54"/>
    <mergeCell ref="F53:F54"/>
    <mergeCell ref="G53:G54"/>
    <mergeCell ref="H53:H54"/>
    <mergeCell ref="D57:D60"/>
    <mergeCell ref="E57:E58"/>
    <mergeCell ref="F57:F58"/>
    <mergeCell ref="G57:G58"/>
    <mergeCell ref="H51:H52"/>
    <mergeCell ref="D49:D50"/>
    <mergeCell ref="E49:E50"/>
    <mergeCell ref="F49:F50"/>
    <mergeCell ref="G49:G50"/>
    <mergeCell ref="H49:H50"/>
    <mergeCell ref="D51:D52"/>
    <mergeCell ref="E51:E52"/>
    <mergeCell ref="F51:F52"/>
    <mergeCell ref="G51:G52"/>
    <mergeCell ref="H24:H25"/>
    <mergeCell ref="H20:H21"/>
    <mergeCell ref="D22:D23"/>
    <mergeCell ref="E22:E23"/>
    <mergeCell ref="F22:F23"/>
    <mergeCell ref="G22:G23"/>
    <mergeCell ref="H22:H23"/>
    <mergeCell ref="D20:D21"/>
    <mergeCell ref="E20:E21"/>
    <mergeCell ref="F20:F21"/>
    <mergeCell ref="G20:G21"/>
    <mergeCell ref="D3:H3"/>
    <mergeCell ref="D4:H4"/>
    <mergeCell ref="D5:H5"/>
    <mergeCell ref="D8:D14"/>
    <mergeCell ref="E8:E10"/>
    <mergeCell ref="F8:F10"/>
    <mergeCell ref="G8:G10"/>
    <mergeCell ref="H8:H10"/>
    <mergeCell ref="D6:G6"/>
  </mergeCells>
  <pageMargins left="0.25" right="0.25" top="0.17" bottom="0.17" header="0.17" footer="0.17"/>
  <pageSetup scale="6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E29"/>
  <sheetViews>
    <sheetView zoomScale="80" zoomScaleNormal="80" workbookViewId="0">
      <selection activeCell="D10" sqref="B1:E28"/>
    </sheetView>
  </sheetViews>
  <sheetFormatPr defaultRowHeight="14.5" x14ac:dyDescent="0.35"/>
  <cols>
    <col min="1" max="1" width="1.26953125" customWidth="1"/>
    <col min="2" max="2" width="2" customWidth="1"/>
    <col min="3" max="3" width="43" customWidth="1"/>
    <col min="4" max="4" width="92.54296875" customWidth="1"/>
    <col min="5" max="5" width="7.453125" customWidth="1"/>
    <col min="6" max="6" width="1.453125" customWidth="1"/>
  </cols>
  <sheetData>
    <row r="1" spans="2:5" ht="15" thickBot="1" x14ac:dyDescent="0.4"/>
    <row r="2" spans="2:5" ht="15" thickBot="1" x14ac:dyDescent="0.4">
      <c r="B2" s="116"/>
      <c r="C2" s="74"/>
      <c r="D2" s="74"/>
      <c r="E2" s="75"/>
    </row>
    <row r="3" spans="2:5" ht="18" thickBot="1" x14ac:dyDescent="0.4">
      <c r="B3" s="117"/>
      <c r="C3" s="694" t="s">
        <v>264</v>
      </c>
      <c r="D3" s="695"/>
      <c r="E3" s="118"/>
    </row>
    <row r="4" spans="2:5" x14ac:dyDescent="0.35">
      <c r="B4" s="117"/>
      <c r="C4" s="119"/>
      <c r="D4" s="119"/>
      <c r="E4" s="118"/>
    </row>
    <row r="5" spans="2:5" ht="15" thickBot="1" x14ac:dyDescent="0.4">
      <c r="B5" s="117"/>
      <c r="C5" s="120" t="s">
        <v>303</v>
      </c>
      <c r="D5" s="119"/>
      <c r="E5" s="118"/>
    </row>
    <row r="6" spans="2:5" ht="15" thickBot="1" x14ac:dyDescent="0.4">
      <c r="B6" s="117"/>
      <c r="C6" s="129" t="s">
        <v>265</v>
      </c>
      <c r="D6" s="130" t="s">
        <v>266</v>
      </c>
      <c r="E6" s="118"/>
    </row>
    <row r="7" spans="2:5" ht="342.75" customHeight="1" thickBot="1" x14ac:dyDescent="0.4">
      <c r="B7" s="117"/>
      <c r="C7" s="121" t="s">
        <v>307</v>
      </c>
      <c r="D7" s="122" t="s">
        <v>1136</v>
      </c>
      <c r="E7" s="118"/>
    </row>
    <row r="8" spans="2:5" ht="65.25" customHeight="1" thickBot="1" x14ac:dyDescent="0.4">
      <c r="B8" s="117"/>
      <c r="C8" s="123" t="s">
        <v>1076</v>
      </c>
      <c r="D8" s="124" t="s">
        <v>1077</v>
      </c>
      <c r="E8" s="118"/>
    </row>
    <row r="9" spans="2:5" ht="140.5" thickBot="1" x14ac:dyDescent="0.4">
      <c r="B9" s="117"/>
      <c r="C9" s="125" t="s">
        <v>267</v>
      </c>
      <c r="D9" s="126" t="s">
        <v>1137</v>
      </c>
      <c r="E9" s="118"/>
    </row>
    <row r="10" spans="2:5" ht="182.5" thickBot="1" x14ac:dyDescent="0.4">
      <c r="B10" s="117"/>
      <c r="C10" s="121" t="s">
        <v>280</v>
      </c>
      <c r="D10" s="122" t="s">
        <v>1179</v>
      </c>
      <c r="E10" s="118"/>
    </row>
    <row r="11" spans="2:5" x14ac:dyDescent="0.35">
      <c r="B11" s="117"/>
      <c r="C11" s="119"/>
      <c r="D11" s="119"/>
      <c r="E11" s="118"/>
    </row>
    <row r="12" spans="2:5" ht="15" thickBot="1" x14ac:dyDescent="0.4">
      <c r="B12" s="117"/>
      <c r="C12" s="696" t="s">
        <v>304</v>
      </c>
      <c r="D12" s="696"/>
      <c r="E12" s="118"/>
    </row>
    <row r="13" spans="2:5" ht="15" thickBot="1" x14ac:dyDescent="0.4">
      <c r="B13" s="117"/>
      <c r="C13" s="131" t="s">
        <v>268</v>
      </c>
      <c r="D13" s="131" t="s">
        <v>266</v>
      </c>
      <c r="E13" s="118"/>
    </row>
    <row r="14" spans="2:5" ht="15" thickBot="1" x14ac:dyDescent="0.4">
      <c r="B14" s="117"/>
      <c r="C14" s="693" t="s">
        <v>305</v>
      </c>
      <c r="D14" s="693"/>
      <c r="E14" s="118"/>
    </row>
    <row r="15" spans="2:5" ht="140.5" thickBot="1" x14ac:dyDescent="0.4">
      <c r="B15" s="117"/>
      <c r="C15" s="125" t="s">
        <v>308</v>
      </c>
      <c r="D15" s="125" t="s">
        <v>1138</v>
      </c>
      <c r="E15" s="118"/>
    </row>
    <row r="16" spans="2:5" ht="56.5" thickBot="1" x14ac:dyDescent="0.4">
      <c r="B16" s="117"/>
      <c r="C16" s="125" t="s">
        <v>309</v>
      </c>
      <c r="D16" s="125" t="s">
        <v>671</v>
      </c>
      <c r="E16" s="118"/>
    </row>
    <row r="17" spans="2:5" ht="15" thickBot="1" x14ac:dyDescent="0.4">
      <c r="B17" s="117"/>
      <c r="C17" s="693" t="s">
        <v>306</v>
      </c>
      <c r="D17" s="693"/>
      <c r="E17" s="118"/>
    </row>
    <row r="18" spans="2:5" ht="154.5" thickBot="1" x14ac:dyDescent="0.4">
      <c r="B18" s="117"/>
      <c r="C18" s="125" t="s">
        <v>310</v>
      </c>
      <c r="D18" s="125" t="s">
        <v>672</v>
      </c>
      <c r="E18" s="118"/>
    </row>
    <row r="19" spans="2:5" ht="224.5" thickBot="1" x14ac:dyDescent="0.4">
      <c r="B19" s="117"/>
      <c r="C19" s="125" t="s">
        <v>302</v>
      </c>
      <c r="D19" s="125" t="s">
        <v>670</v>
      </c>
      <c r="E19" s="118"/>
    </row>
    <row r="20" spans="2:5" ht="15" thickBot="1" x14ac:dyDescent="0.4">
      <c r="B20" s="117"/>
      <c r="C20" s="693" t="s">
        <v>269</v>
      </c>
      <c r="D20" s="693"/>
      <c r="E20" s="118"/>
    </row>
    <row r="21" spans="2:5" ht="56.5" thickBot="1" x14ac:dyDescent="0.4">
      <c r="B21" s="117"/>
      <c r="C21" s="127" t="s">
        <v>270</v>
      </c>
      <c r="D21" s="127" t="s">
        <v>1078</v>
      </c>
      <c r="E21" s="118"/>
    </row>
    <row r="22" spans="2:5" ht="112.5" thickBot="1" x14ac:dyDescent="0.4">
      <c r="B22" s="117"/>
      <c r="C22" s="127" t="s">
        <v>271</v>
      </c>
      <c r="D22" s="127" t="s">
        <v>674</v>
      </c>
      <c r="E22" s="118"/>
    </row>
    <row r="23" spans="2:5" ht="56.5" thickBot="1" x14ac:dyDescent="0.4">
      <c r="B23" s="117"/>
      <c r="C23" s="127" t="s">
        <v>272</v>
      </c>
      <c r="D23" s="127" t="s">
        <v>673</v>
      </c>
      <c r="E23" s="118"/>
    </row>
    <row r="24" spans="2:5" ht="15" thickBot="1" x14ac:dyDescent="0.4">
      <c r="B24" s="117"/>
      <c r="C24" s="693" t="s">
        <v>273</v>
      </c>
      <c r="D24" s="693"/>
      <c r="E24" s="118"/>
    </row>
    <row r="25" spans="2:5" ht="56.5" thickBot="1" x14ac:dyDescent="0.4">
      <c r="B25" s="117"/>
      <c r="C25" s="125" t="s">
        <v>311</v>
      </c>
      <c r="D25" s="125" t="s">
        <v>756</v>
      </c>
      <c r="E25" s="118"/>
    </row>
    <row r="26" spans="2:5" ht="28.5" thickBot="1" x14ac:dyDescent="0.4">
      <c r="B26" s="117"/>
      <c r="C26" s="125" t="s">
        <v>312</v>
      </c>
      <c r="D26" s="259" t="s">
        <v>757</v>
      </c>
      <c r="E26" s="118"/>
    </row>
    <row r="27" spans="2:5" ht="70.5" thickBot="1" x14ac:dyDescent="0.4">
      <c r="B27" s="117"/>
      <c r="C27" s="125" t="s">
        <v>274</v>
      </c>
      <c r="D27" s="125" t="s">
        <v>755</v>
      </c>
      <c r="E27" s="118"/>
    </row>
    <row r="28" spans="2:5" ht="42.5" thickBot="1" x14ac:dyDescent="0.4">
      <c r="B28" s="117"/>
      <c r="C28" s="125" t="s">
        <v>313</v>
      </c>
      <c r="D28" s="300" t="s">
        <v>1139</v>
      </c>
      <c r="E28" s="118"/>
    </row>
    <row r="29" spans="2:5" ht="15" thickBot="1" x14ac:dyDescent="0.4">
      <c r="B29" s="156"/>
      <c r="C29" s="128"/>
      <c r="D29" s="128"/>
      <c r="E29" s="157"/>
    </row>
  </sheetData>
  <mergeCells count="6">
    <mergeCell ref="C24:D24"/>
    <mergeCell ref="C3:D3"/>
    <mergeCell ref="C12:D12"/>
    <mergeCell ref="C14:D14"/>
    <mergeCell ref="C17:D17"/>
    <mergeCell ref="C20:D20"/>
  </mergeCells>
  <pageMargins left="0.25" right="0.25" top="0.18" bottom="0.17" header="0.17" footer="0.17"/>
  <pageSetup scale="9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S321"/>
  <sheetViews>
    <sheetView showGridLines="0" topLeftCell="A82" zoomScale="85" zoomScaleNormal="85" workbookViewId="0">
      <selection activeCell="B88" sqref="B2:K129"/>
    </sheetView>
  </sheetViews>
  <sheetFormatPr defaultColWidth="9.1796875" defaultRowHeight="14.5" outlineLevelRow="1" x14ac:dyDescent="0.35"/>
  <cols>
    <col min="1" max="1" width="3" style="158" customWidth="1"/>
    <col min="2" max="2" width="28.54296875" style="158" customWidth="1"/>
    <col min="3" max="3" width="50.54296875" style="158" customWidth="1"/>
    <col min="4" max="4" width="34.26953125" style="158" customWidth="1"/>
    <col min="5" max="5" width="32" style="158" customWidth="1"/>
    <col min="6" max="6" width="26.7265625" style="158" customWidth="1"/>
    <col min="7" max="7" width="26.453125" style="158" bestFit="1" customWidth="1"/>
    <col min="8" max="8" width="30" style="158" customWidth="1"/>
    <col min="9" max="9" width="26.1796875" style="158" customWidth="1"/>
    <col min="10" max="10" width="25.81640625" style="158" customWidth="1"/>
    <col min="11" max="11" width="31" style="158" bestFit="1" customWidth="1"/>
    <col min="12" max="12" width="30.26953125" style="158" hidden="1" customWidth="1"/>
    <col min="13" max="13" width="27.1796875" style="158" hidden="1" customWidth="1"/>
    <col min="14" max="14" width="25" style="158" hidden="1" customWidth="1"/>
    <col min="15" max="15" width="25.81640625" style="158" hidden="1" customWidth="1"/>
    <col min="16" max="16" width="30.26953125" style="158" hidden="1" customWidth="1"/>
    <col min="17" max="17" width="27.1796875" style="158" hidden="1" customWidth="1"/>
    <col min="18" max="18" width="24.26953125" style="158" hidden="1" customWidth="1"/>
    <col min="19" max="19" width="23.1796875" style="158" hidden="1" customWidth="1"/>
    <col min="20" max="20" width="27.7265625" style="158" customWidth="1"/>
    <col min="21" max="16384" width="9.1796875" style="158"/>
  </cols>
  <sheetData>
    <row r="1" spans="2:19" ht="15" thickBot="1" x14ac:dyDescent="0.4"/>
    <row r="2" spans="2:19" ht="26" x14ac:dyDescent="0.35">
      <c r="B2" s="98"/>
      <c r="C2" s="797"/>
      <c r="D2" s="797"/>
      <c r="E2" s="797"/>
      <c r="F2" s="797"/>
      <c r="G2" s="797"/>
      <c r="H2" s="92"/>
      <c r="I2" s="92"/>
      <c r="J2" s="92"/>
      <c r="K2" s="92"/>
      <c r="L2" s="92"/>
      <c r="M2" s="92"/>
      <c r="N2" s="92"/>
      <c r="O2" s="92"/>
      <c r="P2" s="92"/>
      <c r="Q2" s="92"/>
      <c r="R2" s="92"/>
      <c r="S2" s="93"/>
    </row>
    <row r="3" spans="2:19" ht="26" x14ac:dyDescent="0.35">
      <c r="B3" s="99"/>
      <c r="C3" s="803" t="s">
        <v>293</v>
      </c>
      <c r="D3" s="804"/>
      <c r="E3" s="804"/>
      <c r="F3" s="804"/>
      <c r="G3" s="805"/>
      <c r="H3" s="95"/>
      <c r="I3" s="95"/>
      <c r="J3" s="95"/>
      <c r="K3" s="95"/>
      <c r="L3" s="95"/>
      <c r="M3" s="95"/>
      <c r="N3" s="95"/>
      <c r="O3" s="95"/>
      <c r="P3" s="95"/>
      <c r="Q3" s="95"/>
      <c r="R3" s="95"/>
      <c r="S3" s="97"/>
    </row>
    <row r="4" spans="2:19" ht="26" x14ac:dyDescent="0.35">
      <c r="B4" s="99"/>
      <c r="C4" s="100"/>
      <c r="D4" s="100"/>
      <c r="E4" s="100"/>
      <c r="F4" s="100"/>
      <c r="G4" s="100"/>
      <c r="H4" s="95"/>
      <c r="I4" s="95"/>
      <c r="J4" s="95"/>
      <c r="K4" s="95"/>
      <c r="L4" s="95"/>
      <c r="M4" s="95"/>
      <c r="N4" s="95"/>
      <c r="O4" s="95"/>
      <c r="P4" s="95"/>
      <c r="Q4" s="95"/>
      <c r="R4" s="95"/>
      <c r="S4" s="97"/>
    </row>
    <row r="5" spans="2:19" ht="15" thickBot="1" x14ac:dyDescent="0.4">
      <c r="B5" s="94"/>
      <c r="C5" s="95"/>
      <c r="D5" s="95"/>
      <c r="E5" s="95"/>
      <c r="F5" s="95"/>
      <c r="G5" s="95"/>
      <c r="H5" s="95"/>
      <c r="I5" s="95"/>
      <c r="J5" s="95"/>
      <c r="K5" s="95"/>
      <c r="L5" s="95"/>
      <c r="M5" s="95"/>
      <c r="N5" s="95"/>
      <c r="O5" s="95"/>
      <c r="P5" s="95"/>
      <c r="Q5" s="95"/>
      <c r="R5" s="95"/>
      <c r="S5" s="97"/>
    </row>
    <row r="6" spans="2:19" ht="34.5" customHeight="1" thickBot="1" x14ac:dyDescent="0.4">
      <c r="B6" s="798" t="s">
        <v>605</v>
      </c>
      <c r="C6" s="799"/>
      <c r="D6" s="799"/>
      <c r="E6" s="799"/>
      <c r="F6" s="799"/>
      <c r="G6" s="799"/>
      <c r="H6" s="241"/>
      <c r="I6" s="241"/>
      <c r="J6" s="241"/>
      <c r="K6" s="241"/>
      <c r="L6" s="241"/>
      <c r="M6" s="241"/>
      <c r="N6" s="241"/>
      <c r="O6" s="241"/>
      <c r="P6" s="241"/>
      <c r="Q6" s="241"/>
      <c r="R6" s="241"/>
      <c r="S6" s="242"/>
    </row>
    <row r="7" spans="2:19" ht="15.75" customHeight="1" x14ac:dyDescent="0.35">
      <c r="B7" s="798" t="s">
        <v>667</v>
      </c>
      <c r="C7" s="800"/>
      <c r="D7" s="800"/>
      <c r="E7" s="800"/>
      <c r="F7" s="800"/>
      <c r="G7" s="800"/>
      <c r="H7" s="241"/>
      <c r="I7" s="241"/>
      <c r="J7" s="241"/>
      <c r="K7" s="241"/>
      <c r="L7" s="241"/>
      <c r="M7" s="241"/>
      <c r="N7" s="241"/>
      <c r="O7" s="241"/>
      <c r="P7" s="241"/>
      <c r="Q7" s="241"/>
      <c r="R7" s="241"/>
      <c r="S7" s="242"/>
    </row>
    <row r="8" spans="2:19" ht="15.75" customHeight="1" thickBot="1" x14ac:dyDescent="0.4">
      <c r="B8" s="801" t="s">
        <v>245</v>
      </c>
      <c r="C8" s="802"/>
      <c r="D8" s="802"/>
      <c r="E8" s="802"/>
      <c r="F8" s="802"/>
      <c r="G8" s="802"/>
      <c r="H8" s="243"/>
      <c r="I8" s="243"/>
      <c r="J8" s="243"/>
      <c r="K8" s="243"/>
      <c r="L8" s="243"/>
      <c r="M8" s="243"/>
      <c r="N8" s="243"/>
      <c r="O8" s="243"/>
      <c r="P8" s="243"/>
      <c r="Q8" s="243"/>
      <c r="R8" s="243"/>
      <c r="S8" s="244"/>
    </row>
    <row r="10" spans="2:19" ht="21" x14ac:dyDescent="0.5">
      <c r="B10" s="697" t="s">
        <v>317</v>
      </c>
      <c r="C10" s="697"/>
    </row>
    <row r="11" spans="2:19" ht="15" thickBot="1" x14ac:dyDescent="0.4"/>
    <row r="12" spans="2:19" ht="15" customHeight="1" thickBot="1" x14ac:dyDescent="0.4">
      <c r="B12" s="245" t="s">
        <v>318</v>
      </c>
      <c r="C12" s="159" t="s">
        <v>1009</v>
      </c>
    </row>
    <row r="13" spans="2:19" ht="37.5" customHeight="1" thickBot="1" x14ac:dyDescent="0.4">
      <c r="B13" s="245" t="s">
        <v>283</v>
      </c>
      <c r="C13" s="364" t="s">
        <v>1086</v>
      </c>
    </row>
    <row r="14" spans="2:19" ht="15.75" customHeight="1" thickBot="1" x14ac:dyDescent="0.4">
      <c r="B14" s="245" t="s">
        <v>668</v>
      </c>
      <c r="C14" s="159" t="s">
        <v>608</v>
      </c>
    </row>
    <row r="15" spans="2:19" ht="15.75" customHeight="1" thickBot="1" x14ac:dyDescent="0.4">
      <c r="B15" s="245" t="s">
        <v>319</v>
      </c>
      <c r="C15" s="159" t="s">
        <v>902</v>
      </c>
    </row>
    <row r="16" spans="2:19" ht="15" thickBot="1" x14ac:dyDescent="0.4">
      <c r="B16" s="245" t="s">
        <v>320</v>
      </c>
      <c r="C16" s="159" t="s">
        <v>1079</v>
      </c>
    </row>
    <row r="17" spans="2:19" ht="15" thickBot="1" x14ac:dyDescent="0.4">
      <c r="B17" s="245" t="s">
        <v>321</v>
      </c>
      <c r="C17" s="159" t="s">
        <v>1087</v>
      </c>
    </row>
    <row r="18" spans="2:19" ht="15" thickBot="1" x14ac:dyDescent="0.4"/>
    <row r="19" spans="2:19" ht="15" thickBot="1" x14ac:dyDescent="0.4">
      <c r="D19" s="698" t="s">
        <v>322</v>
      </c>
      <c r="E19" s="699"/>
      <c r="F19" s="699"/>
      <c r="G19" s="700"/>
      <c r="H19" s="698" t="s">
        <v>323</v>
      </c>
      <c r="I19" s="699"/>
      <c r="J19" s="699"/>
      <c r="K19" s="700"/>
      <c r="L19" s="698" t="s">
        <v>901</v>
      </c>
      <c r="M19" s="699"/>
      <c r="N19" s="699"/>
      <c r="O19" s="700"/>
      <c r="P19" s="698" t="s">
        <v>325</v>
      </c>
      <c r="Q19" s="699"/>
      <c r="R19" s="699"/>
      <c r="S19" s="700"/>
    </row>
    <row r="20" spans="2:19" ht="45" customHeight="1" thickBot="1" x14ac:dyDescent="0.4">
      <c r="B20" s="701" t="s">
        <v>326</v>
      </c>
      <c r="C20" s="704" t="s">
        <v>327</v>
      </c>
      <c r="D20" s="160"/>
      <c r="E20" s="161" t="s">
        <v>328</v>
      </c>
      <c r="F20" s="162" t="s">
        <v>329</v>
      </c>
      <c r="G20" s="163" t="s">
        <v>330</v>
      </c>
      <c r="H20" s="160"/>
      <c r="I20" s="161" t="s">
        <v>328</v>
      </c>
      <c r="J20" s="162" t="s">
        <v>329</v>
      </c>
      <c r="K20" s="163" t="s">
        <v>330</v>
      </c>
      <c r="L20" s="160"/>
      <c r="M20" s="161" t="s">
        <v>328</v>
      </c>
      <c r="N20" s="162" t="s">
        <v>329</v>
      </c>
      <c r="O20" s="163" t="s">
        <v>330</v>
      </c>
      <c r="P20" s="160"/>
      <c r="Q20" s="161" t="s">
        <v>328</v>
      </c>
      <c r="R20" s="162" t="s">
        <v>329</v>
      </c>
      <c r="S20" s="163" t="s">
        <v>330</v>
      </c>
    </row>
    <row r="21" spans="2:19" ht="40.5" customHeight="1" x14ac:dyDescent="0.35">
      <c r="B21" s="702"/>
      <c r="C21" s="705"/>
      <c r="D21" s="164" t="s">
        <v>331</v>
      </c>
      <c r="E21" s="165">
        <v>0</v>
      </c>
      <c r="F21" s="166">
        <v>0</v>
      </c>
      <c r="G21" s="167">
        <v>0</v>
      </c>
      <c r="H21" s="168" t="s">
        <v>331</v>
      </c>
      <c r="I21" s="169">
        <v>5344</v>
      </c>
      <c r="J21" s="170">
        <v>2004</v>
      </c>
      <c r="K21" s="171">
        <v>3340</v>
      </c>
      <c r="L21" s="164" t="s">
        <v>331</v>
      </c>
      <c r="M21" s="169"/>
      <c r="N21" s="170"/>
      <c r="O21" s="171"/>
      <c r="P21" s="164" t="s">
        <v>331</v>
      </c>
      <c r="Q21" s="169"/>
      <c r="R21" s="170"/>
      <c r="S21" s="171"/>
    </row>
    <row r="22" spans="2:19" ht="39.75" customHeight="1" x14ac:dyDescent="0.35">
      <c r="B22" s="702"/>
      <c r="C22" s="705"/>
      <c r="D22" s="172" t="s">
        <v>332</v>
      </c>
      <c r="E22" s="173">
        <v>0</v>
      </c>
      <c r="F22" s="173">
        <v>0</v>
      </c>
      <c r="G22" s="174">
        <v>0</v>
      </c>
      <c r="H22" s="175" t="s">
        <v>332</v>
      </c>
      <c r="I22" s="176">
        <v>0.33</v>
      </c>
      <c r="J22" s="176">
        <v>0.33</v>
      </c>
      <c r="K22" s="177">
        <v>0.33</v>
      </c>
      <c r="L22" s="172" t="s">
        <v>332</v>
      </c>
      <c r="M22" s="176"/>
      <c r="N22" s="176"/>
      <c r="O22" s="177"/>
      <c r="P22" s="172" t="s">
        <v>332</v>
      </c>
      <c r="Q22" s="176"/>
      <c r="R22" s="176"/>
      <c r="S22" s="177"/>
    </row>
    <row r="23" spans="2:19" ht="37.5" customHeight="1" x14ac:dyDescent="0.35">
      <c r="B23" s="703"/>
      <c r="C23" s="706"/>
      <c r="D23" s="172" t="s">
        <v>333</v>
      </c>
      <c r="E23" s="173">
        <v>0</v>
      </c>
      <c r="F23" s="173">
        <v>0</v>
      </c>
      <c r="G23" s="174">
        <v>0</v>
      </c>
      <c r="H23" s="175" t="s">
        <v>333</v>
      </c>
      <c r="I23" s="176">
        <v>0.25</v>
      </c>
      <c r="J23" s="176">
        <v>0.25</v>
      </c>
      <c r="K23" s="177">
        <v>0.25</v>
      </c>
      <c r="L23" s="172" t="s">
        <v>333</v>
      </c>
      <c r="M23" s="176"/>
      <c r="N23" s="176"/>
      <c r="O23" s="177"/>
      <c r="P23" s="172" t="s">
        <v>333</v>
      </c>
      <c r="Q23" s="176"/>
      <c r="R23" s="176"/>
      <c r="S23" s="177"/>
    </row>
    <row r="24" spans="2:19" ht="15" thickBot="1" x14ac:dyDescent="0.4">
      <c r="B24" s="178"/>
      <c r="C24" s="178"/>
      <c r="Q24" s="179"/>
      <c r="R24" s="179"/>
      <c r="S24" s="179"/>
    </row>
    <row r="25" spans="2:19" ht="30" customHeight="1" thickBot="1" x14ac:dyDescent="0.4">
      <c r="B25" s="178"/>
      <c r="C25" s="178"/>
      <c r="D25" s="698" t="s">
        <v>322</v>
      </c>
      <c r="E25" s="699"/>
      <c r="F25" s="699"/>
      <c r="G25" s="700"/>
      <c r="H25" s="698" t="s">
        <v>323</v>
      </c>
      <c r="I25" s="699"/>
      <c r="J25" s="699"/>
      <c r="K25" s="700"/>
      <c r="L25" s="698" t="s">
        <v>324</v>
      </c>
      <c r="M25" s="699"/>
      <c r="N25" s="699"/>
      <c r="O25" s="700"/>
      <c r="P25" s="698" t="s">
        <v>325</v>
      </c>
      <c r="Q25" s="699"/>
      <c r="R25" s="699"/>
      <c r="S25" s="700"/>
    </row>
    <row r="26" spans="2:19" ht="47.25" customHeight="1" x14ac:dyDescent="0.35">
      <c r="B26" s="701" t="s">
        <v>334</v>
      </c>
      <c r="C26" s="701" t="s">
        <v>1140</v>
      </c>
      <c r="D26" s="707" t="s">
        <v>335</v>
      </c>
      <c r="E26" s="708"/>
      <c r="F26" s="180" t="s">
        <v>336</v>
      </c>
      <c r="G26" s="181" t="s">
        <v>337</v>
      </c>
      <c r="H26" s="707" t="s">
        <v>335</v>
      </c>
      <c r="I26" s="708"/>
      <c r="J26" s="180" t="s">
        <v>336</v>
      </c>
      <c r="K26" s="181" t="s">
        <v>337</v>
      </c>
      <c r="L26" s="707" t="s">
        <v>335</v>
      </c>
      <c r="M26" s="708"/>
      <c r="N26" s="180" t="s">
        <v>336</v>
      </c>
      <c r="O26" s="181" t="s">
        <v>337</v>
      </c>
      <c r="P26" s="707" t="s">
        <v>335</v>
      </c>
      <c r="Q26" s="708"/>
      <c r="R26" s="180" t="s">
        <v>336</v>
      </c>
      <c r="S26" s="181" t="s">
        <v>337</v>
      </c>
    </row>
    <row r="27" spans="2:19" ht="51" customHeight="1" x14ac:dyDescent="0.35">
      <c r="B27" s="702"/>
      <c r="C27" s="702"/>
      <c r="D27" s="182" t="s">
        <v>331</v>
      </c>
      <c r="E27" s="183"/>
      <c r="F27" s="723"/>
      <c r="G27" s="725"/>
      <c r="H27" s="182" t="s">
        <v>331</v>
      </c>
      <c r="I27" s="184"/>
      <c r="J27" s="709"/>
      <c r="K27" s="711"/>
      <c r="L27" s="182" t="s">
        <v>331</v>
      </c>
      <c r="M27" s="184"/>
      <c r="N27" s="709"/>
      <c r="O27" s="711"/>
      <c r="P27" s="182" t="s">
        <v>331</v>
      </c>
      <c r="Q27" s="184"/>
      <c r="R27" s="709"/>
      <c r="S27" s="711"/>
    </row>
    <row r="28" spans="2:19" ht="51" customHeight="1" x14ac:dyDescent="0.35">
      <c r="B28" s="703"/>
      <c r="C28" s="703"/>
      <c r="D28" s="185" t="s">
        <v>338</v>
      </c>
      <c r="E28" s="186"/>
      <c r="F28" s="724"/>
      <c r="G28" s="726"/>
      <c r="H28" s="185" t="s">
        <v>338</v>
      </c>
      <c r="I28" s="187"/>
      <c r="J28" s="710"/>
      <c r="K28" s="712"/>
      <c r="L28" s="185" t="s">
        <v>338</v>
      </c>
      <c r="M28" s="187"/>
      <c r="N28" s="710"/>
      <c r="O28" s="712"/>
      <c r="P28" s="185" t="s">
        <v>338</v>
      </c>
      <c r="Q28" s="187"/>
      <c r="R28" s="710"/>
      <c r="S28" s="712"/>
    </row>
    <row r="29" spans="2:19" ht="66.75" customHeight="1" x14ac:dyDescent="0.35">
      <c r="B29" s="713" t="s">
        <v>339</v>
      </c>
      <c r="C29" s="716" t="s">
        <v>340</v>
      </c>
      <c r="D29" s="307" t="s">
        <v>341</v>
      </c>
      <c r="E29" s="188" t="s">
        <v>321</v>
      </c>
      <c r="F29" s="188" t="s">
        <v>342</v>
      </c>
      <c r="G29" s="189" t="s">
        <v>343</v>
      </c>
      <c r="H29" s="307" t="s">
        <v>341</v>
      </c>
      <c r="I29" s="188" t="s">
        <v>321</v>
      </c>
      <c r="J29" s="188" t="s">
        <v>342</v>
      </c>
      <c r="K29" s="189" t="s">
        <v>343</v>
      </c>
      <c r="L29" s="307" t="s">
        <v>341</v>
      </c>
      <c r="M29" s="188" t="s">
        <v>321</v>
      </c>
      <c r="N29" s="188" t="s">
        <v>342</v>
      </c>
      <c r="O29" s="189" t="s">
        <v>343</v>
      </c>
      <c r="P29" s="307" t="s">
        <v>341</v>
      </c>
      <c r="Q29" s="188" t="s">
        <v>321</v>
      </c>
      <c r="R29" s="188" t="s">
        <v>342</v>
      </c>
      <c r="S29" s="189" t="s">
        <v>343</v>
      </c>
    </row>
    <row r="30" spans="2:19" ht="44.25" customHeight="1" x14ac:dyDescent="0.35">
      <c r="B30" s="714"/>
      <c r="C30" s="717"/>
      <c r="D30" s="190">
        <v>0</v>
      </c>
      <c r="E30" s="191" t="s">
        <v>482</v>
      </c>
      <c r="F30" s="191" t="s">
        <v>493</v>
      </c>
      <c r="G30" s="192" t="s">
        <v>544</v>
      </c>
      <c r="H30" s="193">
        <v>24</v>
      </c>
      <c r="I30" s="194" t="s">
        <v>482</v>
      </c>
      <c r="J30" s="193" t="s">
        <v>493</v>
      </c>
      <c r="K30" s="365" t="s">
        <v>1180</v>
      </c>
      <c r="L30" s="193"/>
      <c r="M30" s="194"/>
      <c r="N30" s="193"/>
      <c r="O30" s="195"/>
      <c r="P30" s="193"/>
      <c r="Q30" s="194"/>
      <c r="R30" s="193"/>
      <c r="S30" s="195"/>
    </row>
    <row r="31" spans="2:19" ht="36.75" hidden="1" customHeight="1" outlineLevel="1" x14ac:dyDescent="0.35">
      <c r="B31" s="714"/>
      <c r="C31" s="717"/>
      <c r="D31" s="307" t="s">
        <v>341</v>
      </c>
      <c r="E31" s="188" t="s">
        <v>321</v>
      </c>
      <c r="F31" s="188" t="s">
        <v>342</v>
      </c>
      <c r="G31" s="189" t="s">
        <v>343</v>
      </c>
      <c r="H31" s="307" t="s">
        <v>341</v>
      </c>
      <c r="I31" s="188" t="s">
        <v>321</v>
      </c>
      <c r="J31" s="188" t="s">
        <v>342</v>
      </c>
      <c r="K31" s="189" t="s">
        <v>343</v>
      </c>
      <c r="L31" s="307" t="s">
        <v>341</v>
      </c>
      <c r="M31" s="188" t="s">
        <v>321</v>
      </c>
      <c r="N31" s="188" t="s">
        <v>342</v>
      </c>
      <c r="O31" s="189" t="s">
        <v>343</v>
      </c>
      <c r="P31" s="307" t="s">
        <v>341</v>
      </c>
      <c r="Q31" s="188" t="s">
        <v>321</v>
      </c>
      <c r="R31" s="188" t="s">
        <v>342</v>
      </c>
      <c r="S31" s="189" t="s">
        <v>343</v>
      </c>
    </row>
    <row r="32" spans="2:19" ht="30" hidden="1" customHeight="1" outlineLevel="1" x14ac:dyDescent="0.35">
      <c r="B32" s="714"/>
      <c r="C32" s="717"/>
      <c r="D32" s="190"/>
      <c r="E32" s="191"/>
      <c r="F32" s="191"/>
      <c r="G32" s="192"/>
      <c r="H32" s="193"/>
      <c r="I32" s="194"/>
      <c r="J32" s="193"/>
      <c r="K32" s="195"/>
      <c r="L32" s="193"/>
      <c r="M32" s="194"/>
      <c r="N32" s="193"/>
      <c r="O32" s="195"/>
      <c r="P32" s="193"/>
      <c r="Q32" s="194"/>
      <c r="R32" s="193"/>
      <c r="S32" s="195"/>
    </row>
    <row r="33" spans="2:19" ht="36" hidden="1" customHeight="1" outlineLevel="1" x14ac:dyDescent="0.35">
      <c r="B33" s="714"/>
      <c r="C33" s="717"/>
      <c r="D33" s="307" t="s">
        <v>341</v>
      </c>
      <c r="E33" s="188" t="s">
        <v>321</v>
      </c>
      <c r="F33" s="188" t="s">
        <v>342</v>
      </c>
      <c r="G33" s="189" t="s">
        <v>343</v>
      </c>
      <c r="H33" s="307" t="s">
        <v>341</v>
      </c>
      <c r="I33" s="188" t="s">
        <v>321</v>
      </c>
      <c r="J33" s="188" t="s">
        <v>342</v>
      </c>
      <c r="K33" s="189" t="s">
        <v>343</v>
      </c>
      <c r="L33" s="307" t="s">
        <v>341</v>
      </c>
      <c r="M33" s="188" t="s">
        <v>321</v>
      </c>
      <c r="N33" s="188" t="s">
        <v>342</v>
      </c>
      <c r="O33" s="189" t="s">
        <v>343</v>
      </c>
      <c r="P33" s="307" t="s">
        <v>341</v>
      </c>
      <c r="Q33" s="188" t="s">
        <v>321</v>
      </c>
      <c r="R33" s="188" t="s">
        <v>342</v>
      </c>
      <c r="S33" s="189" t="s">
        <v>343</v>
      </c>
    </row>
    <row r="34" spans="2:19" ht="30" hidden="1" customHeight="1" outlineLevel="1" x14ac:dyDescent="0.35">
      <c r="B34" s="714"/>
      <c r="C34" s="717"/>
      <c r="D34" s="190"/>
      <c r="E34" s="191"/>
      <c r="F34" s="191"/>
      <c r="G34" s="192"/>
      <c r="H34" s="193"/>
      <c r="I34" s="194"/>
      <c r="J34" s="193"/>
      <c r="K34" s="195"/>
      <c r="L34" s="193"/>
      <c r="M34" s="194"/>
      <c r="N34" s="193"/>
      <c r="O34" s="195"/>
      <c r="P34" s="193"/>
      <c r="Q34" s="194"/>
      <c r="R34" s="193"/>
      <c r="S34" s="195"/>
    </row>
    <row r="35" spans="2:19" ht="39" hidden="1" customHeight="1" outlineLevel="1" x14ac:dyDescent="0.35">
      <c r="B35" s="714"/>
      <c r="C35" s="717"/>
      <c r="D35" s="307" t="s">
        <v>341</v>
      </c>
      <c r="E35" s="188" t="s">
        <v>321</v>
      </c>
      <c r="F35" s="188" t="s">
        <v>342</v>
      </c>
      <c r="G35" s="189" t="s">
        <v>343</v>
      </c>
      <c r="H35" s="307" t="s">
        <v>341</v>
      </c>
      <c r="I35" s="188" t="s">
        <v>321</v>
      </c>
      <c r="J35" s="188" t="s">
        <v>342</v>
      </c>
      <c r="K35" s="189" t="s">
        <v>343</v>
      </c>
      <c r="L35" s="307" t="s">
        <v>341</v>
      </c>
      <c r="M35" s="188" t="s">
        <v>321</v>
      </c>
      <c r="N35" s="188" t="s">
        <v>342</v>
      </c>
      <c r="O35" s="189" t="s">
        <v>343</v>
      </c>
      <c r="P35" s="307" t="s">
        <v>341</v>
      </c>
      <c r="Q35" s="188" t="s">
        <v>321</v>
      </c>
      <c r="R35" s="188" t="s">
        <v>342</v>
      </c>
      <c r="S35" s="189" t="s">
        <v>343</v>
      </c>
    </row>
    <row r="36" spans="2:19" ht="30" hidden="1" customHeight="1" outlineLevel="1" x14ac:dyDescent="0.35">
      <c r="B36" s="714"/>
      <c r="C36" s="717"/>
      <c r="D36" s="190"/>
      <c r="E36" s="191"/>
      <c r="F36" s="191"/>
      <c r="G36" s="192"/>
      <c r="H36" s="193"/>
      <c r="I36" s="194"/>
      <c r="J36" s="193"/>
      <c r="K36" s="195"/>
      <c r="L36" s="193"/>
      <c r="M36" s="194"/>
      <c r="N36" s="193"/>
      <c r="O36" s="195"/>
      <c r="P36" s="193"/>
      <c r="Q36" s="194"/>
      <c r="R36" s="193"/>
      <c r="S36" s="195"/>
    </row>
    <row r="37" spans="2:19" ht="36.75" hidden="1" customHeight="1" outlineLevel="1" x14ac:dyDescent="0.35">
      <c r="B37" s="714"/>
      <c r="C37" s="717"/>
      <c r="D37" s="307" t="s">
        <v>341</v>
      </c>
      <c r="E37" s="188" t="s">
        <v>321</v>
      </c>
      <c r="F37" s="188" t="s">
        <v>342</v>
      </c>
      <c r="G37" s="189" t="s">
        <v>343</v>
      </c>
      <c r="H37" s="307" t="s">
        <v>341</v>
      </c>
      <c r="I37" s="188" t="s">
        <v>321</v>
      </c>
      <c r="J37" s="188" t="s">
        <v>342</v>
      </c>
      <c r="K37" s="189" t="s">
        <v>343</v>
      </c>
      <c r="L37" s="307" t="s">
        <v>341</v>
      </c>
      <c r="M37" s="188" t="s">
        <v>321</v>
      </c>
      <c r="N37" s="188" t="s">
        <v>342</v>
      </c>
      <c r="O37" s="189" t="s">
        <v>343</v>
      </c>
      <c r="P37" s="307" t="s">
        <v>341</v>
      </c>
      <c r="Q37" s="188" t="s">
        <v>321</v>
      </c>
      <c r="R37" s="188" t="s">
        <v>342</v>
      </c>
      <c r="S37" s="189" t="s">
        <v>343</v>
      </c>
    </row>
    <row r="38" spans="2:19" ht="30" hidden="1" customHeight="1" outlineLevel="1" x14ac:dyDescent="0.35">
      <c r="B38" s="715"/>
      <c r="C38" s="718"/>
      <c r="D38" s="190"/>
      <c r="E38" s="191"/>
      <c r="F38" s="191"/>
      <c r="G38" s="192"/>
      <c r="H38" s="193"/>
      <c r="I38" s="194"/>
      <c r="J38" s="193"/>
      <c r="K38" s="195"/>
      <c r="L38" s="193"/>
      <c r="M38" s="194"/>
      <c r="N38" s="193"/>
      <c r="O38" s="195"/>
      <c r="P38" s="193"/>
      <c r="Q38" s="194"/>
      <c r="R38" s="193"/>
      <c r="S38" s="195"/>
    </row>
    <row r="39" spans="2:19" ht="30" customHeight="1" collapsed="1" x14ac:dyDescent="0.35">
      <c r="B39" s="713" t="s">
        <v>344</v>
      </c>
      <c r="C39" s="713" t="s">
        <v>1099</v>
      </c>
      <c r="D39" s="188" t="s">
        <v>345</v>
      </c>
      <c r="E39" s="188" t="s">
        <v>346</v>
      </c>
      <c r="F39" s="162" t="s">
        <v>347</v>
      </c>
      <c r="G39" s="196"/>
      <c r="H39" s="188" t="s">
        <v>345</v>
      </c>
      <c r="I39" s="188" t="s">
        <v>346</v>
      </c>
      <c r="J39" s="162" t="s">
        <v>347</v>
      </c>
      <c r="K39" s="197"/>
      <c r="L39" s="188" t="s">
        <v>345</v>
      </c>
      <c r="M39" s="188" t="s">
        <v>346</v>
      </c>
      <c r="N39" s="162" t="s">
        <v>347</v>
      </c>
      <c r="O39" s="197"/>
      <c r="P39" s="188" t="s">
        <v>345</v>
      </c>
      <c r="Q39" s="188" t="s">
        <v>346</v>
      </c>
      <c r="R39" s="162" t="s">
        <v>347</v>
      </c>
      <c r="S39" s="197"/>
    </row>
    <row r="40" spans="2:19" ht="30" customHeight="1" x14ac:dyDescent="0.35">
      <c r="B40" s="714"/>
      <c r="C40" s="714"/>
      <c r="D40" s="719"/>
      <c r="E40" s="719"/>
      <c r="F40" s="162" t="s">
        <v>348</v>
      </c>
      <c r="G40" s="198"/>
      <c r="H40" s="721"/>
      <c r="I40" s="721"/>
      <c r="J40" s="162" t="s">
        <v>348</v>
      </c>
      <c r="K40" s="199"/>
      <c r="L40" s="721"/>
      <c r="M40" s="721"/>
      <c r="N40" s="162" t="s">
        <v>348</v>
      </c>
      <c r="O40" s="199"/>
      <c r="P40" s="721"/>
      <c r="Q40" s="721"/>
      <c r="R40" s="162" t="s">
        <v>348</v>
      </c>
      <c r="S40" s="199"/>
    </row>
    <row r="41" spans="2:19" ht="30" customHeight="1" x14ac:dyDescent="0.35">
      <c r="B41" s="714"/>
      <c r="C41" s="714"/>
      <c r="D41" s="720"/>
      <c r="E41" s="720"/>
      <c r="F41" s="162" t="s">
        <v>349</v>
      </c>
      <c r="G41" s="192"/>
      <c r="H41" s="722"/>
      <c r="I41" s="722"/>
      <c r="J41" s="162" t="s">
        <v>349</v>
      </c>
      <c r="K41" s="195"/>
      <c r="L41" s="722"/>
      <c r="M41" s="722"/>
      <c r="N41" s="162" t="s">
        <v>349</v>
      </c>
      <c r="O41" s="195"/>
      <c r="P41" s="722"/>
      <c r="Q41" s="722"/>
      <c r="R41" s="162" t="s">
        <v>349</v>
      </c>
      <c r="S41" s="195"/>
    </row>
    <row r="42" spans="2:19" ht="30" customHeight="1" outlineLevel="1" x14ac:dyDescent="0.35">
      <c r="B42" s="714"/>
      <c r="C42" s="714"/>
      <c r="D42" s="188" t="s">
        <v>345</v>
      </c>
      <c r="E42" s="188" t="s">
        <v>346</v>
      </c>
      <c r="F42" s="162" t="s">
        <v>347</v>
      </c>
      <c r="G42" s="196"/>
      <c r="H42" s="188" t="s">
        <v>345</v>
      </c>
      <c r="I42" s="188" t="s">
        <v>346</v>
      </c>
      <c r="J42" s="162" t="s">
        <v>347</v>
      </c>
      <c r="K42" s="197"/>
      <c r="L42" s="188" t="s">
        <v>345</v>
      </c>
      <c r="M42" s="188" t="s">
        <v>346</v>
      </c>
      <c r="N42" s="162" t="s">
        <v>347</v>
      </c>
      <c r="O42" s="197"/>
      <c r="P42" s="188" t="s">
        <v>345</v>
      </c>
      <c r="Q42" s="188" t="s">
        <v>346</v>
      </c>
      <c r="R42" s="162" t="s">
        <v>347</v>
      </c>
      <c r="S42" s="197"/>
    </row>
    <row r="43" spans="2:19" ht="30" customHeight="1" outlineLevel="1" x14ac:dyDescent="0.35">
      <c r="B43" s="714"/>
      <c r="C43" s="714"/>
      <c r="D43" s="719"/>
      <c r="E43" s="719"/>
      <c r="F43" s="162" t="s">
        <v>348</v>
      </c>
      <c r="G43" s="198"/>
      <c r="H43" s="721"/>
      <c r="I43" s="721"/>
      <c r="J43" s="162" t="s">
        <v>348</v>
      </c>
      <c r="K43" s="199"/>
      <c r="L43" s="721"/>
      <c r="M43" s="721"/>
      <c r="N43" s="162" t="s">
        <v>348</v>
      </c>
      <c r="O43" s="199"/>
      <c r="P43" s="721"/>
      <c r="Q43" s="721"/>
      <c r="R43" s="162" t="s">
        <v>348</v>
      </c>
      <c r="S43" s="199"/>
    </row>
    <row r="44" spans="2:19" ht="30" customHeight="1" outlineLevel="1" x14ac:dyDescent="0.35">
      <c r="B44" s="714"/>
      <c r="C44" s="714"/>
      <c r="D44" s="720"/>
      <c r="E44" s="720"/>
      <c r="F44" s="162" t="s">
        <v>349</v>
      </c>
      <c r="G44" s="192"/>
      <c r="H44" s="722"/>
      <c r="I44" s="722"/>
      <c r="J44" s="162" t="s">
        <v>349</v>
      </c>
      <c r="K44" s="195"/>
      <c r="L44" s="722"/>
      <c r="M44" s="722"/>
      <c r="N44" s="162" t="s">
        <v>349</v>
      </c>
      <c r="O44" s="195"/>
      <c r="P44" s="722"/>
      <c r="Q44" s="722"/>
      <c r="R44" s="162" t="s">
        <v>349</v>
      </c>
      <c r="S44" s="195"/>
    </row>
    <row r="45" spans="2:19" ht="30" customHeight="1" outlineLevel="1" x14ac:dyDescent="0.35">
      <c r="B45" s="714"/>
      <c r="C45" s="714"/>
      <c r="D45" s="188" t="s">
        <v>345</v>
      </c>
      <c r="E45" s="188" t="s">
        <v>346</v>
      </c>
      <c r="F45" s="162" t="s">
        <v>347</v>
      </c>
      <c r="G45" s="196"/>
      <c r="H45" s="188" t="s">
        <v>345</v>
      </c>
      <c r="I45" s="188" t="s">
        <v>346</v>
      </c>
      <c r="J45" s="162" t="s">
        <v>347</v>
      </c>
      <c r="K45" s="197"/>
      <c r="L45" s="188" t="s">
        <v>345</v>
      </c>
      <c r="M45" s="188" t="s">
        <v>346</v>
      </c>
      <c r="N45" s="162" t="s">
        <v>347</v>
      </c>
      <c r="O45" s="197"/>
      <c r="P45" s="188" t="s">
        <v>345</v>
      </c>
      <c r="Q45" s="188" t="s">
        <v>346</v>
      </c>
      <c r="R45" s="162" t="s">
        <v>347</v>
      </c>
      <c r="S45" s="197"/>
    </row>
    <row r="46" spans="2:19" ht="30" customHeight="1" outlineLevel="1" x14ac:dyDescent="0.35">
      <c r="B46" s="714"/>
      <c r="C46" s="714"/>
      <c r="D46" s="719"/>
      <c r="E46" s="719"/>
      <c r="F46" s="162" t="s">
        <v>348</v>
      </c>
      <c r="G46" s="198"/>
      <c r="H46" s="721"/>
      <c r="I46" s="721"/>
      <c r="J46" s="162" t="s">
        <v>348</v>
      </c>
      <c r="K46" s="199"/>
      <c r="L46" s="721"/>
      <c r="M46" s="721"/>
      <c r="N46" s="162" t="s">
        <v>348</v>
      </c>
      <c r="O46" s="199"/>
      <c r="P46" s="721"/>
      <c r="Q46" s="721"/>
      <c r="R46" s="162" t="s">
        <v>348</v>
      </c>
      <c r="S46" s="199"/>
    </row>
    <row r="47" spans="2:19" ht="30" customHeight="1" outlineLevel="1" x14ac:dyDescent="0.35">
      <c r="B47" s="714"/>
      <c r="C47" s="714"/>
      <c r="D47" s="720"/>
      <c r="E47" s="720"/>
      <c r="F47" s="162" t="s">
        <v>349</v>
      </c>
      <c r="G47" s="192"/>
      <c r="H47" s="722"/>
      <c r="I47" s="722"/>
      <c r="J47" s="162" t="s">
        <v>349</v>
      </c>
      <c r="K47" s="195"/>
      <c r="L47" s="722"/>
      <c r="M47" s="722"/>
      <c r="N47" s="162" t="s">
        <v>349</v>
      </c>
      <c r="O47" s="195"/>
      <c r="P47" s="722"/>
      <c r="Q47" s="722"/>
      <c r="R47" s="162" t="s">
        <v>349</v>
      </c>
      <c r="S47" s="195"/>
    </row>
    <row r="48" spans="2:19" ht="30" customHeight="1" outlineLevel="1" x14ac:dyDescent="0.35">
      <c r="B48" s="714"/>
      <c r="C48" s="714"/>
      <c r="D48" s="188" t="s">
        <v>345</v>
      </c>
      <c r="E48" s="188" t="s">
        <v>346</v>
      </c>
      <c r="F48" s="162" t="s">
        <v>347</v>
      </c>
      <c r="G48" s="196"/>
      <c r="H48" s="188" t="s">
        <v>345</v>
      </c>
      <c r="I48" s="188" t="s">
        <v>346</v>
      </c>
      <c r="J48" s="162" t="s">
        <v>347</v>
      </c>
      <c r="K48" s="197"/>
      <c r="L48" s="188" t="s">
        <v>345</v>
      </c>
      <c r="M48" s="188" t="s">
        <v>346</v>
      </c>
      <c r="N48" s="162" t="s">
        <v>347</v>
      </c>
      <c r="O48" s="197"/>
      <c r="P48" s="188" t="s">
        <v>345</v>
      </c>
      <c r="Q48" s="188" t="s">
        <v>346</v>
      </c>
      <c r="R48" s="162" t="s">
        <v>347</v>
      </c>
      <c r="S48" s="197"/>
    </row>
    <row r="49" spans="2:19" ht="30" customHeight="1" outlineLevel="1" x14ac:dyDescent="0.35">
      <c r="B49" s="714"/>
      <c r="C49" s="714"/>
      <c r="D49" s="719"/>
      <c r="E49" s="719"/>
      <c r="F49" s="162" t="s">
        <v>348</v>
      </c>
      <c r="G49" s="198"/>
      <c r="H49" s="721"/>
      <c r="I49" s="721"/>
      <c r="J49" s="162" t="s">
        <v>348</v>
      </c>
      <c r="K49" s="199"/>
      <c r="L49" s="721"/>
      <c r="M49" s="721"/>
      <c r="N49" s="162" t="s">
        <v>348</v>
      </c>
      <c r="O49" s="199"/>
      <c r="P49" s="721"/>
      <c r="Q49" s="721"/>
      <c r="R49" s="162" t="s">
        <v>348</v>
      </c>
      <c r="S49" s="199"/>
    </row>
    <row r="50" spans="2:19" ht="30" customHeight="1" outlineLevel="1" x14ac:dyDescent="0.35">
      <c r="B50" s="715"/>
      <c r="C50" s="715"/>
      <c r="D50" s="720"/>
      <c r="E50" s="720"/>
      <c r="F50" s="162" t="s">
        <v>349</v>
      </c>
      <c r="G50" s="192"/>
      <c r="H50" s="722"/>
      <c r="I50" s="722"/>
      <c r="J50" s="162" t="s">
        <v>349</v>
      </c>
      <c r="K50" s="195"/>
      <c r="L50" s="722"/>
      <c r="M50" s="722"/>
      <c r="N50" s="162" t="s">
        <v>349</v>
      </c>
      <c r="O50" s="195"/>
      <c r="P50" s="722"/>
      <c r="Q50" s="722"/>
      <c r="R50" s="162" t="s">
        <v>349</v>
      </c>
      <c r="S50" s="195"/>
    </row>
    <row r="51" spans="2:19" ht="30" customHeight="1" thickBot="1" x14ac:dyDescent="0.4">
      <c r="C51" s="200"/>
      <c r="D51" s="201"/>
    </row>
    <row r="52" spans="2:19" ht="30" customHeight="1" thickBot="1" x14ac:dyDescent="0.4">
      <c r="D52" s="698" t="s">
        <v>322</v>
      </c>
      <c r="E52" s="699"/>
      <c r="F52" s="699"/>
      <c r="G52" s="700"/>
      <c r="H52" s="698" t="s">
        <v>323</v>
      </c>
      <c r="I52" s="699"/>
      <c r="J52" s="699"/>
      <c r="K52" s="700"/>
      <c r="L52" s="698" t="s">
        <v>324</v>
      </c>
      <c r="M52" s="699"/>
      <c r="N52" s="699"/>
      <c r="O52" s="700"/>
      <c r="P52" s="698" t="s">
        <v>325</v>
      </c>
      <c r="Q52" s="699"/>
      <c r="R52" s="699"/>
      <c r="S52" s="700"/>
    </row>
    <row r="53" spans="2:19" ht="30" customHeight="1" x14ac:dyDescent="0.35">
      <c r="B53" s="701" t="s">
        <v>350</v>
      </c>
      <c r="C53" s="701" t="s">
        <v>351</v>
      </c>
      <c r="D53" s="729" t="s">
        <v>352</v>
      </c>
      <c r="E53" s="730"/>
      <c r="F53" s="202" t="s">
        <v>321</v>
      </c>
      <c r="G53" s="203" t="s">
        <v>353</v>
      </c>
      <c r="H53" s="729" t="s">
        <v>352</v>
      </c>
      <c r="I53" s="730"/>
      <c r="J53" s="202" t="s">
        <v>321</v>
      </c>
      <c r="K53" s="203" t="s">
        <v>353</v>
      </c>
      <c r="L53" s="729" t="s">
        <v>352</v>
      </c>
      <c r="M53" s="730"/>
      <c r="N53" s="202" t="s">
        <v>321</v>
      </c>
      <c r="O53" s="203" t="s">
        <v>353</v>
      </c>
      <c r="P53" s="729" t="s">
        <v>352</v>
      </c>
      <c r="Q53" s="730"/>
      <c r="R53" s="202" t="s">
        <v>321</v>
      </c>
      <c r="S53" s="203" t="s">
        <v>353</v>
      </c>
    </row>
    <row r="54" spans="2:19" ht="45" customHeight="1" x14ac:dyDescent="0.35">
      <c r="B54" s="702"/>
      <c r="C54" s="702"/>
      <c r="D54" s="182" t="s">
        <v>331</v>
      </c>
      <c r="E54" s="366">
        <v>0</v>
      </c>
      <c r="F54" s="731" t="s">
        <v>285</v>
      </c>
      <c r="G54" s="733" t="s">
        <v>517</v>
      </c>
      <c r="H54" s="182" t="s">
        <v>331</v>
      </c>
      <c r="I54" s="368">
        <v>12</v>
      </c>
      <c r="J54" s="735" t="s">
        <v>285</v>
      </c>
      <c r="K54" s="737" t="s">
        <v>509</v>
      </c>
      <c r="L54" s="182" t="s">
        <v>331</v>
      </c>
      <c r="M54" s="184"/>
      <c r="N54" s="709"/>
      <c r="O54" s="711"/>
      <c r="P54" s="182" t="s">
        <v>331</v>
      </c>
      <c r="Q54" s="184"/>
      <c r="R54" s="709"/>
      <c r="S54" s="711"/>
    </row>
    <row r="55" spans="2:19" ht="45" customHeight="1" x14ac:dyDescent="0.35">
      <c r="B55" s="703"/>
      <c r="C55" s="703"/>
      <c r="D55" s="185" t="s">
        <v>338</v>
      </c>
      <c r="E55" s="186">
        <v>0</v>
      </c>
      <c r="F55" s="732"/>
      <c r="G55" s="734"/>
      <c r="H55" s="185" t="s">
        <v>338</v>
      </c>
      <c r="I55" s="187">
        <v>0.2</v>
      </c>
      <c r="J55" s="736"/>
      <c r="K55" s="738"/>
      <c r="L55" s="185" t="s">
        <v>338</v>
      </c>
      <c r="M55" s="187"/>
      <c r="N55" s="710"/>
      <c r="O55" s="712"/>
      <c r="P55" s="185" t="s">
        <v>338</v>
      </c>
      <c r="Q55" s="187"/>
      <c r="R55" s="710"/>
      <c r="S55" s="712"/>
    </row>
    <row r="56" spans="2:19" ht="30" customHeight="1" x14ac:dyDescent="0.35">
      <c r="B56" s="701" t="s">
        <v>354</v>
      </c>
      <c r="C56" s="713" t="s">
        <v>355</v>
      </c>
      <c r="D56" s="188" t="s">
        <v>356</v>
      </c>
      <c r="E56" s="310" t="s">
        <v>357</v>
      </c>
      <c r="F56" s="727" t="s">
        <v>358</v>
      </c>
      <c r="G56" s="728"/>
      <c r="H56" s="188" t="s">
        <v>356</v>
      </c>
      <c r="I56" s="310" t="s">
        <v>357</v>
      </c>
      <c r="J56" s="727" t="s">
        <v>358</v>
      </c>
      <c r="K56" s="728"/>
      <c r="L56" s="188" t="s">
        <v>356</v>
      </c>
      <c r="M56" s="310" t="s">
        <v>357</v>
      </c>
      <c r="N56" s="727" t="s">
        <v>358</v>
      </c>
      <c r="O56" s="728"/>
      <c r="P56" s="188" t="s">
        <v>356</v>
      </c>
      <c r="Q56" s="310" t="s">
        <v>357</v>
      </c>
      <c r="R56" s="727" t="s">
        <v>358</v>
      </c>
      <c r="S56" s="728"/>
    </row>
    <row r="57" spans="2:19" ht="30" customHeight="1" x14ac:dyDescent="0.35">
      <c r="B57" s="702"/>
      <c r="C57" s="715"/>
      <c r="D57" s="204">
        <v>0</v>
      </c>
      <c r="E57" s="205">
        <v>0</v>
      </c>
      <c r="F57" s="739" t="s">
        <v>471</v>
      </c>
      <c r="G57" s="740"/>
      <c r="H57" s="206">
        <v>300</v>
      </c>
      <c r="I57" s="207">
        <v>0.5</v>
      </c>
      <c r="J57" s="741" t="s">
        <v>471</v>
      </c>
      <c r="K57" s="742"/>
      <c r="L57" s="206"/>
      <c r="M57" s="207"/>
      <c r="N57" s="741"/>
      <c r="O57" s="742"/>
      <c r="P57" s="206"/>
      <c r="Q57" s="207"/>
      <c r="R57" s="741"/>
      <c r="S57" s="742"/>
    </row>
    <row r="58" spans="2:19" ht="30" customHeight="1" x14ac:dyDescent="0.35">
      <c r="B58" s="702"/>
      <c r="C58" s="713" t="s">
        <v>359</v>
      </c>
      <c r="D58" s="208" t="s">
        <v>358</v>
      </c>
      <c r="E58" s="301" t="s">
        <v>342</v>
      </c>
      <c r="F58" s="188" t="s">
        <v>321</v>
      </c>
      <c r="G58" s="302" t="s">
        <v>353</v>
      </c>
      <c r="H58" s="208" t="s">
        <v>358</v>
      </c>
      <c r="I58" s="301" t="s">
        <v>342</v>
      </c>
      <c r="J58" s="188" t="s">
        <v>321</v>
      </c>
      <c r="K58" s="302" t="s">
        <v>353</v>
      </c>
      <c r="L58" s="208" t="s">
        <v>358</v>
      </c>
      <c r="M58" s="301" t="s">
        <v>342</v>
      </c>
      <c r="N58" s="188" t="s">
        <v>321</v>
      </c>
      <c r="O58" s="302" t="s">
        <v>353</v>
      </c>
      <c r="P58" s="208" t="s">
        <v>358</v>
      </c>
      <c r="Q58" s="301" t="s">
        <v>342</v>
      </c>
      <c r="R58" s="188" t="s">
        <v>321</v>
      </c>
      <c r="S58" s="302" t="s">
        <v>353</v>
      </c>
    </row>
    <row r="59" spans="2:19" ht="30" customHeight="1" x14ac:dyDescent="0.35">
      <c r="B59" s="703"/>
      <c r="C59" s="748"/>
      <c r="D59" s="369" t="s">
        <v>476</v>
      </c>
      <c r="E59" s="357" t="s">
        <v>488</v>
      </c>
      <c r="F59" s="191" t="s">
        <v>285</v>
      </c>
      <c r="G59" s="209" t="s">
        <v>523</v>
      </c>
      <c r="H59" s="370" t="s">
        <v>476</v>
      </c>
      <c r="I59" s="358" t="s">
        <v>493</v>
      </c>
      <c r="J59" s="193" t="s">
        <v>285</v>
      </c>
      <c r="K59" s="212" t="s">
        <v>509</v>
      </c>
      <c r="L59" s="210"/>
      <c r="M59" s="211"/>
      <c r="N59" s="193"/>
      <c r="O59" s="212"/>
      <c r="P59" s="210"/>
      <c r="Q59" s="211"/>
      <c r="R59" s="193"/>
      <c r="S59" s="212"/>
    </row>
    <row r="60" spans="2:19" ht="30" customHeight="1" thickBot="1" x14ac:dyDescent="0.4">
      <c r="B60" s="178"/>
      <c r="C60" s="213"/>
      <c r="D60" s="201"/>
    </row>
    <row r="61" spans="2:19" ht="30" customHeight="1" thickBot="1" x14ac:dyDescent="0.4">
      <c r="B61" s="178"/>
      <c r="C61" s="178"/>
      <c r="D61" s="698" t="s">
        <v>322</v>
      </c>
      <c r="E61" s="699"/>
      <c r="F61" s="699"/>
      <c r="G61" s="699"/>
      <c r="H61" s="698" t="s">
        <v>323</v>
      </c>
      <c r="I61" s="699"/>
      <c r="J61" s="699"/>
      <c r="K61" s="700"/>
      <c r="L61" s="699" t="s">
        <v>324</v>
      </c>
      <c r="M61" s="699"/>
      <c r="N61" s="699"/>
      <c r="O61" s="699"/>
      <c r="P61" s="698" t="s">
        <v>325</v>
      </c>
      <c r="Q61" s="699"/>
      <c r="R61" s="699"/>
      <c r="S61" s="700"/>
    </row>
    <row r="62" spans="2:19" ht="30" customHeight="1" x14ac:dyDescent="0.35">
      <c r="B62" s="701" t="s">
        <v>1181</v>
      </c>
      <c r="C62" s="701" t="s">
        <v>360</v>
      </c>
      <c r="D62" s="743" t="s">
        <v>361</v>
      </c>
      <c r="E62" s="744"/>
      <c r="F62" s="729" t="s">
        <v>321</v>
      </c>
      <c r="G62" s="745"/>
      <c r="H62" s="746" t="s">
        <v>361</v>
      </c>
      <c r="I62" s="708"/>
      <c r="J62" s="729" t="s">
        <v>321</v>
      </c>
      <c r="K62" s="747"/>
      <c r="L62" s="746" t="s">
        <v>361</v>
      </c>
      <c r="M62" s="708"/>
      <c r="N62" s="729" t="s">
        <v>321</v>
      </c>
      <c r="O62" s="747"/>
      <c r="P62" s="746" t="s">
        <v>361</v>
      </c>
      <c r="Q62" s="708"/>
      <c r="R62" s="729" t="s">
        <v>321</v>
      </c>
      <c r="S62" s="747"/>
    </row>
    <row r="63" spans="2:19" ht="36.75" customHeight="1" x14ac:dyDescent="0.35">
      <c r="B63" s="703"/>
      <c r="C63" s="703"/>
      <c r="D63" s="757"/>
      <c r="E63" s="758"/>
      <c r="F63" s="759"/>
      <c r="G63" s="760"/>
      <c r="H63" s="751"/>
      <c r="I63" s="752"/>
      <c r="J63" s="753"/>
      <c r="K63" s="754"/>
      <c r="L63" s="751"/>
      <c r="M63" s="752"/>
      <c r="N63" s="753"/>
      <c r="O63" s="754"/>
      <c r="P63" s="751"/>
      <c r="Q63" s="752"/>
      <c r="R63" s="753"/>
      <c r="S63" s="754"/>
    </row>
    <row r="64" spans="2:19" ht="45" customHeight="1" x14ac:dyDescent="0.35">
      <c r="B64" s="713" t="s">
        <v>362</v>
      </c>
      <c r="C64" s="701" t="s">
        <v>669</v>
      </c>
      <c r="D64" s="188" t="s">
        <v>363</v>
      </c>
      <c r="E64" s="188" t="s">
        <v>364</v>
      </c>
      <c r="F64" s="727" t="s">
        <v>365</v>
      </c>
      <c r="G64" s="728"/>
      <c r="H64" s="214" t="s">
        <v>363</v>
      </c>
      <c r="I64" s="188" t="s">
        <v>364</v>
      </c>
      <c r="J64" s="755" t="s">
        <v>365</v>
      </c>
      <c r="K64" s="728"/>
      <c r="L64" s="214" t="s">
        <v>363</v>
      </c>
      <c r="M64" s="188" t="s">
        <v>364</v>
      </c>
      <c r="N64" s="755" t="s">
        <v>365</v>
      </c>
      <c r="O64" s="728"/>
      <c r="P64" s="214" t="s">
        <v>363</v>
      </c>
      <c r="Q64" s="188" t="s">
        <v>364</v>
      </c>
      <c r="R64" s="755" t="s">
        <v>365</v>
      </c>
      <c r="S64" s="728"/>
    </row>
    <row r="65" spans="2:19" ht="27" customHeight="1" x14ac:dyDescent="0.35">
      <c r="B65" s="715"/>
      <c r="C65" s="703"/>
      <c r="D65" s="204">
        <v>180</v>
      </c>
      <c r="E65" s="205">
        <v>0.33</v>
      </c>
      <c r="F65" s="756" t="s">
        <v>529</v>
      </c>
      <c r="G65" s="756"/>
      <c r="H65" s="206">
        <v>180</v>
      </c>
      <c r="I65" s="207">
        <v>0.33</v>
      </c>
      <c r="J65" s="749" t="s">
        <v>502</v>
      </c>
      <c r="K65" s="750"/>
      <c r="L65" s="206"/>
      <c r="M65" s="207"/>
      <c r="N65" s="749"/>
      <c r="O65" s="750"/>
      <c r="P65" s="206"/>
      <c r="Q65" s="207"/>
      <c r="R65" s="749"/>
      <c r="S65" s="750"/>
    </row>
    <row r="66" spans="2:19" ht="33.75" customHeight="1" thickBot="1" x14ac:dyDescent="0.4">
      <c r="B66" s="178"/>
      <c r="C66" s="178"/>
    </row>
    <row r="67" spans="2:19" ht="37.5" customHeight="1" thickBot="1" x14ac:dyDescent="0.4">
      <c r="B67" s="178"/>
      <c r="C67" s="178"/>
      <c r="D67" s="698" t="s">
        <v>322</v>
      </c>
      <c r="E67" s="699"/>
      <c r="F67" s="699"/>
      <c r="G67" s="700"/>
      <c r="H67" s="699" t="s">
        <v>323</v>
      </c>
      <c r="I67" s="699"/>
      <c r="J67" s="699"/>
      <c r="K67" s="700"/>
      <c r="L67" s="699" t="s">
        <v>324</v>
      </c>
      <c r="M67" s="699"/>
      <c r="N67" s="699"/>
      <c r="O67" s="699"/>
      <c r="P67" s="699" t="s">
        <v>323</v>
      </c>
      <c r="Q67" s="699"/>
      <c r="R67" s="699"/>
      <c r="S67" s="700"/>
    </row>
    <row r="68" spans="2:19" ht="37.5" customHeight="1" x14ac:dyDescent="0.35">
      <c r="B68" s="762" t="s">
        <v>366</v>
      </c>
      <c r="C68" s="701" t="s">
        <v>367</v>
      </c>
      <c r="D68" s="215" t="s">
        <v>368</v>
      </c>
      <c r="E68" s="202" t="s">
        <v>369</v>
      </c>
      <c r="F68" s="729" t="s">
        <v>370</v>
      </c>
      <c r="G68" s="747"/>
      <c r="H68" s="215" t="s">
        <v>368</v>
      </c>
      <c r="I68" s="202" t="s">
        <v>369</v>
      </c>
      <c r="J68" s="729" t="s">
        <v>370</v>
      </c>
      <c r="K68" s="747"/>
      <c r="L68" s="215" t="s">
        <v>368</v>
      </c>
      <c r="M68" s="202" t="s">
        <v>369</v>
      </c>
      <c r="N68" s="729" t="s">
        <v>370</v>
      </c>
      <c r="O68" s="747"/>
      <c r="P68" s="215" t="s">
        <v>368</v>
      </c>
      <c r="Q68" s="202" t="s">
        <v>369</v>
      </c>
      <c r="R68" s="729" t="s">
        <v>370</v>
      </c>
      <c r="S68" s="747"/>
    </row>
    <row r="69" spans="2:19" ht="44.25" customHeight="1" x14ac:dyDescent="0.35">
      <c r="B69" s="763"/>
      <c r="C69" s="703"/>
      <c r="D69" s="371" t="s">
        <v>285</v>
      </c>
      <c r="E69" s="356" t="s">
        <v>493</v>
      </c>
      <c r="F69" s="765" t="s">
        <v>525</v>
      </c>
      <c r="G69" s="766"/>
      <c r="H69" s="367" t="s">
        <v>285</v>
      </c>
      <c r="I69" s="373" t="s">
        <v>493</v>
      </c>
      <c r="J69" s="812" t="s">
        <v>503</v>
      </c>
      <c r="K69" s="813"/>
      <c r="L69" s="367"/>
      <c r="M69" s="373"/>
      <c r="N69" s="812"/>
      <c r="O69" s="813"/>
      <c r="P69" s="367"/>
      <c r="Q69" s="373"/>
      <c r="R69" s="812"/>
      <c r="S69" s="813"/>
    </row>
    <row r="70" spans="2:19" ht="36.75" customHeight="1" x14ac:dyDescent="0.35">
      <c r="B70" s="763"/>
      <c r="C70" s="701" t="s">
        <v>1100</v>
      </c>
      <c r="D70" s="188" t="s">
        <v>321</v>
      </c>
      <c r="E70" s="307" t="s">
        <v>371</v>
      </c>
      <c r="F70" s="727" t="s">
        <v>372</v>
      </c>
      <c r="G70" s="728"/>
      <c r="H70" s="188" t="s">
        <v>321</v>
      </c>
      <c r="I70" s="307" t="s">
        <v>371</v>
      </c>
      <c r="J70" s="727" t="s">
        <v>372</v>
      </c>
      <c r="K70" s="728"/>
      <c r="L70" s="188" t="s">
        <v>321</v>
      </c>
      <c r="M70" s="307" t="s">
        <v>371</v>
      </c>
      <c r="N70" s="727" t="s">
        <v>372</v>
      </c>
      <c r="O70" s="728"/>
      <c r="P70" s="188" t="s">
        <v>321</v>
      </c>
      <c r="Q70" s="307" t="s">
        <v>371</v>
      </c>
      <c r="R70" s="727" t="s">
        <v>372</v>
      </c>
      <c r="S70" s="728"/>
    </row>
    <row r="71" spans="2:19" ht="30" customHeight="1" x14ac:dyDescent="0.35">
      <c r="B71" s="763"/>
      <c r="C71" s="702"/>
      <c r="D71" s="191" t="s">
        <v>482</v>
      </c>
      <c r="E71" s="217" t="s">
        <v>903</v>
      </c>
      <c r="F71" s="759" t="s">
        <v>531</v>
      </c>
      <c r="G71" s="761"/>
      <c r="H71" s="191" t="s">
        <v>482</v>
      </c>
      <c r="I71" s="219" t="s">
        <v>903</v>
      </c>
      <c r="J71" s="753" t="s">
        <v>504</v>
      </c>
      <c r="K71" s="754"/>
      <c r="L71" s="193"/>
      <c r="M71" s="219"/>
      <c r="N71" s="753"/>
      <c r="O71" s="754"/>
      <c r="P71" s="193"/>
      <c r="Q71" s="219"/>
      <c r="R71" s="753"/>
      <c r="S71" s="754"/>
    </row>
    <row r="72" spans="2:19" ht="30" customHeight="1" outlineLevel="1" x14ac:dyDescent="0.35">
      <c r="B72" s="763"/>
      <c r="C72" s="702"/>
      <c r="D72" s="191" t="s">
        <v>482</v>
      </c>
      <c r="E72" s="217" t="s">
        <v>1182</v>
      </c>
      <c r="F72" s="759" t="s">
        <v>531</v>
      </c>
      <c r="G72" s="761"/>
      <c r="H72" s="191" t="s">
        <v>482</v>
      </c>
      <c r="I72" s="219" t="s">
        <v>1182</v>
      </c>
      <c r="J72" s="753" t="s">
        <v>504</v>
      </c>
      <c r="K72" s="754"/>
      <c r="L72" s="193"/>
      <c r="M72" s="219"/>
      <c r="N72" s="753"/>
      <c r="O72" s="754"/>
      <c r="P72" s="193"/>
      <c r="Q72" s="219"/>
      <c r="R72" s="753"/>
      <c r="S72" s="754"/>
    </row>
    <row r="73" spans="2:19" ht="30" customHeight="1" outlineLevel="1" x14ac:dyDescent="0.35">
      <c r="B73" s="763"/>
      <c r="C73" s="702"/>
      <c r="D73" s="191" t="s">
        <v>482</v>
      </c>
      <c r="E73" s="217" t="s">
        <v>1182</v>
      </c>
      <c r="F73" s="759" t="s">
        <v>531</v>
      </c>
      <c r="G73" s="761"/>
      <c r="H73" s="191" t="s">
        <v>482</v>
      </c>
      <c r="I73" s="219" t="s">
        <v>1182</v>
      </c>
      <c r="J73" s="753" t="s">
        <v>504</v>
      </c>
      <c r="K73" s="754"/>
      <c r="L73" s="193"/>
      <c r="M73" s="219"/>
      <c r="N73" s="753"/>
      <c r="O73" s="754"/>
      <c r="P73" s="193"/>
      <c r="Q73" s="219"/>
      <c r="R73" s="753"/>
      <c r="S73" s="754"/>
    </row>
    <row r="74" spans="2:19" ht="30" customHeight="1" outlineLevel="1" x14ac:dyDescent="0.35">
      <c r="B74" s="763"/>
      <c r="C74" s="702"/>
      <c r="D74" s="191"/>
      <c r="E74" s="217"/>
      <c r="F74" s="759"/>
      <c r="G74" s="761"/>
      <c r="H74" s="193"/>
      <c r="I74" s="219"/>
      <c r="J74" s="753"/>
      <c r="K74" s="754"/>
      <c r="L74" s="193"/>
      <c r="M74" s="219"/>
      <c r="N74" s="753"/>
      <c r="O74" s="754"/>
      <c r="P74" s="193"/>
      <c r="Q74" s="219"/>
      <c r="R74" s="753"/>
      <c r="S74" s="754"/>
    </row>
    <row r="75" spans="2:19" ht="30" customHeight="1" outlineLevel="1" x14ac:dyDescent="0.35">
      <c r="B75" s="763"/>
      <c r="C75" s="702"/>
      <c r="D75" s="191"/>
      <c r="E75" s="217"/>
      <c r="F75" s="759"/>
      <c r="G75" s="761"/>
      <c r="H75" s="193"/>
      <c r="I75" s="219"/>
      <c r="J75" s="753"/>
      <c r="K75" s="754"/>
      <c r="L75" s="193"/>
      <c r="M75" s="219"/>
      <c r="N75" s="753"/>
      <c r="O75" s="754"/>
      <c r="P75" s="193"/>
      <c r="Q75" s="219"/>
      <c r="R75" s="753"/>
      <c r="S75" s="754"/>
    </row>
    <row r="76" spans="2:19" ht="30" customHeight="1" outlineLevel="1" x14ac:dyDescent="0.35">
      <c r="B76" s="764"/>
      <c r="C76" s="703"/>
      <c r="D76" s="191"/>
      <c r="E76" s="217"/>
      <c r="F76" s="759"/>
      <c r="G76" s="761"/>
      <c r="H76" s="193"/>
      <c r="I76" s="219"/>
      <c r="J76" s="753"/>
      <c r="K76" s="754"/>
      <c r="L76" s="193"/>
      <c r="M76" s="219"/>
      <c r="N76" s="753"/>
      <c r="O76" s="754"/>
      <c r="P76" s="193"/>
      <c r="Q76" s="219"/>
      <c r="R76" s="753"/>
      <c r="S76" s="754"/>
    </row>
    <row r="77" spans="2:19" ht="35.25" customHeight="1" x14ac:dyDescent="0.35">
      <c r="B77" s="701" t="s">
        <v>373</v>
      </c>
      <c r="C77" s="772" t="s">
        <v>1101</v>
      </c>
      <c r="D77" s="310" t="s">
        <v>374</v>
      </c>
      <c r="E77" s="727" t="s">
        <v>358</v>
      </c>
      <c r="F77" s="773"/>
      <c r="G77" s="189" t="s">
        <v>321</v>
      </c>
      <c r="H77" s="310" t="s">
        <v>374</v>
      </c>
      <c r="I77" s="727" t="s">
        <v>358</v>
      </c>
      <c r="J77" s="773"/>
      <c r="K77" s="189" t="s">
        <v>321</v>
      </c>
      <c r="L77" s="310" t="s">
        <v>374</v>
      </c>
      <c r="M77" s="727" t="s">
        <v>358</v>
      </c>
      <c r="N77" s="773"/>
      <c r="O77" s="189" t="s">
        <v>321</v>
      </c>
      <c r="P77" s="310" t="s">
        <v>374</v>
      </c>
      <c r="Q77" s="727" t="s">
        <v>358</v>
      </c>
      <c r="R77" s="773"/>
      <c r="S77" s="189" t="s">
        <v>321</v>
      </c>
    </row>
    <row r="78" spans="2:19" ht="35.25" customHeight="1" x14ac:dyDescent="0.35">
      <c r="B78" s="702"/>
      <c r="C78" s="772"/>
      <c r="D78" s="309">
        <v>0</v>
      </c>
      <c r="E78" s="765" t="s">
        <v>477</v>
      </c>
      <c r="F78" s="769"/>
      <c r="G78" s="220" t="s">
        <v>285</v>
      </c>
      <c r="H78" s="308">
        <v>3</v>
      </c>
      <c r="I78" s="767" t="s">
        <v>477</v>
      </c>
      <c r="J78" s="768"/>
      <c r="K78" s="221" t="s">
        <v>285</v>
      </c>
      <c r="L78" s="308"/>
      <c r="M78" s="767"/>
      <c r="N78" s="768"/>
      <c r="O78" s="221"/>
      <c r="P78" s="308"/>
      <c r="Q78" s="767"/>
      <c r="R78" s="768"/>
      <c r="S78" s="221"/>
    </row>
    <row r="79" spans="2:19" ht="35.25" customHeight="1" outlineLevel="1" x14ac:dyDescent="0.35">
      <c r="B79" s="702"/>
      <c r="C79" s="772"/>
      <c r="D79" s="309">
        <v>0</v>
      </c>
      <c r="E79" s="765" t="s">
        <v>461</v>
      </c>
      <c r="F79" s="769"/>
      <c r="G79" s="220" t="s">
        <v>285</v>
      </c>
      <c r="H79" s="308">
        <v>3</v>
      </c>
      <c r="I79" s="767" t="s">
        <v>461</v>
      </c>
      <c r="J79" s="768"/>
      <c r="K79" s="221" t="s">
        <v>285</v>
      </c>
      <c r="L79" s="308"/>
      <c r="M79" s="767"/>
      <c r="N79" s="768"/>
      <c r="O79" s="221"/>
      <c r="P79" s="308"/>
      <c r="Q79" s="767"/>
      <c r="R79" s="768"/>
      <c r="S79" s="221"/>
    </row>
    <row r="80" spans="2:19" ht="35.25" customHeight="1" outlineLevel="1" x14ac:dyDescent="0.35">
      <c r="B80" s="702"/>
      <c r="C80" s="772"/>
      <c r="D80" s="309">
        <v>0</v>
      </c>
      <c r="E80" s="765" t="s">
        <v>461</v>
      </c>
      <c r="F80" s="769"/>
      <c r="G80" s="220" t="s">
        <v>285</v>
      </c>
      <c r="H80" s="308">
        <v>60</v>
      </c>
      <c r="I80" s="767" t="s">
        <v>461</v>
      </c>
      <c r="J80" s="768"/>
      <c r="K80" s="221" t="s">
        <v>285</v>
      </c>
      <c r="L80" s="308"/>
      <c r="M80" s="767"/>
      <c r="N80" s="768"/>
      <c r="O80" s="221"/>
      <c r="P80" s="308"/>
      <c r="Q80" s="767"/>
      <c r="R80" s="768"/>
      <c r="S80" s="221"/>
    </row>
    <row r="81" spans="2:19" ht="35.25" customHeight="1" outlineLevel="1" x14ac:dyDescent="0.35">
      <c r="B81" s="702"/>
      <c r="C81" s="772"/>
      <c r="D81" s="309"/>
      <c r="E81" s="765"/>
      <c r="F81" s="769"/>
      <c r="G81" s="220"/>
      <c r="H81" s="308"/>
      <c r="I81" s="767"/>
      <c r="J81" s="768"/>
      <c r="K81" s="221"/>
      <c r="L81" s="308"/>
      <c r="M81" s="767"/>
      <c r="N81" s="768"/>
      <c r="O81" s="221"/>
      <c r="P81" s="308"/>
      <c r="Q81" s="767"/>
      <c r="R81" s="768"/>
      <c r="S81" s="221"/>
    </row>
    <row r="82" spans="2:19" ht="35.25" customHeight="1" outlineLevel="1" x14ac:dyDescent="0.35">
      <c r="B82" s="702"/>
      <c r="C82" s="772"/>
      <c r="D82" s="309"/>
      <c r="E82" s="765"/>
      <c r="F82" s="769"/>
      <c r="G82" s="220"/>
      <c r="H82" s="308"/>
      <c r="I82" s="767"/>
      <c r="J82" s="768"/>
      <c r="K82" s="221"/>
      <c r="L82" s="308"/>
      <c r="M82" s="767"/>
      <c r="N82" s="768"/>
      <c r="O82" s="221"/>
      <c r="P82" s="308"/>
      <c r="Q82" s="767"/>
      <c r="R82" s="768"/>
      <c r="S82" s="221"/>
    </row>
    <row r="83" spans="2:19" ht="33" customHeight="1" outlineLevel="1" x14ac:dyDescent="0.35">
      <c r="B83" s="703"/>
      <c r="C83" s="772"/>
      <c r="D83" s="309"/>
      <c r="E83" s="765"/>
      <c r="F83" s="769"/>
      <c r="G83" s="220"/>
      <c r="H83" s="308"/>
      <c r="I83" s="767"/>
      <c r="J83" s="768"/>
      <c r="K83" s="221"/>
      <c r="L83" s="308"/>
      <c r="M83" s="767"/>
      <c r="N83" s="768"/>
      <c r="O83" s="221"/>
      <c r="P83" s="308"/>
      <c r="Q83" s="767"/>
      <c r="R83" s="768"/>
      <c r="S83" s="221"/>
    </row>
    <row r="84" spans="2:19" ht="31.5" customHeight="1" thickBot="1" x14ac:dyDescent="0.4">
      <c r="B84" s="178"/>
      <c r="C84" s="222"/>
      <c r="D84" s="201"/>
    </row>
    <row r="85" spans="2:19" ht="30.75" customHeight="1" thickBot="1" x14ac:dyDescent="0.4">
      <c r="B85" s="178"/>
      <c r="C85" s="178"/>
      <c r="D85" s="698" t="s">
        <v>322</v>
      </c>
      <c r="E85" s="699"/>
      <c r="F85" s="699"/>
      <c r="G85" s="700"/>
      <c r="H85" s="779" t="s">
        <v>322</v>
      </c>
      <c r="I85" s="780"/>
      <c r="J85" s="780"/>
      <c r="K85" s="781"/>
      <c r="L85" s="699" t="s">
        <v>324</v>
      </c>
      <c r="M85" s="699"/>
      <c r="N85" s="699"/>
      <c r="O85" s="699"/>
      <c r="P85" s="699" t="s">
        <v>323</v>
      </c>
      <c r="Q85" s="699"/>
      <c r="R85" s="699"/>
      <c r="S85" s="700"/>
    </row>
    <row r="86" spans="2:19" ht="30.75" customHeight="1" x14ac:dyDescent="0.35">
      <c r="B86" s="762" t="s">
        <v>375</v>
      </c>
      <c r="C86" s="762" t="s">
        <v>376</v>
      </c>
      <c r="D86" s="729" t="s">
        <v>377</v>
      </c>
      <c r="E86" s="730"/>
      <c r="F86" s="202" t="s">
        <v>321</v>
      </c>
      <c r="G86" s="223" t="s">
        <v>358</v>
      </c>
      <c r="H86" s="770" t="s">
        <v>377</v>
      </c>
      <c r="I86" s="730"/>
      <c r="J86" s="202" t="s">
        <v>321</v>
      </c>
      <c r="K86" s="223" t="s">
        <v>358</v>
      </c>
      <c r="L86" s="770" t="s">
        <v>377</v>
      </c>
      <c r="M86" s="730"/>
      <c r="N86" s="202" t="s">
        <v>321</v>
      </c>
      <c r="O86" s="223" t="s">
        <v>358</v>
      </c>
      <c r="P86" s="770" t="s">
        <v>377</v>
      </c>
      <c r="Q86" s="730"/>
      <c r="R86" s="202" t="s">
        <v>321</v>
      </c>
      <c r="S86" s="223" t="s">
        <v>358</v>
      </c>
    </row>
    <row r="87" spans="2:19" ht="29.25" customHeight="1" x14ac:dyDescent="0.35">
      <c r="B87" s="764"/>
      <c r="C87" s="764"/>
      <c r="D87" s="759"/>
      <c r="E87" s="771"/>
      <c r="F87" s="216"/>
      <c r="G87" s="224"/>
      <c r="H87" s="306"/>
      <c r="I87" s="305"/>
      <c r="J87" s="218"/>
      <c r="K87" s="225"/>
      <c r="L87" s="306"/>
      <c r="M87" s="305"/>
      <c r="N87" s="218"/>
      <c r="O87" s="225"/>
      <c r="P87" s="306"/>
      <c r="Q87" s="305"/>
      <c r="R87" s="218"/>
      <c r="S87" s="225"/>
    </row>
    <row r="88" spans="2:19" ht="45" customHeight="1" x14ac:dyDescent="0.35">
      <c r="B88" s="774" t="s">
        <v>1183</v>
      </c>
      <c r="C88" s="701" t="s">
        <v>1102</v>
      </c>
      <c r="D88" s="188" t="s">
        <v>378</v>
      </c>
      <c r="E88" s="188" t="s">
        <v>379</v>
      </c>
      <c r="F88" s="310" t="s">
        <v>380</v>
      </c>
      <c r="G88" s="189" t="s">
        <v>381</v>
      </c>
      <c r="H88" s="188" t="s">
        <v>378</v>
      </c>
      <c r="I88" s="188" t="s">
        <v>379</v>
      </c>
      <c r="J88" s="310" t="s">
        <v>380</v>
      </c>
      <c r="K88" s="189" t="s">
        <v>381</v>
      </c>
      <c r="L88" s="188" t="s">
        <v>378</v>
      </c>
      <c r="M88" s="188" t="s">
        <v>379</v>
      </c>
      <c r="N88" s="310" t="s">
        <v>380</v>
      </c>
      <c r="O88" s="189" t="s">
        <v>381</v>
      </c>
      <c r="P88" s="188" t="s">
        <v>378</v>
      </c>
      <c r="Q88" s="188" t="s">
        <v>379</v>
      </c>
      <c r="R88" s="310" t="s">
        <v>380</v>
      </c>
      <c r="S88" s="189" t="s">
        <v>381</v>
      </c>
    </row>
    <row r="89" spans="2:19" ht="29.25" customHeight="1" x14ac:dyDescent="0.35">
      <c r="B89" s="774"/>
      <c r="C89" s="702"/>
      <c r="D89" s="775" t="s">
        <v>571</v>
      </c>
      <c r="E89" s="777">
        <v>1</v>
      </c>
      <c r="F89" s="775" t="s">
        <v>536</v>
      </c>
      <c r="G89" s="784" t="s">
        <v>528</v>
      </c>
      <c r="H89" s="735" t="s">
        <v>571</v>
      </c>
      <c r="I89" s="786">
        <v>2880</v>
      </c>
      <c r="J89" s="786" t="s">
        <v>536</v>
      </c>
      <c r="K89" s="782" t="s">
        <v>506</v>
      </c>
      <c r="L89" s="786"/>
      <c r="M89" s="786"/>
      <c r="N89" s="786"/>
      <c r="O89" s="782"/>
      <c r="P89" s="786"/>
      <c r="Q89" s="786"/>
      <c r="R89" s="786"/>
      <c r="S89" s="782"/>
    </row>
    <row r="90" spans="2:19" ht="29.25" customHeight="1" x14ac:dyDescent="0.35">
      <c r="B90" s="774"/>
      <c r="C90" s="702"/>
      <c r="D90" s="776"/>
      <c r="E90" s="778"/>
      <c r="F90" s="776"/>
      <c r="G90" s="785"/>
      <c r="H90" s="736"/>
      <c r="I90" s="787"/>
      <c r="J90" s="787"/>
      <c r="K90" s="783"/>
      <c r="L90" s="787"/>
      <c r="M90" s="787"/>
      <c r="N90" s="787"/>
      <c r="O90" s="783"/>
      <c r="P90" s="787"/>
      <c r="Q90" s="787"/>
      <c r="R90" s="787"/>
      <c r="S90" s="783"/>
    </row>
    <row r="91" spans="2:19" ht="24" outlineLevel="1" x14ac:dyDescent="0.35">
      <c r="B91" s="774"/>
      <c r="C91" s="702"/>
      <c r="D91" s="188" t="s">
        <v>378</v>
      </c>
      <c r="E91" s="188" t="s">
        <v>379</v>
      </c>
      <c r="F91" s="310" t="s">
        <v>380</v>
      </c>
      <c r="G91" s="189" t="s">
        <v>381</v>
      </c>
      <c r="H91" s="188" t="s">
        <v>378</v>
      </c>
      <c r="I91" s="188" t="s">
        <v>379</v>
      </c>
      <c r="J91" s="310" t="s">
        <v>380</v>
      </c>
      <c r="K91" s="189" t="s">
        <v>381</v>
      </c>
      <c r="L91" s="188" t="s">
        <v>378</v>
      </c>
      <c r="M91" s="188" t="s">
        <v>379</v>
      </c>
      <c r="N91" s="310" t="s">
        <v>380</v>
      </c>
      <c r="O91" s="189" t="s">
        <v>381</v>
      </c>
      <c r="P91" s="188" t="s">
        <v>378</v>
      </c>
      <c r="Q91" s="188" t="s">
        <v>379</v>
      </c>
      <c r="R91" s="310" t="s">
        <v>380</v>
      </c>
      <c r="S91" s="189" t="s">
        <v>381</v>
      </c>
    </row>
    <row r="92" spans="2:19" ht="29.25" customHeight="1" outlineLevel="1" x14ac:dyDescent="0.35">
      <c r="B92" s="774"/>
      <c r="C92" s="702"/>
      <c r="D92" s="775" t="s">
        <v>285</v>
      </c>
      <c r="E92" s="777">
        <v>1</v>
      </c>
      <c r="F92" s="775" t="s">
        <v>534</v>
      </c>
      <c r="G92" s="784" t="s">
        <v>528</v>
      </c>
      <c r="H92" s="786" t="s">
        <v>285</v>
      </c>
      <c r="I92" s="786">
        <v>240</v>
      </c>
      <c r="J92" s="786" t="s">
        <v>534</v>
      </c>
      <c r="K92" s="782" t="s">
        <v>506</v>
      </c>
      <c r="L92" s="786"/>
      <c r="M92" s="786"/>
      <c r="N92" s="786"/>
      <c r="O92" s="782"/>
      <c r="P92" s="786"/>
      <c r="Q92" s="786"/>
      <c r="R92" s="786"/>
      <c r="S92" s="782"/>
    </row>
    <row r="93" spans="2:19" ht="29.25" customHeight="1" outlineLevel="1" x14ac:dyDescent="0.35">
      <c r="B93" s="774"/>
      <c r="C93" s="702"/>
      <c r="D93" s="776"/>
      <c r="E93" s="778"/>
      <c r="F93" s="776"/>
      <c r="G93" s="785"/>
      <c r="H93" s="787"/>
      <c r="I93" s="787"/>
      <c r="J93" s="787"/>
      <c r="K93" s="783"/>
      <c r="L93" s="787"/>
      <c r="M93" s="787"/>
      <c r="N93" s="787"/>
      <c r="O93" s="783"/>
      <c r="P93" s="787"/>
      <c r="Q93" s="787"/>
      <c r="R93" s="787"/>
      <c r="S93" s="783"/>
    </row>
    <row r="94" spans="2:19" ht="24" outlineLevel="1" x14ac:dyDescent="0.35">
      <c r="B94" s="774"/>
      <c r="C94" s="702"/>
      <c r="D94" s="188" t="s">
        <v>378</v>
      </c>
      <c r="E94" s="188" t="s">
        <v>379</v>
      </c>
      <c r="F94" s="310" t="s">
        <v>380</v>
      </c>
      <c r="G94" s="189" t="s">
        <v>381</v>
      </c>
      <c r="H94" s="188" t="s">
        <v>378</v>
      </c>
      <c r="I94" s="188" t="s">
        <v>379</v>
      </c>
      <c r="J94" s="310" t="s">
        <v>380</v>
      </c>
      <c r="K94" s="189" t="s">
        <v>381</v>
      </c>
      <c r="L94" s="188" t="s">
        <v>378</v>
      </c>
      <c r="M94" s="188" t="s">
        <v>379</v>
      </c>
      <c r="N94" s="310" t="s">
        <v>380</v>
      </c>
      <c r="O94" s="189" t="s">
        <v>381</v>
      </c>
      <c r="P94" s="188" t="s">
        <v>378</v>
      </c>
      <c r="Q94" s="188" t="s">
        <v>379</v>
      </c>
      <c r="R94" s="310" t="s">
        <v>380</v>
      </c>
      <c r="S94" s="189" t="s">
        <v>381</v>
      </c>
    </row>
    <row r="95" spans="2:19" ht="29.25" customHeight="1" outlineLevel="1" x14ac:dyDescent="0.35">
      <c r="B95" s="774"/>
      <c r="C95" s="702"/>
      <c r="D95" s="775"/>
      <c r="E95" s="777"/>
      <c r="F95" s="775"/>
      <c r="G95" s="784"/>
      <c r="H95" s="786"/>
      <c r="I95" s="786"/>
      <c r="J95" s="786"/>
      <c r="K95" s="782"/>
      <c r="L95" s="786"/>
      <c r="M95" s="786"/>
      <c r="N95" s="786"/>
      <c r="O95" s="782"/>
      <c r="P95" s="786"/>
      <c r="Q95" s="786"/>
      <c r="R95" s="786"/>
      <c r="S95" s="782"/>
    </row>
    <row r="96" spans="2:19" ht="29.25" customHeight="1" outlineLevel="1" x14ac:dyDescent="0.35">
      <c r="B96" s="774"/>
      <c r="C96" s="702"/>
      <c r="D96" s="776"/>
      <c r="E96" s="778"/>
      <c r="F96" s="776"/>
      <c r="G96" s="785"/>
      <c r="H96" s="787"/>
      <c r="I96" s="787"/>
      <c r="J96" s="787"/>
      <c r="K96" s="783"/>
      <c r="L96" s="787"/>
      <c r="M96" s="787"/>
      <c r="N96" s="787"/>
      <c r="O96" s="783"/>
      <c r="P96" s="787"/>
      <c r="Q96" s="787"/>
      <c r="R96" s="787"/>
      <c r="S96" s="783"/>
    </row>
    <row r="97" spans="2:19" ht="24" outlineLevel="1" x14ac:dyDescent="0.35">
      <c r="B97" s="774"/>
      <c r="C97" s="702"/>
      <c r="D97" s="188" t="s">
        <v>378</v>
      </c>
      <c r="E97" s="188" t="s">
        <v>379</v>
      </c>
      <c r="F97" s="310" t="s">
        <v>380</v>
      </c>
      <c r="G97" s="189" t="s">
        <v>381</v>
      </c>
      <c r="H97" s="188" t="s">
        <v>378</v>
      </c>
      <c r="I97" s="188" t="s">
        <v>379</v>
      </c>
      <c r="J97" s="310" t="s">
        <v>380</v>
      </c>
      <c r="K97" s="189" t="s">
        <v>381</v>
      </c>
      <c r="L97" s="188" t="s">
        <v>378</v>
      </c>
      <c r="M97" s="188" t="s">
        <v>379</v>
      </c>
      <c r="N97" s="310" t="s">
        <v>380</v>
      </c>
      <c r="O97" s="189" t="s">
        <v>381</v>
      </c>
      <c r="P97" s="188" t="s">
        <v>378</v>
      </c>
      <c r="Q97" s="188" t="s">
        <v>379</v>
      </c>
      <c r="R97" s="310" t="s">
        <v>380</v>
      </c>
      <c r="S97" s="189" t="s">
        <v>381</v>
      </c>
    </row>
    <row r="98" spans="2:19" ht="29.25" customHeight="1" outlineLevel="1" x14ac:dyDescent="0.35">
      <c r="B98" s="774"/>
      <c r="C98" s="702"/>
      <c r="D98" s="775"/>
      <c r="E98" s="777"/>
      <c r="F98" s="775"/>
      <c r="G98" s="784"/>
      <c r="H98" s="786"/>
      <c r="I98" s="786"/>
      <c r="J98" s="786"/>
      <c r="K98" s="782"/>
      <c r="L98" s="786"/>
      <c r="M98" s="786"/>
      <c r="N98" s="786"/>
      <c r="O98" s="782"/>
      <c r="P98" s="786"/>
      <c r="Q98" s="786"/>
      <c r="R98" s="786"/>
      <c r="S98" s="782"/>
    </row>
    <row r="99" spans="2:19" ht="29.25" customHeight="1" outlineLevel="1" x14ac:dyDescent="0.35">
      <c r="B99" s="774"/>
      <c r="C99" s="703"/>
      <c r="D99" s="776"/>
      <c r="E99" s="778"/>
      <c r="F99" s="776"/>
      <c r="G99" s="785"/>
      <c r="H99" s="787"/>
      <c r="I99" s="787"/>
      <c r="J99" s="787"/>
      <c r="K99" s="783"/>
      <c r="L99" s="787"/>
      <c r="M99" s="787"/>
      <c r="N99" s="787"/>
      <c r="O99" s="783"/>
      <c r="P99" s="787"/>
      <c r="Q99" s="787"/>
      <c r="R99" s="787"/>
      <c r="S99" s="783"/>
    </row>
    <row r="100" spans="2:19" ht="15" thickBot="1" x14ac:dyDescent="0.4">
      <c r="B100" s="178"/>
      <c r="C100" s="178"/>
    </row>
    <row r="101" spans="2:19" ht="15" thickBot="1" x14ac:dyDescent="0.4">
      <c r="B101" s="178"/>
      <c r="C101" s="178"/>
      <c r="D101" s="698" t="s">
        <v>322</v>
      </c>
      <c r="E101" s="699"/>
      <c r="F101" s="699"/>
      <c r="G101" s="700"/>
      <c r="H101" s="779" t="s">
        <v>382</v>
      </c>
      <c r="I101" s="780"/>
      <c r="J101" s="780"/>
      <c r="K101" s="781"/>
      <c r="L101" s="779" t="s">
        <v>324</v>
      </c>
      <c r="M101" s="780"/>
      <c r="N101" s="780"/>
      <c r="O101" s="781"/>
      <c r="P101" s="779" t="s">
        <v>325</v>
      </c>
      <c r="Q101" s="780"/>
      <c r="R101" s="780"/>
      <c r="S101" s="781"/>
    </row>
    <row r="102" spans="2:19" ht="33.75" customHeight="1" x14ac:dyDescent="0.35">
      <c r="B102" s="788" t="s">
        <v>383</v>
      </c>
      <c r="C102" s="701" t="s">
        <v>384</v>
      </c>
      <c r="D102" s="303" t="s">
        <v>385</v>
      </c>
      <c r="E102" s="226" t="s">
        <v>386</v>
      </c>
      <c r="F102" s="729" t="s">
        <v>387</v>
      </c>
      <c r="G102" s="747"/>
      <c r="H102" s="303" t="s">
        <v>385</v>
      </c>
      <c r="I102" s="226" t="s">
        <v>386</v>
      </c>
      <c r="J102" s="729" t="s">
        <v>387</v>
      </c>
      <c r="K102" s="747"/>
      <c r="L102" s="303" t="s">
        <v>385</v>
      </c>
      <c r="M102" s="226" t="s">
        <v>386</v>
      </c>
      <c r="N102" s="729" t="s">
        <v>387</v>
      </c>
      <c r="O102" s="747"/>
      <c r="P102" s="303" t="s">
        <v>385</v>
      </c>
      <c r="Q102" s="226" t="s">
        <v>386</v>
      </c>
      <c r="R102" s="729" t="s">
        <v>387</v>
      </c>
      <c r="S102" s="747"/>
    </row>
    <row r="103" spans="2:19" ht="30" customHeight="1" x14ac:dyDescent="0.35">
      <c r="B103" s="789"/>
      <c r="C103" s="703"/>
      <c r="D103" s="374">
        <v>100</v>
      </c>
      <c r="E103" s="228">
        <v>0</v>
      </c>
      <c r="F103" s="759" t="s">
        <v>494</v>
      </c>
      <c r="G103" s="761"/>
      <c r="H103" s="376">
        <v>960</v>
      </c>
      <c r="I103" s="230">
        <v>0</v>
      </c>
      <c r="J103" s="791" t="s">
        <v>484</v>
      </c>
      <c r="K103" s="792"/>
      <c r="L103" s="229"/>
      <c r="M103" s="230"/>
      <c r="N103" s="791"/>
      <c r="O103" s="792"/>
      <c r="P103" s="229"/>
      <c r="Q103" s="230"/>
      <c r="R103" s="791"/>
      <c r="S103" s="792"/>
    </row>
    <row r="104" spans="2:19" ht="32.25" customHeight="1" x14ac:dyDescent="0.35">
      <c r="B104" s="789"/>
      <c r="C104" s="788" t="s">
        <v>388</v>
      </c>
      <c r="D104" s="231" t="s">
        <v>385</v>
      </c>
      <c r="E104" s="188" t="s">
        <v>386</v>
      </c>
      <c r="F104" s="188" t="s">
        <v>389</v>
      </c>
      <c r="G104" s="355" t="s">
        <v>390</v>
      </c>
      <c r="H104" s="231" t="s">
        <v>385</v>
      </c>
      <c r="I104" s="188" t="s">
        <v>386</v>
      </c>
      <c r="J104" s="188" t="s">
        <v>389</v>
      </c>
      <c r="K104" s="302" t="s">
        <v>390</v>
      </c>
      <c r="L104" s="231" t="s">
        <v>385</v>
      </c>
      <c r="M104" s="188" t="s">
        <v>386</v>
      </c>
      <c r="N104" s="188" t="s">
        <v>389</v>
      </c>
      <c r="O104" s="302" t="s">
        <v>390</v>
      </c>
      <c r="P104" s="231" t="s">
        <v>385</v>
      </c>
      <c r="Q104" s="188" t="s">
        <v>386</v>
      </c>
      <c r="R104" s="188" t="s">
        <v>389</v>
      </c>
      <c r="S104" s="302" t="s">
        <v>390</v>
      </c>
    </row>
    <row r="105" spans="2:19" ht="27.75" customHeight="1" x14ac:dyDescent="0.35">
      <c r="B105" s="789"/>
      <c r="C105" s="789"/>
      <c r="D105" s="374">
        <v>100</v>
      </c>
      <c r="E105" s="205"/>
      <c r="F105" s="356" t="s">
        <v>560</v>
      </c>
      <c r="G105" s="375" t="s">
        <v>457</v>
      </c>
      <c r="H105" s="376">
        <v>960</v>
      </c>
      <c r="I105" s="207">
        <v>0.4</v>
      </c>
      <c r="J105" s="372" t="s">
        <v>582</v>
      </c>
      <c r="K105" s="377" t="s">
        <v>457</v>
      </c>
      <c r="L105" s="229"/>
      <c r="M105" s="207"/>
      <c r="N105" s="219"/>
      <c r="O105" s="225"/>
      <c r="P105" s="229"/>
      <c r="Q105" s="207"/>
      <c r="R105" s="219"/>
      <c r="S105" s="225"/>
    </row>
    <row r="106" spans="2:19" ht="27.75" customHeight="1" outlineLevel="1" x14ac:dyDescent="0.35">
      <c r="B106" s="789"/>
      <c r="C106" s="789"/>
      <c r="D106" s="231" t="s">
        <v>385</v>
      </c>
      <c r="E106" s="188" t="s">
        <v>386</v>
      </c>
      <c r="F106" s="188" t="s">
        <v>389</v>
      </c>
      <c r="G106" s="302" t="s">
        <v>390</v>
      </c>
      <c r="H106" s="231" t="s">
        <v>385</v>
      </c>
      <c r="I106" s="188" t="s">
        <v>386</v>
      </c>
      <c r="J106" s="188" t="s">
        <v>389</v>
      </c>
      <c r="K106" s="302" t="s">
        <v>390</v>
      </c>
      <c r="L106" s="231" t="s">
        <v>385</v>
      </c>
      <c r="M106" s="188" t="s">
        <v>386</v>
      </c>
      <c r="N106" s="188" t="s">
        <v>389</v>
      </c>
      <c r="O106" s="302" t="s">
        <v>390</v>
      </c>
      <c r="P106" s="231" t="s">
        <v>385</v>
      </c>
      <c r="Q106" s="188" t="s">
        <v>386</v>
      </c>
      <c r="R106" s="188" t="s">
        <v>389</v>
      </c>
      <c r="S106" s="302" t="s">
        <v>390</v>
      </c>
    </row>
    <row r="107" spans="2:19" ht="27.75" customHeight="1" outlineLevel="1" x14ac:dyDescent="0.35">
      <c r="B107" s="789"/>
      <c r="C107" s="789"/>
      <c r="D107" s="227"/>
      <c r="E107" s="205"/>
      <c r="F107" s="217"/>
      <c r="G107" s="224"/>
      <c r="H107" s="229"/>
      <c r="I107" s="207"/>
      <c r="J107" s="219"/>
      <c r="K107" s="225"/>
      <c r="L107" s="229"/>
      <c r="M107" s="207"/>
      <c r="N107" s="219"/>
      <c r="O107" s="225"/>
      <c r="P107" s="229"/>
      <c r="Q107" s="207"/>
      <c r="R107" s="219"/>
      <c r="S107" s="225"/>
    </row>
    <row r="108" spans="2:19" ht="27.75" customHeight="1" outlineLevel="1" x14ac:dyDescent="0.35">
      <c r="B108" s="789"/>
      <c r="C108" s="789"/>
      <c r="D108" s="231" t="s">
        <v>385</v>
      </c>
      <c r="E108" s="188" t="s">
        <v>386</v>
      </c>
      <c r="F108" s="188" t="s">
        <v>389</v>
      </c>
      <c r="G108" s="302" t="s">
        <v>390</v>
      </c>
      <c r="H108" s="231" t="s">
        <v>385</v>
      </c>
      <c r="I108" s="188" t="s">
        <v>386</v>
      </c>
      <c r="J108" s="188" t="s">
        <v>389</v>
      </c>
      <c r="K108" s="302" t="s">
        <v>390</v>
      </c>
      <c r="L108" s="231" t="s">
        <v>385</v>
      </c>
      <c r="M108" s="188" t="s">
        <v>386</v>
      </c>
      <c r="N108" s="188" t="s">
        <v>389</v>
      </c>
      <c r="O108" s="302" t="s">
        <v>390</v>
      </c>
      <c r="P108" s="231" t="s">
        <v>385</v>
      </c>
      <c r="Q108" s="188" t="s">
        <v>386</v>
      </c>
      <c r="R108" s="188" t="s">
        <v>389</v>
      </c>
      <c r="S108" s="302" t="s">
        <v>390</v>
      </c>
    </row>
    <row r="109" spans="2:19" ht="27.75" customHeight="1" outlineLevel="1" x14ac:dyDescent="0.35">
      <c r="B109" s="789"/>
      <c r="C109" s="789"/>
      <c r="D109" s="227"/>
      <c r="E109" s="205"/>
      <c r="F109" s="217"/>
      <c r="G109" s="224"/>
      <c r="H109" s="229"/>
      <c r="I109" s="207"/>
      <c r="J109" s="219"/>
      <c r="K109" s="225"/>
      <c r="L109" s="229"/>
      <c r="M109" s="207"/>
      <c r="N109" s="219"/>
      <c r="O109" s="225"/>
      <c r="P109" s="229"/>
      <c r="Q109" s="207"/>
      <c r="R109" s="219"/>
      <c r="S109" s="225"/>
    </row>
    <row r="110" spans="2:19" ht="27.75" customHeight="1" outlineLevel="1" x14ac:dyDescent="0.35">
      <c r="B110" s="789"/>
      <c r="C110" s="789"/>
      <c r="D110" s="231" t="s">
        <v>385</v>
      </c>
      <c r="E110" s="188" t="s">
        <v>386</v>
      </c>
      <c r="F110" s="188" t="s">
        <v>389</v>
      </c>
      <c r="G110" s="302" t="s">
        <v>390</v>
      </c>
      <c r="H110" s="231" t="s">
        <v>385</v>
      </c>
      <c r="I110" s="188" t="s">
        <v>386</v>
      </c>
      <c r="J110" s="188" t="s">
        <v>389</v>
      </c>
      <c r="K110" s="302" t="s">
        <v>390</v>
      </c>
      <c r="L110" s="231" t="s">
        <v>385</v>
      </c>
      <c r="M110" s="188" t="s">
        <v>386</v>
      </c>
      <c r="N110" s="188" t="s">
        <v>389</v>
      </c>
      <c r="O110" s="302" t="s">
        <v>390</v>
      </c>
      <c r="P110" s="231" t="s">
        <v>385</v>
      </c>
      <c r="Q110" s="188" t="s">
        <v>386</v>
      </c>
      <c r="R110" s="188" t="s">
        <v>389</v>
      </c>
      <c r="S110" s="302" t="s">
        <v>390</v>
      </c>
    </row>
    <row r="111" spans="2:19" ht="27.75" customHeight="1" outlineLevel="1" x14ac:dyDescent="0.35">
      <c r="B111" s="790"/>
      <c r="C111" s="790"/>
      <c r="D111" s="227"/>
      <c r="E111" s="205"/>
      <c r="F111" s="217"/>
      <c r="G111" s="224"/>
      <c r="H111" s="229"/>
      <c r="I111" s="207"/>
      <c r="J111" s="219"/>
      <c r="K111" s="225"/>
      <c r="L111" s="229"/>
      <c r="M111" s="207"/>
      <c r="N111" s="219"/>
      <c r="O111" s="225"/>
      <c r="P111" s="229"/>
      <c r="Q111" s="207"/>
      <c r="R111" s="219"/>
      <c r="S111" s="225"/>
    </row>
    <row r="112" spans="2:19" ht="26.25" customHeight="1" x14ac:dyDescent="0.35">
      <c r="B112" s="716" t="s">
        <v>391</v>
      </c>
      <c r="C112" s="704" t="s">
        <v>392</v>
      </c>
      <c r="D112" s="232" t="s">
        <v>393</v>
      </c>
      <c r="E112" s="232" t="s">
        <v>394</v>
      </c>
      <c r="F112" s="232" t="s">
        <v>321</v>
      </c>
      <c r="G112" s="233" t="s">
        <v>395</v>
      </c>
      <c r="H112" s="234" t="s">
        <v>393</v>
      </c>
      <c r="I112" s="232" t="s">
        <v>394</v>
      </c>
      <c r="J112" s="232" t="s">
        <v>321</v>
      </c>
      <c r="K112" s="233" t="s">
        <v>395</v>
      </c>
      <c r="L112" s="232" t="s">
        <v>393</v>
      </c>
      <c r="M112" s="232" t="s">
        <v>394</v>
      </c>
      <c r="N112" s="232" t="s">
        <v>321</v>
      </c>
      <c r="O112" s="233" t="s">
        <v>395</v>
      </c>
      <c r="P112" s="232" t="s">
        <v>393</v>
      </c>
      <c r="Q112" s="232" t="s">
        <v>394</v>
      </c>
      <c r="R112" s="232" t="s">
        <v>321</v>
      </c>
      <c r="S112" s="233" t="s">
        <v>395</v>
      </c>
    </row>
    <row r="113" spans="2:19" ht="32.25" customHeight="1" x14ac:dyDescent="0.35">
      <c r="B113" s="717"/>
      <c r="C113" s="706"/>
      <c r="D113" s="204">
        <v>0</v>
      </c>
      <c r="E113" s="204" t="s">
        <v>464</v>
      </c>
      <c r="F113" s="204" t="s">
        <v>285</v>
      </c>
      <c r="G113" s="204" t="s">
        <v>587</v>
      </c>
      <c r="H113" s="308">
        <v>60</v>
      </c>
      <c r="I113" s="206" t="s">
        <v>464</v>
      </c>
      <c r="J113" s="206" t="s">
        <v>285</v>
      </c>
      <c r="K113" s="221" t="s">
        <v>587</v>
      </c>
      <c r="L113" s="206"/>
      <c r="M113" s="206"/>
      <c r="N113" s="206"/>
      <c r="O113" s="221"/>
      <c r="P113" s="206"/>
      <c r="Q113" s="206"/>
      <c r="R113" s="206"/>
      <c r="S113" s="221"/>
    </row>
    <row r="114" spans="2:19" ht="32.25" customHeight="1" x14ac:dyDescent="0.35">
      <c r="B114" s="717"/>
      <c r="C114" s="716" t="s">
        <v>396</v>
      </c>
      <c r="D114" s="188" t="s">
        <v>397</v>
      </c>
      <c r="E114" s="727" t="s">
        <v>398</v>
      </c>
      <c r="F114" s="773"/>
      <c r="G114" s="189" t="s">
        <v>399</v>
      </c>
      <c r="H114" s="188" t="s">
        <v>397</v>
      </c>
      <c r="I114" s="727" t="s">
        <v>398</v>
      </c>
      <c r="J114" s="773"/>
      <c r="K114" s="189" t="s">
        <v>399</v>
      </c>
      <c r="L114" s="188" t="s">
        <v>397</v>
      </c>
      <c r="M114" s="727" t="s">
        <v>398</v>
      </c>
      <c r="N114" s="773"/>
      <c r="O114" s="189" t="s">
        <v>399</v>
      </c>
      <c r="P114" s="188" t="s">
        <v>397</v>
      </c>
      <c r="Q114" s="188" t="s">
        <v>398</v>
      </c>
      <c r="R114" s="727" t="s">
        <v>398</v>
      </c>
      <c r="S114" s="773"/>
    </row>
    <row r="115" spans="2:19" ht="23.25" customHeight="1" x14ac:dyDescent="0.35">
      <c r="B115" s="717"/>
      <c r="C115" s="717"/>
      <c r="D115" s="235"/>
      <c r="E115" s="795"/>
      <c r="F115" s="796"/>
      <c r="G115" s="192"/>
      <c r="H115" s="236"/>
      <c r="I115" s="793"/>
      <c r="J115" s="794"/>
      <c r="K115" s="212"/>
      <c r="L115" s="236"/>
      <c r="M115" s="793"/>
      <c r="N115" s="794"/>
      <c r="O115" s="195"/>
      <c r="P115" s="236"/>
      <c r="Q115" s="193"/>
      <c r="R115" s="793"/>
      <c r="S115" s="794"/>
    </row>
    <row r="116" spans="2:19" ht="23.25" customHeight="1" outlineLevel="1" x14ac:dyDescent="0.35">
      <c r="B116" s="717"/>
      <c r="C116" s="717"/>
      <c r="D116" s="188" t="s">
        <v>397</v>
      </c>
      <c r="E116" s="727" t="s">
        <v>398</v>
      </c>
      <c r="F116" s="773"/>
      <c r="G116" s="189" t="s">
        <v>399</v>
      </c>
      <c r="H116" s="188" t="s">
        <v>397</v>
      </c>
      <c r="I116" s="727" t="s">
        <v>398</v>
      </c>
      <c r="J116" s="773"/>
      <c r="K116" s="189" t="s">
        <v>399</v>
      </c>
      <c r="L116" s="188" t="s">
        <v>397</v>
      </c>
      <c r="M116" s="727" t="s">
        <v>398</v>
      </c>
      <c r="N116" s="773"/>
      <c r="O116" s="189" t="s">
        <v>399</v>
      </c>
      <c r="P116" s="188" t="s">
        <v>397</v>
      </c>
      <c r="Q116" s="188" t="s">
        <v>398</v>
      </c>
      <c r="R116" s="727" t="s">
        <v>398</v>
      </c>
      <c r="S116" s="773"/>
    </row>
    <row r="117" spans="2:19" ht="23.25" customHeight="1" outlineLevel="1" x14ac:dyDescent="0.35">
      <c r="B117" s="717"/>
      <c r="C117" s="717"/>
      <c r="D117" s="235"/>
      <c r="E117" s="795"/>
      <c r="F117" s="796"/>
      <c r="G117" s="192"/>
      <c r="H117" s="236"/>
      <c r="I117" s="793"/>
      <c r="J117" s="794"/>
      <c r="K117" s="195"/>
      <c r="L117" s="236"/>
      <c r="M117" s="793"/>
      <c r="N117" s="794"/>
      <c r="O117" s="195"/>
      <c r="P117" s="236"/>
      <c r="Q117" s="193"/>
      <c r="R117" s="793"/>
      <c r="S117" s="794"/>
    </row>
    <row r="118" spans="2:19" ht="23.25" customHeight="1" outlineLevel="1" x14ac:dyDescent="0.35">
      <c r="B118" s="717"/>
      <c r="C118" s="717"/>
      <c r="D118" s="188" t="s">
        <v>397</v>
      </c>
      <c r="E118" s="727" t="s">
        <v>398</v>
      </c>
      <c r="F118" s="773"/>
      <c r="G118" s="189" t="s">
        <v>399</v>
      </c>
      <c r="H118" s="188" t="s">
        <v>397</v>
      </c>
      <c r="I118" s="727" t="s">
        <v>398</v>
      </c>
      <c r="J118" s="773"/>
      <c r="K118" s="189" t="s">
        <v>399</v>
      </c>
      <c r="L118" s="188" t="s">
        <v>397</v>
      </c>
      <c r="M118" s="727" t="s">
        <v>398</v>
      </c>
      <c r="N118" s="773"/>
      <c r="O118" s="189" t="s">
        <v>399</v>
      </c>
      <c r="P118" s="188" t="s">
        <v>397</v>
      </c>
      <c r="Q118" s="188" t="s">
        <v>398</v>
      </c>
      <c r="R118" s="727" t="s">
        <v>398</v>
      </c>
      <c r="S118" s="773"/>
    </row>
    <row r="119" spans="2:19" ht="23.25" customHeight="1" outlineLevel="1" x14ac:dyDescent="0.35">
      <c r="B119" s="717"/>
      <c r="C119" s="717"/>
      <c r="D119" s="235"/>
      <c r="E119" s="795"/>
      <c r="F119" s="796"/>
      <c r="G119" s="192"/>
      <c r="H119" s="236"/>
      <c r="I119" s="793"/>
      <c r="J119" s="794"/>
      <c r="K119" s="195"/>
      <c r="L119" s="236"/>
      <c r="M119" s="793"/>
      <c r="N119" s="794"/>
      <c r="O119" s="195"/>
      <c r="P119" s="236"/>
      <c r="Q119" s="193"/>
      <c r="R119" s="793"/>
      <c r="S119" s="794"/>
    </row>
    <row r="120" spans="2:19" ht="23.25" customHeight="1" outlineLevel="1" x14ac:dyDescent="0.35">
      <c r="B120" s="717"/>
      <c r="C120" s="717"/>
      <c r="D120" s="188" t="s">
        <v>397</v>
      </c>
      <c r="E120" s="727" t="s">
        <v>398</v>
      </c>
      <c r="F120" s="773"/>
      <c r="G120" s="189" t="s">
        <v>399</v>
      </c>
      <c r="H120" s="188" t="s">
        <v>397</v>
      </c>
      <c r="I120" s="727" t="s">
        <v>398</v>
      </c>
      <c r="J120" s="773"/>
      <c r="K120" s="189" t="s">
        <v>399</v>
      </c>
      <c r="L120" s="188" t="s">
        <v>397</v>
      </c>
      <c r="M120" s="727" t="s">
        <v>398</v>
      </c>
      <c r="N120" s="773"/>
      <c r="O120" s="189" t="s">
        <v>399</v>
      </c>
      <c r="P120" s="188" t="s">
        <v>397</v>
      </c>
      <c r="Q120" s="188" t="s">
        <v>398</v>
      </c>
      <c r="R120" s="727" t="s">
        <v>398</v>
      </c>
      <c r="S120" s="773"/>
    </row>
    <row r="121" spans="2:19" ht="23.25" customHeight="1" outlineLevel="1" x14ac:dyDescent="0.35">
      <c r="B121" s="718"/>
      <c r="C121" s="718"/>
      <c r="D121" s="235"/>
      <c r="E121" s="795"/>
      <c r="F121" s="796"/>
      <c r="G121" s="192"/>
      <c r="H121" s="236"/>
      <c r="I121" s="793"/>
      <c r="J121" s="794"/>
      <c r="K121" s="195"/>
      <c r="L121" s="236"/>
      <c r="M121" s="793"/>
      <c r="N121" s="794"/>
      <c r="O121" s="195"/>
      <c r="P121" s="236"/>
      <c r="Q121" s="193"/>
      <c r="R121" s="793"/>
      <c r="S121" s="794"/>
    </row>
    <row r="122" spans="2:19" ht="15" thickBot="1" x14ac:dyDescent="0.4">
      <c r="B122" s="178"/>
      <c r="C122" s="178"/>
    </row>
    <row r="123" spans="2:19" ht="15" thickBot="1" x14ac:dyDescent="0.4">
      <c r="B123" s="178"/>
      <c r="C123" s="178"/>
      <c r="D123" s="698" t="s">
        <v>322</v>
      </c>
      <c r="E123" s="699"/>
      <c r="F123" s="699"/>
      <c r="G123" s="700"/>
      <c r="H123" s="698" t="s">
        <v>323</v>
      </c>
      <c r="I123" s="699"/>
      <c r="J123" s="699"/>
      <c r="K123" s="700"/>
      <c r="L123" s="699" t="s">
        <v>324</v>
      </c>
      <c r="M123" s="699"/>
      <c r="N123" s="699"/>
      <c r="O123" s="699"/>
      <c r="P123" s="698" t="s">
        <v>325</v>
      </c>
      <c r="Q123" s="699"/>
      <c r="R123" s="699"/>
      <c r="S123" s="700"/>
    </row>
    <row r="124" spans="2:19" ht="15" customHeight="1" x14ac:dyDescent="0.35">
      <c r="B124" s="762" t="s">
        <v>400</v>
      </c>
      <c r="C124" s="762" t="s">
        <v>401</v>
      </c>
      <c r="D124" s="729" t="s">
        <v>402</v>
      </c>
      <c r="E124" s="745"/>
      <c r="F124" s="745"/>
      <c r="G124" s="747"/>
      <c r="H124" s="729" t="s">
        <v>402</v>
      </c>
      <c r="I124" s="745"/>
      <c r="J124" s="745"/>
      <c r="K124" s="747"/>
      <c r="L124" s="729" t="s">
        <v>402</v>
      </c>
      <c r="M124" s="745"/>
      <c r="N124" s="745"/>
      <c r="O124" s="747"/>
      <c r="P124" s="729" t="s">
        <v>402</v>
      </c>
      <c r="Q124" s="745"/>
      <c r="R124" s="745"/>
      <c r="S124" s="747"/>
    </row>
    <row r="125" spans="2:19" ht="45" customHeight="1" x14ac:dyDescent="0.35">
      <c r="B125" s="764"/>
      <c r="C125" s="764"/>
      <c r="D125" s="806" t="s">
        <v>462</v>
      </c>
      <c r="E125" s="807"/>
      <c r="F125" s="807"/>
      <c r="G125" s="808"/>
      <c r="H125" s="809" t="s">
        <v>453</v>
      </c>
      <c r="I125" s="810"/>
      <c r="J125" s="810"/>
      <c r="K125" s="811"/>
      <c r="L125" s="809"/>
      <c r="M125" s="810"/>
      <c r="N125" s="810"/>
      <c r="O125" s="811"/>
      <c r="P125" s="809"/>
      <c r="Q125" s="810"/>
      <c r="R125" s="810"/>
      <c r="S125" s="811"/>
    </row>
    <row r="126" spans="2:19" ht="32.25" customHeight="1" x14ac:dyDescent="0.35">
      <c r="B126" s="701" t="s">
        <v>403</v>
      </c>
      <c r="C126" s="701" t="s">
        <v>404</v>
      </c>
      <c r="D126" s="232" t="s">
        <v>405</v>
      </c>
      <c r="E126" s="301" t="s">
        <v>321</v>
      </c>
      <c r="F126" s="188" t="s">
        <v>342</v>
      </c>
      <c r="G126" s="189" t="s">
        <v>358</v>
      </c>
      <c r="H126" s="232" t="s">
        <v>405</v>
      </c>
      <c r="I126" s="301" t="s">
        <v>321</v>
      </c>
      <c r="J126" s="188" t="s">
        <v>342</v>
      </c>
      <c r="K126" s="189" t="s">
        <v>358</v>
      </c>
      <c r="L126" s="232" t="s">
        <v>405</v>
      </c>
      <c r="M126" s="301" t="s">
        <v>321</v>
      </c>
      <c r="N126" s="188" t="s">
        <v>342</v>
      </c>
      <c r="O126" s="189" t="s">
        <v>358</v>
      </c>
      <c r="P126" s="232" t="s">
        <v>405</v>
      </c>
      <c r="Q126" s="301" t="s">
        <v>321</v>
      </c>
      <c r="R126" s="188" t="s">
        <v>342</v>
      </c>
      <c r="S126" s="189" t="s">
        <v>358</v>
      </c>
    </row>
    <row r="127" spans="2:19" ht="23.25" customHeight="1" x14ac:dyDescent="0.35">
      <c r="B127" s="702"/>
      <c r="C127" s="703"/>
      <c r="D127" s="204">
        <v>1</v>
      </c>
      <c r="E127" s="353" t="s">
        <v>285</v>
      </c>
      <c r="F127" s="191" t="s">
        <v>477</v>
      </c>
      <c r="G127" s="220" t="s">
        <v>594</v>
      </c>
      <c r="H127" s="206">
        <v>3</v>
      </c>
      <c r="I127" s="354" t="s">
        <v>285</v>
      </c>
      <c r="J127" s="206" t="s">
        <v>488</v>
      </c>
      <c r="K127" s="206" t="s">
        <v>594</v>
      </c>
      <c r="L127" s="206"/>
      <c r="M127" s="246"/>
      <c r="N127" s="206"/>
      <c r="O127" s="304"/>
      <c r="P127" s="206"/>
      <c r="Q127" s="246"/>
      <c r="R127" s="206"/>
      <c r="S127" s="304"/>
    </row>
    <row r="128" spans="2:19" ht="29.25" customHeight="1" x14ac:dyDescent="0.35">
      <c r="B128" s="702"/>
      <c r="C128" s="701" t="s">
        <v>406</v>
      </c>
      <c r="D128" s="188" t="s">
        <v>407</v>
      </c>
      <c r="E128" s="727" t="s">
        <v>408</v>
      </c>
      <c r="F128" s="773"/>
      <c r="G128" s="189" t="s">
        <v>409</v>
      </c>
      <c r="H128" s="188" t="s">
        <v>407</v>
      </c>
      <c r="I128" s="727" t="s">
        <v>408</v>
      </c>
      <c r="J128" s="773"/>
      <c r="K128" s="189" t="s">
        <v>409</v>
      </c>
      <c r="L128" s="188" t="s">
        <v>407</v>
      </c>
      <c r="M128" s="727" t="s">
        <v>408</v>
      </c>
      <c r="N128" s="773"/>
      <c r="O128" s="189" t="s">
        <v>409</v>
      </c>
      <c r="P128" s="188" t="s">
        <v>407</v>
      </c>
      <c r="Q128" s="727" t="s">
        <v>408</v>
      </c>
      <c r="R128" s="773"/>
      <c r="S128" s="189" t="s">
        <v>409</v>
      </c>
    </row>
    <row r="129" spans="2:19" ht="39" customHeight="1" x14ac:dyDescent="0.35">
      <c r="B129" s="703"/>
      <c r="C129" s="703"/>
      <c r="D129" s="235">
        <v>1</v>
      </c>
      <c r="E129" s="795" t="s">
        <v>430</v>
      </c>
      <c r="F129" s="796"/>
      <c r="G129" s="192" t="s">
        <v>528</v>
      </c>
      <c r="H129" s="236">
        <v>3</v>
      </c>
      <c r="I129" s="793" t="s">
        <v>425</v>
      </c>
      <c r="J129" s="794"/>
      <c r="K129" s="195" t="s">
        <v>514</v>
      </c>
      <c r="L129" s="236"/>
      <c r="M129" s="793"/>
      <c r="N129" s="794"/>
      <c r="O129" s="195"/>
      <c r="P129" s="236"/>
      <c r="Q129" s="793"/>
      <c r="R129" s="794"/>
      <c r="S129" s="195"/>
    </row>
    <row r="133" spans="2:19" ht="15" hidden="1" customHeight="1" x14ac:dyDescent="0.35"/>
    <row r="134" spans="2:19" ht="15" hidden="1" customHeight="1" x14ac:dyDescent="0.35"/>
    <row r="135" spans="2:19" ht="15" hidden="1" customHeight="1" x14ac:dyDescent="0.35">
      <c r="D135" s="158" t="s">
        <v>410</v>
      </c>
    </row>
    <row r="136" spans="2:19" ht="15" hidden="1" customHeight="1" x14ac:dyDescent="0.35">
      <c r="D136" s="158" t="s">
        <v>411</v>
      </c>
      <c r="E136" s="158" t="s">
        <v>412</v>
      </c>
      <c r="F136" s="158" t="s">
        <v>413</v>
      </c>
      <c r="H136" s="158" t="s">
        <v>414</v>
      </c>
      <c r="I136" s="158" t="s">
        <v>415</v>
      </c>
    </row>
    <row r="137" spans="2:19" ht="15" hidden="1" customHeight="1" x14ac:dyDescent="0.35">
      <c r="D137" s="158" t="s">
        <v>416</v>
      </c>
      <c r="E137" s="158" t="s">
        <v>417</v>
      </c>
      <c r="F137" s="158" t="s">
        <v>418</v>
      </c>
      <c r="H137" s="158" t="s">
        <v>419</v>
      </c>
      <c r="I137" s="158" t="s">
        <v>420</v>
      </c>
    </row>
    <row r="138" spans="2:19" ht="15" hidden="1" customHeight="1" x14ac:dyDescent="0.35">
      <c r="D138" s="158" t="s">
        <v>421</v>
      </c>
      <c r="E138" s="158" t="s">
        <v>422</v>
      </c>
      <c r="F138" s="158" t="s">
        <v>423</v>
      </c>
      <c r="H138" s="158" t="s">
        <v>424</v>
      </c>
      <c r="I138" s="158" t="s">
        <v>425</v>
      </c>
    </row>
    <row r="139" spans="2:19" ht="15" hidden="1" customHeight="1" x14ac:dyDescent="0.35">
      <c r="D139" s="158" t="s">
        <v>426</v>
      </c>
      <c r="F139" s="158" t="s">
        <v>427</v>
      </c>
      <c r="G139" s="158" t="s">
        <v>428</v>
      </c>
      <c r="H139" s="158" t="s">
        <v>429</v>
      </c>
      <c r="I139" s="158" t="s">
        <v>430</v>
      </c>
      <c r="K139" s="158" t="s">
        <v>431</v>
      </c>
    </row>
    <row r="140" spans="2:19" ht="15" hidden="1" customHeight="1" x14ac:dyDescent="0.35">
      <c r="D140" s="158" t="s">
        <v>432</v>
      </c>
      <c r="F140" s="158" t="s">
        <v>433</v>
      </c>
      <c r="G140" s="158" t="s">
        <v>434</v>
      </c>
      <c r="H140" s="158" t="s">
        <v>435</v>
      </c>
      <c r="I140" s="158" t="s">
        <v>436</v>
      </c>
      <c r="K140" s="158" t="s">
        <v>437</v>
      </c>
      <c r="L140" s="158" t="s">
        <v>438</v>
      </c>
    </row>
    <row r="141" spans="2:19" ht="15" hidden="1" customHeight="1" x14ac:dyDescent="0.35">
      <c r="D141" s="158" t="s">
        <v>439</v>
      </c>
      <c r="E141" s="237" t="s">
        <v>440</v>
      </c>
      <c r="G141" s="158" t="s">
        <v>441</v>
      </c>
      <c r="H141" s="158" t="s">
        <v>442</v>
      </c>
      <c r="K141" s="158" t="s">
        <v>443</v>
      </c>
      <c r="L141" s="158" t="s">
        <v>444</v>
      </c>
    </row>
    <row r="142" spans="2:19" ht="15" hidden="1" customHeight="1" x14ac:dyDescent="0.35">
      <c r="D142" s="158" t="s">
        <v>445</v>
      </c>
      <c r="E142" s="238" t="s">
        <v>446</v>
      </c>
      <c r="K142" s="158" t="s">
        <v>447</v>
      </c>
      <c r="L142" s="158" t="s">
        <v>448</v>
      </c>
    </row>
    <row r="143" spans="2:19" ht="15" hidden="1" customHeight="1" x14ac:dyDescent="0.35">
      <c r="E143" s="239" t="s">
        <v>449</v>
      </c>
      <c r="H143" s="158" t="s">
        <v>450</v>
      </c>
      <c r="K143" s="158" t="s">
        <v>451</v>
      </c>
      <c r="L143" s="158" t="s">
        <v>452</v>
      </c>
    </row>
    <row r="144" spans="2:19" ht="15" hidden="1" customHeight="1" x14ac:dyDescent="0.35">
      <c r="H144" s="158" t="s">
        <v>453</v>
      </c>
      <c r="K144" s="158" t="s">
        <v>454</v>
      </c>
      <c r="L144" s="158" t="s">
        <v>455</v>
      </c>
    </row>
    <row r="145" spans="2:12" ht="15" hidden="1" customHeight="1" x14ac:dyDescent="0.35">
      <c r="H145" s="158" t="s">
        <v>456</v>
      </c>
      <c r="K145" s="158" t="s">
        <v>457</v>
      </c>
      <c r="L145" s="158" t="s">
        <v>458</v>
      </c>
    </row>
    <row r="146" spans="2:12" ht="15" hidden="1" customHeight="1" x14ac:dyDescent="0.35">
      <c r="B146" s="158" t="s">
        <v>459</v>
      </c>
      <c r="C146" s="158" t="s">
        <v>460</v>
      </c>
      <c r="D146" s="158" t="s">
        <v>459</v>
      </c>
      <c r="G146" s="158" t="s">
        <v>461</v>
      </c>
      <c r="H146" s="158" t="s">
        <v>462</v>
      </c>
      <c r="J146" s="158" t="s">
        <v>285</v>
      </c>
      <c r="K146" s="158" t="s">
        <v>463</v>
      </c>
      <c r="L146" s="158" t="s">
        <v>464</v>
      </c>
    </row>
    <row r="147" spans="2:12" ht="15" hidden="1" customHeight="1" x14ac:dyDescent="0.35">
      <c r="B147" s="158">
        <v>1</v>
      </c>
      <c r="C147" s="158" t="s">
        <v>465</v>
      </c>
      <c r="D147" s="158" t="s">
        <v>466</v>
      </c>
      <c r="E147" s="158" t="s">
        <v>358</v>
      </c>
      <c r="F147" s="158" t="s">
        <v>11</v>
      </c>
      <c r="G147" s="158" t="s">
        <v>467</v>
      </c>
      <c r="H147" s="158" t="s">
        <v>468</v>
      </c>
      <c r="J147" s="158" t="s">
        <v>443</v>
      </c>
      <c r="K147" s="158" t="s">
        <v>469</v>
      </c>
    </row>
    <row r="148" spans="2:12" ht="15" hidden="1" customHeight="1" x14ac:dyDescent="0.35">
      <c r="B148" s="158">
        <v>2</v>
      </c>
      <c r="C148" s="158" t="s">
        <v>470</v>
      </c>
      <c r="D148" s="158" t="s">
        <v>471</v>
      </c>
      <c r="E148" s="158" t="s">
        <v>342</v>
      </c>
      <c r="F148" s="158" t="s">
        <v>18</v>
      </c>
      <c r="G148" s="158" t="s">
        <v>472</v>
      </c>
      <c r="J148" s="158" t="s">
        <v>473</v>
      </c>
      <c r="K148" s="158" t="s">
        <v>474</v>
      </c>
    </row>
    <row r="149" spans="2:12" ht="15" hidden="1" customHeight="1" x14ac:dyDescent="0.35">
      <c r="B149" s="158">
        <v>3</v>
      </c>
      <c r="C149" s="158" t="s">
        <v>475</v>
      </c>
      <c r="D149" s="158" t="s">
        <v>476</v>
      </c>
      <c r="E149" s="158" t="s">
        <v>321</v>
      </c>
      <c r="G149" s="158" t="s">
        <v>477</v>
      </c>
      <c r="J149" s="158" t="s">
        <v>478</v>
      </c>
      <c r="K149" s="158" t="s">
        <v>479</v>
      </c>
    </row>
    <row r="150" spans="2:12" ht="15" hidden="1" customHeight="1" x14ac:dyDescent="0.35">
      <c r="B150" s="158">
        <v>4</v>
      </c>
      <c r="C150" s="158" t="s">
        <v>468</v>
      </c>
      <c r="H150" s="158" t="s">
        <v>480</v>
      </c>
      <c r="I150" s="158" t="s">
        <v>481</v>
      </c>
      <c r="J150" s="158" t="s">
        <v>482</v>
      </c>
      <c r="K150" s="158" t="s">
        <v>483</v>
      </c>
    </row>
    <row r="151" spans="2:12" ht="15" hidden="1" customHeight="1" x14ac:dyDescent="0.35">
      <c r="D151" s="158" t="s">
        <v>477</v>
      </c>
      <c r="H151" s="158" t="s">
        <v>484</v>
      </c>
      <c r="I151" s="158" t="s">
        <v>485</v>
      </c>
      <c r="J151" s="158" t="s">
        <v>486</v>
      </c>
      <c r="K151" s="158" t="s">
        <v>487</v>
      </c>
    </row>
    <row r="152" spans="2:12" ht="15" hidden="1" customHeight="1" x14ac:dyDescent="0.35">
      <c r="D152" s="158" t="s">
        <v>488</v>
      </c>
      <c r="H152" s="158" t="s">
        <v>489</v>
      </c>
      <c r="I152" s="158" t="s">
        <v>490</v>
      </c>
      <c r="J152" s="158" t="s">
        <v>491</v>
      </c>
      <c r="K152" s="158" t="s">
        <v>492</v>
      </c>
    </row>
    <row r="153" spans="2:12" ht="15" hidden="1" customHeight="1" x14ac:dyDescent="0.35">
      <c r="D153" s="158" t="s">
        <v>493</v>
      </c>
      <c r="H153" s="158" t="s">
        <v>494</v>
      </c>
      <c r="J153" s="158" t="s">
        <v>495</v>
      </c>
      <c r="K153" s="158" t="s">
        <v>496</v>
      </c>
    </row>
    <row r="154" spans="2:12" ht="15" hidden="1" customHeight="1" x14ac:dyDescent="0.35">
      <c r="H154" s="158" t="s">
        <v>497</v>
      </c>
      <c r="J154" s="158" t="s">
        <v>498</v>
      </c>
    </row>
    <row r="155" spans="2:12" ht="75" hidden="1" customHeight="1" x14ac:dyDescent="0.35">
      <c r="D155" s="240" t="s">
        <v>499</v>
      </c>
      <c r="E155" s="158" t="s">
        <v>500</v>
      </c>
      <c r="F155" s="158" t="s">
        <v>501</v>
      </c>
      <c r="G155" s="158" t="s">
        <v>502</v>
      </c>
      <c r="H155" s="158" t="s">
        <v>503</v>
      </c>
      <c r="I155" s="158" t="s">
        <v>504</v>
      </c>
      <c r="J155" s="158" t="s">
        <v>505</v>
      </c>
      <c r="K155" s="158" t="s">
        <v>506</v>
      </c>
    </row>
    <row r="156" spans="2:12" ht="90" hidden="1" customHeight="1" x14ac:dyDescent="0.35">
      <c r="B156" s="158" t="s">
        <v>609</v>
      </c>
      <c r="C156" s="158" t="s">
        <v>608</v>
      </c>
      <c r="D156" s="240" t="s">
        <v>507</v>
      </c>
      <c r="E156" s="158" t="s">
        <v>508</v>
      </c>
      <c r="F156" s="158" t="s">
        <v>509</v>
      </c>
      <c r="G156" s="158" t="s">
        <v>510</v>
      </c>
      <c r="H156" s="158" t="s">
        <v>511</v>
      </c>
      <c r="I156" s="158" t="s">
        <v>512</v>
      </c>
      <c r="J156" s="158" t="s">
        <v>513</v>
      </c>
      <c r="K156" s="158" t="s">
        <v>514</v>
      </c>
    </row>
    <row r="157" spans="2:12" ht="60" hidden="1" customHeight="1" x14ac:dyDescent="0.35">
      <c r="B157" s="158" t="s">
        <v>610</v>
      </c>
      <c r="C157" s="158" t="s">
        <v>607</v>
      </c>
      <c r="D157" s="240" t="s">
        <v>515</v>
      </c>
      <c r="E157" s="158" t="s">
        <v>516</v>
      </c>
      <c r="F157" s="158" t="s">
        <v>517</v>
      </c>
      <c r="G157" s="158" t="s">
        <v>518</v>
      </c>
      <c r="H157" s="158" t="s">
        <v>519</v>
      </c>
      <c r="I157" s="158" t="s">
        <v>520</v>
      </c>
      <c r="J157" s="158" t="s">
        <v>521</v>
      </c>
      <c r="K157" s="158" t="s">
        <v>522</v>
      </c>
    </row>
    <row r="158" spans="2:12" ht="15" hidden="1" customHeight="1" x14ac:dyDescent="0.35">
      <c r="B158" s="158" t="s">
        <v>611</v>
      </c>
      <c r="C158" s="158" t="s">
        <v>606</v>
      </c>
      <c r="F158" s="158" t="s">
        <v>523</v>
      </c>
      <c r="G158" s="158" t="s">
        <v>524</v>
      </c>
      <c r="H158" s="158" t="s">
        <v>525</v>
      </c>
      <c r="I158" s="158" t="s">
        <v>526</v>
      </c>
      <c r="J158" s="158" t="s">
        <v>527</v>
      </c>
      <c r="K158" s="158" t="s">
        <v>528</v>
      </c>
    </row>
    <row r="159" spans="2:12" ht="15" hidden="1" customHeight="1" x14ac:dyDescent="0.35">
      <c r="B159" s="158" t="s">
        <v>612</v>
      </c>
      <c r="G159" s="158" t="s">
        <v>529</v>
      </c>
      <c r="H159" s="158" t="s">
        <v>530</v>
      </c>
      <c r="I159" s="158" t="s">
        <v>531</v>
      </c>
      <c r="J159" s="158" t="s">
        <v>532</v>
      </c>
      <c r="K159" s="158" t="s">
        <v>533</v>
      </c>
    </row>
    <row r="160" spans="2:12" ht="15" hidden="1" customHeight="1" x14ac:dyDescent="0.35">
      <c r="C160" s="158" t="s">
        <v>534</v>
      </c>
      <c r="J160" s="158" t="s">
        <v>535</v>
      </c>
    </row>
    <row r="161" spans="2:10" ht="15" hidden="1" customHeight="1" x14ac:dyDescent="0.35">
      <c r="C161" s="158" t="s">
        <v>536</v>
      </c>
      <c r="I161" s="158" t="s">
        <v>537</v>
      </c>
      <c r="J161" s="158" t="s">
        <v>538</v>
      </c>
    </row>
    <row r="162" spans="2:10" ht="15" hidden="1" customHeight="1" x14ac:dyDescent="0.35">
      <c r="B162" s="247" t="s">
        <v>613</v>
      </c>
      <c r="C162" s="158" t="s">
        <v>539</v>
      </c>
      <c r="I162" s="158" t="s">
        <v>540</v>
      </c>
      <c r="J162" s="158" t="s">
        <v>541</v>
      </c>
    </row>
    <row r="163" spans="2:10" ht="15" hidden="1" customHeight="1" x14ac:dyDescent="0.35">
      <c r="B163" s="247" t="s">
        <v>29</v>
      </c>
      <c r="C163" s="158" t="s">
        <v>542</v>
      </c>
      <c r="D163" s="158" t="s">
        <v>543</v>
      </c>
      <c r="E163" s="158" t="s">
        <v>544</v>
      </c>
      <c r="I163" s="158" t="s">
        <v>545</v>
      </c>
      <c r="J163" s="158" t="s">
        <v>285</v>
      </c>
    </row>
    <row r="164" spans="2:10" ht="15" hidden="1" customHeight="1" x14ac:dyDescent="0.35">
      <c r="B164" s="247" t="s">
        <v>16</v>
      </c>
      <c r="D164" s="158" t="s">
        <v>546</v>
      </c>
      <c r="E164" s="158" t="s">
        <v>547</v>
      </c>
      <c r="H164" s="158" t="s">
        <v>419</v>
      </c>
      <c r="I164" s="158" t="s">
        <v>548</v>
      </c>
    </row>
    <row r="165" spans="2:10" ht="15" hidden="1" customHeight="1" x14ac:dyDescent="0.35">
      <c r="B165" s="247" t="s">
        <v>34</v>
      </c>
      <c r="D165" s="158" t="s">
        <v>549</v>
      </c>
      <c r="E165" s="158" t="s">
        <v>550</v>
      </c>
      <c r="H165" s="158" t="s">
        <v>429</v>
      </c>
      <c r="I165" s="158" t="s">
        <v>551</v>
      </c>
      <c r="J165" s="158" t="s">
        <v>552</v>
      </c>
    </row>
    <row r="166" spans="2:10" ht="15" hidden="1" customHeight="1" x14ac:dyDescent="0.35">
      <c r="B166" s="247" t="s">
        <v>614</v>
      </c>
      <c r="C166" s="158" t="s">
        <v>553</v>
      </c>
      <c r="D166" s="158" t="s">
        <v>554</v>
      </c>
      <c r="H166" s="158" t="s">
        <v>435</v>
      </c>
      <c r="I166" s="158" t="s">
        <v>555</v>
      </c>
      <c r="J166" s="158" t="s">
        <v>556</v>
      </c>
    </row>
    <row r="167" spans="2:10" ht="15" hidden="1" customHeight="1" x14ac:dyDescent="0.35">
      <c r="B167" s="247" t="s">
        <v>615</v>
      </c>
      <c r="C167" s="158" t="s">
        <v>557</v>
      </c>
      <c r="H167" s="158" t="s">
        <v>442</v>
      </c>
      <c r="I167" s="158" t="s">
        <v>558</v>
      </c>
    </row>
    <row r="168" spans="2:10" ht="15" hidden="1" customHeight="1" x14ac:dyDescent="0.35">
      <c r="B168" s="247" t="s">
        <v>616</v>
      </c>
      <c r="C168" s="158" t="s">
        <v>559</v>
      </c>
      <c r="E168" s="158" t="s">
        <v>560</v>
      </c>
      <c r="H168" s="158" t="s">
        <v>561</v>
      </c>
      <c r="I168" s="158" t="s">
        <v>562</v>
      </c>
    </row>
    <row r="169" spans="2:10" ht="15" hidden="1" customHeight="1" x14ac:dyDescent="0.35">
      <c r="B169" s="247" t="s">
        <v>617</v>
      </c>
      <c r="C169" s="158" t="s">
        <v>563</v>
      </c>
      <c r="E169" s="158" t="s">
        <v>564</v>
      </c>
      <c r="H169" s="158" t="s">
        <v>565</v>
      </c>
      <c r="I169" s="158" t="s">
        <v>566</v>
      </c>
    </row>
    <row r="170" spans="2:10" ht="15" hidden="1" customHeight="1" x14ac:dyDescent="0.35">
      <c r="B170" s="247" t="s">
        <v>618</v>
      </c>
      <c r="C170" s="158" t="s">
        <v>567</v>
      </c>
      <c r="E170" s="158" t="s">
        <v>568</v>
      </c>
      <c r="H170" s="158" t="s">
        <v>569</v>
      </c>
      <c r="I170" s="158" t="s">
        <v>570</v>
      </c>
    </row>
    <row r="171" spans="2:10" ht="15" hidden="1" customHeight="1" x14ac:dyDescent="0.35">
      <c r="B171" s="247" t="s">
        <v>619</v>
      </c>
      <c r="C171" s="158" t="s">
        <v>571</v>
      </c>
      <c r="E171" s="158" t="s">
        <v>572</v>
      </c>
      <c r="H171" s="158" t="s">
        <v>573</v>
      </c>
      <c r="I171" s="158" t="s">
        <v>574</v>
      </c>
    </row>
    <row r="172" spans="2:10" ht="15" hidden="1" customHeight="1" x14ac:dyDescent="0.35">
      <c r="B172" s="247" t="s">
        <v>620</v>
      </c>
      <c r="C172" s="158" t="s">
        <v>575</v>
      </c>
      <c r="E172" s="158" t="s">
        <v>576</v>
      </c>
      <c r="H172" s="158" t="s">
        <v>577</v>
      </c>
      <c r="I172" s="158" t="s">
        <v>578</v>
      </c>
    </row>
    <row r="173" spans="2:10" ht="15" hidden="1" customHeight="1" x14ac:dyDescent="0.35">
      <c r="B173" s="247" t="s">
        <v>621</v>
      </c>
      <c r="C173" s="158" t="s">
        <v>285</v>
      </c>
      <c r="E173" s="158" t="s">
        <v>579</v>
      </c>
      <c r="H173" s="158" t="s">
        <v>580</v>
      </c>
      <c r="I173" s="158" t="s">
        <v>581</v>
      </c>
    </row>
    <row r="174" spans="2:10" ht="15" hidden="1" customHeight="1" x14ac:dyDescent="0.35">
      <c r="B174" s="247" t="s">
        <v>622</v>
      </c>
      <c r="E174" s="158" t="s">
        <v>582</v>
      </c>
      <c r="H174" s="158" t="s">
        <v>583</v>
      </c>
      <c r="I174" s="158" t="s">
        <v>584</v>
      </c>
    </row>
    <row r="175" spans="2:10" ht="15" hidden="1" customHeight="1" x14ac:dyDescent="0.35">
      <c r="B175" s="247" t="s">
        <v>623</v>
      </c>
      <c r="E175" s="158" t="s">
        <v>585</v>
      </c>
      <c r="H175" s="158" t="s">
        <v>586</v>
      </c>
      <c r="I175" s="158" t="s">
        <v>587</v>
      </c>
    </row>
    <row r="176" spans="2:10" ht="15" hidden="1" customHeight="1" x14ac:dyDescent="0.35">
      <c r="B176" s="247" t="s">
        <v>624</v>
      </c>
      <c r="E176" s="158" t="s">
        <v>588</v>
      </c>
      <c r="H176" s="158" t="s">
        <v>589</v>
      </c>
      <c r="I176" s="158" t="s">
        <v>590</v>
      </c>
    </row>
    <row r="177" spans="2:9" ht="15" hidden="1" customHeight="1" x14ac:dyDescent="0.35">
      <c r="B177" s="247" t="s">
        <v>625</v>
      </c>
      <c r="H177" s="158" t="s">
        <v>591</v>
      </c>
      <c r="I177" s="158" t="s">
        <v>592</v>
      </c>
    </row>
    <row r="178" spans="2:9" ht="15" hidden="1" customHeight="1" x14ac:dyDescent="0.35">
      <c r="B178" s="247" t="s">
        <v>626</v>
      </c>
      <c r="H178" s="158" t="s">
        <v>593</v>
      </c>
    </row>
    <row r="179" spans="2:9" ht="15" hidden="1" customHeight="1" x14ac:dyDescent="0.35">
      <c r="B179" s="247" t="s">
        <v>627</v>
      </c>
      <c r="H179" s="158" t="s">
        <v>594</v>
      </c>
    </row>
    <row r="180" spans="2:9" ht="15" hidden="1" customHeight="1" x14ac:dyDescent="0.35">
      <c r="B180" s="247" t="s">
        <v>628</v>
      </c>
      <c r="H180" s="158" t="s">
        <v>595</v>
      </c>
    </row>
    <row r="181" spans="2:9" ht="15" hidden="1" customHeight="1" x14ac:dyDescent="0.35">
      <c r="B181" s="247" t="s">
        <v>629</v>
      </c>
      <c r="H181" s="158" t="s">
        <v>596</v>
      </c>
    </row>
    <row r="182" spans="2:9" ht="15" hidden="1" customHeight="1" x14ac:dyDescent="0.35">
      <c r="B182" s="247" t="s">
        <v>630</v>
      </c>
      <c r="D182" t="s">
        <v>597</v>
      </c>
      <c r="H182" s="158" t="s">
        <v>598</v>
      </c>
    </row>
    <row r="183" spans="2:9" ht="15" hidden="1" customHeight="1" x14ac:dyDescent="0.35">
      <c r="B183" s="247" t="s">
        <v>631</v>
      </c>
      <c r="D183" t="s">
        <v>599</v>
      </c>
      <c r="H183" s="158" t="s">
        <v>600</v>
      </c>
    </row>
    <row r="184" spans="2:9" ht="15" hidden="1" customHeight="1" x14ac:dyDescent="0.35">
      <c r="B184" s="247" t="s">
        <v>632</v>
      </c>
      <c r="D184" t="s">
        <v>601</v>
      </c>
      <c r="H184" s="158" t="s">
        <v>602</v>
      </c>
    </row>
    <row r="185" spans="2:9" ht="15" hidden="1" customHeight="1" x14ac:dyDescent="0.35">
      <c r="B185" s="247" t="s">
        <v>633</v>
      </c>
      <c r="D185" t="s">
        <v>599</v>
      </c>
      <c r="H185" s="158" t="s">
        <v>603</v>
      </c>
    </row>
    <row r="186" spans="2:9" ht="15" hidden="1" customHeight="1" x14ac:dyDescent="0.35">
      <c r="B186" s="247" t="s">
        <v>634</v>
      </c>
      <c r="D186" t="s">
        <v>604</v>
      </c>
    </row>
    <row r="187" spans="2:9" ht="15" hidden="1" customHeight="1" x14ac:dyDescent="0.35">
      <c r="B187" s="247" t="s">
        <v>635</v>
      </c>
      <c r="D187" t="s">
        <v>599</v>
      </c>
    </row>
    <row r="188" spans="2:9" ht="15" hidden="1" customHeight="1" x14ac:dyDescent="0.35">
      <c r="B188" s="247" t="s">
        <v>636</v>
      </c>
    </row>
    <row r="189" spans="2:9" ht="15" hidden="1" customHeight="1" x14ac:dyDescent="0.35">
      <c r="B189" s="247" t="s">
        <v>637</v>
      </c>
    </row>
    <row r="190" spans="2:9" ht="15" hidden="1" customHeight="1" x14ac:dyDescent="0.35">
      <c r="B190" s="247" t="s">
        <v>638</v>
      </c>
    </row>
    <row r="191" spans="2:9" ht="15" hidden="1" customHeight="1" x14ac:dyDescent="0.35">
      <c r="B191" s="247" t="s">
        <v>639</v>
      </c>
    </row>
    <row r="192" spans="2:9" ht="15" hidden="1" customHeight="1" x14ac:dyDescent="0.35">
      <c r="B192" s="247" t="s">
        <v>640</v>
      </c>
    </row>
    <row r="193" spans="2:2" ht="15" hidden="1" customHeight="1" x14ac:dyDescent="0.35">
      <c r="B193" s="247" t="s">
        <v>641</v>
      </c>
    </row>
    <row r="194" spans="2:2" ht="15" hidden="1" customHeight="1" x14ac:dyDescent="0.35">
      <c r="B194" s="247" t="s">
        <v>642</v>
      </c>
    </row>
    <row r="195" spans="2:2" ht="15" hidden="1" customHeight="1" x14ac:dyDescent="0.35">
      <c r="B195" s="247" t="s">
        <v>643</v>
      </c>
    </row>
    <row r="196" spans="2:2" ht="15" hidden="1" customHeight="1" x14ac:dyDescent="0.35">
      <c r="B196" s="247" t="s">
        <v>644</v>
      </c>
    </row>
    <row r="197" spans="2:2" ht="15" hidden="1" customHeight="1" x14ac:dyDescent="0.35">
      <c r="B197" s="247" t="s">
        <v>51</v>
      </c>
    </row>
    <row r="198" spans="2:2" ht="15" hidden="1" customHeight="1" x14ac:dyDescent="0.35">
      <c r="B198" s="247" t="s">
        <v>57</v>
      </c>
    </row>
    <row r="199" spans="2:2" ht="15" hidden="1" customHeight="1" x14ac:dyDescent="0.35">
      <c r="B199" s="247" t="s">
        <v>59</v>
      </c>
    </row>
    <row r="200" spans="2:2" ht="15" hidden="1" customHeight="1" x14ac:dyDescent="0.35">
      <c r="B200" s="247" t="s">
        <v>61</v>
      </c>
    </row>
    <row r="201" spans="2:2" ht="15" hidden="1" customHeight="1" x14ac:dyDescent="0.35">
      <c r="B201" s="247" t="s">
        <v>23</v>
      </c>
    </row>
    <row r="202" spans="2:2" ht="15" hidden="1" customHeight="1" x14ac:dyDescent="0.35">
      <c r="B202" s="247" t="s">
        <v>63</v>
      </c>
    </row>
    <row r="203" spans="2:2" ht="15" hidden="1" customHeight="1" x14ac:dyDescent="0.35">
      <c r="B203" s="247" t="s">
        <v>65</v>
      </c>
    </row>
    <row r="204" spans="2:2" ht="15" hidden="1" customHeight="1" x14ac:dyDescent="0.35">
      <c r="B204" s="247" t="s">
        <v>67</v>
      </c>
    </row>
    <row r="205" spans="2:2" ht="15" hidden="1" customHeight="1" x14ac:dyDescent="0.35">
      <c r="B205" s="247" t="s">
        <v>68</v>
      </c>
    </row>
    <row r="206" spans="2:2" ht="15" hidden="1" customHeight="1" x14ac:dyDescent="0.35">
      <c r="B206" s="247" t="s">
        <v>69</v>
      </c>
    </row>
    <row r="207" spans="2:2" ht="15" hidden="1" customHeight="1" x14ac:dyDescent="0.35">
      <c r="B207" s="247" t="s">
        <v>70</v>
      </c>
    </row>
    <row r="208" spans="2:2" ht="15" hidden="1" customHeight="1" x14ac:dyDescent="0.35">
      <c r="B208" s="247" t="s">
        <v>645</v>
      </c>
    </row>
    <row r="209" spans="2:2" ht="15" hidden="1" customHeight="1" x14ac:dyDescent="0.35">
      <c r="B209" s="247" t="s">
        <v>646</v>
      </c>
    </row>
    <row r="210" spans="2:2" ht="15" hidden="1" customHeight="1" x14ac:dyDescent="0.35">
      <c r="B210" s="247" t="s">
        <v>74</v>
      </c>
    </row>
    <row r="211" spans="2:2" ht="15" hidden="1" customHeight="1" x14ac:dyDescent="0.35">
      <c r="B211" s="247" t="s">
        <v>76</v>
      </c>
    </row>
    <row r="212" spans="2:2" ht="15" hidden="1" customHeight="1" x14ac:dyDescent="0.35">
      <c r="B212" s="247" t="s">
        <v>80</v>
      </c>
    </row>
    <row r="213" spans="2:2" ht="15" hidden="1" customHeight="1" x14ac:dyDescent="0.35">
      <c r="B213" s="247" t="s">
        <v>647</v>
      </c>
    </row>
    <row r="214" spans="2:2" ht="15" hidden="1" customHeight="1" x14ac:dyDescent="0.35">
      <c r="B214" s="247" t="s">
        <v>648</v>
      </c>
    </row>
    <row r="215" spans="2:2" ht="15" hidden="1" customHeight="1" x14ac:dyDescent="0.35">
      <c r="B215" s="247" t="s">
        <v>649</v>
      </c>
    </row>
    <row r="216" spans="2:2" ht="15" hidden="1" customHeight="1" x14ac:dyDescent="0.35">
      <c r="B216" s="247" t="s">
        <v>78</v>
      </c>
    </row>
    <row r="217" spans="2:2" ht="15" hidden="1" customHeight="1" x14ac:dyDescent="0.35">
      <c r="B217" s="247" t="s">
        <v>79</v>
      </c>
    </row>
    <row r="218" spans="2:2" ht="15" hidden="1" customHeight="1" x14ac:dyDescent="0.35">
      <c r="B218" s="247" t="s">
        <v>82</v>
      </c>
    </row>
    <row r="219" spans="2:2" ht="15" hidden="1" customHeight="1" x14ac:dyDescent="0.35">
      <c r="B219" s="247" t="s">
        <v>84</v>
      </c>
    </row>
    <row r="220" spans="2:2" ht="15" hidden="1" customHeight="1" x14ac:dyDescent="0.35">
      <c r="B220" s="247" t="s">
        <v>650</v>
      </c>
    </row>
    <row r="221" spans="2:2" ht="15" hidden="1" customHeight="1" x14ac:dyDescent="0.35">
      <c r="B221" s="247" t="s">
        <v>83</v>
      </c>
    </row>
    <row r="222" spans="2:2" ht="15" hidden="1" customHeight="1" x14ac:dyDescent="0.35">
      <c r="B222" s="247" t="s">
        <v>85</v>
      </c>
    </row>
    <row r="223" spans="2:2" ht="15" hidden="1" customHeight="1" x14ac:dyDescent="0.35">
      <c r="B223" s="247" t="s">
        <v>88</v>
      </c>
    </row>
    <row r="224" spans="2:2" ht="15" hidden="1" customHeight="1" x14ac:dyDescent="0.35">
      <c r="B224" s="247" t="s">
        <v>87</v>
      </c>
    </row>
    <row r="225" spans="2:2" ht="15" hidden="1" customHeight="1" x14ac:dyDescent="0.35">
      <c r="B225" s="247" t="s">
        <v>651</v>
      </c>
    </row>
    <row r="226" spans="2:2" ht="15" hidden="1" customHeight="1" x14ac:dyDescent="0.35">
      <c r="B226" s="247" t="s">
        <v>94</v>
      </c>
    </row>
    <row r="227" spans="2:2" ht="15" hidden="1" customHeight="1" x14ac:dyDescent="0.35">
      <c r="B227" s="247" t="s">
        <v>96</v>
      </c>
    </row>
    <row r="228" spans="2:2" ht="15" hidden="1" customHeight="1" x14ac:dyDescent="0.35">
      <c r="B228" s="247" t="s">
        <v>97</v>
      </c>
    </row>
    <row r="229" spans="2:2" ht="15" hidden="1" customHeight="1" x14ac:dyDescent="0.35">
      <c r="B229" s="247" t="s">
        <v>98</v>
      </c>
    </row>
    <row r="230" spans="2:2" ht="15" hidden="1" customHeight="1" x14ac:dyDescent="0.35">
      <c r="B230" s="247" t="s">
        <v>652</v>
      </c>
    </row>
    <row r="231" spans="2:2" ht="15" hidden="1" customHeight="1" x14ac:dyDescent="0.35">
      <c r="B231" s="247" t="s">
        <v>653</v>
      </c>
    </row>
    <row r="232" spans="2:2" ht="15" hidden="1" customHeight="1" x14ac:dyDescent="0.35">
      <c r="B232" s="247" t="s">
        <v>99</v>
      </c>
    </row>
    <row r="233" spans="2:2" ht="15" hidden="1" customHeight="1" x14ac:dyDescent="0.35">
      <c r="B233" s="247" t="s">
        <v>153</v>
      </c>
    </row>
    <row r="234" spans="2:2" ht="15" hidden="1" customHeight="1" x14ac:dyDescent="0.35">
      <c r="B234" s="247" t="s">
        <v>654</v>
      </c>
    </row>
    <row r="235" spans="2:2" ht="30" hidden="1" customHeight="1" x14ac:dyDescent="0.35">
      <c r="B235" s="247" t="s">
        <v>655</v>
      </c>
    </row>
    <row r="236" spans="2:2" ht="15" hidden="1" customHeight="1" x14ac:dyDescent="0.35">
      <c r="B236" s="247" t="s">
        <v>104</v>
      </c>
    </row>
    <row r="237" spans="2:2" ht="15" hidden="1" customHeight="1" x14ac:dyDescent="0.35">
      <c r="B237" s="247" t="s">
        <v>106</v>
      </c>
    </row>
    <row r="238" spans="2:2" ht="15" hidden="1" customHeight="1" x14ac:dyDescent="0.35">
      <c r="B238" s="247" t="s">
        <v>656</v>
      </c>
    </row>
    <row r="239" spans="2:2" ht="15" hidden="1" customHeight="1" x14ac:dyDescent="0.35">
      <c r="B239" s="247" t="s">
        <v>154</v>
      </c>
    </row>
    <row r="240" spans="2:2" ht="15" hidden="1" customHeight="1" x14ac:dyDescent="0.35">
      <c r="B240" s="247" t="s">
        <v>171</v>
      </c>
    </row>
    <row r="241" spans="2:2" ht="15" hidden="1" customHeight="1" x14ac:dyDescent="0.35">
      <c r="B241" s="247" t="s">
        <v>105</v>
      </c>
    </row>
    <row r="242" spans="2:2" ht="15" hidden="1" customHeight="1" x14ac:dyDescent="0.35">
      <c r="B242" s="247" t="s">
        <v>109</v>
      </c>
    </row>
    <row r="243" spans="2:2" ht="15" hidden="1" customHeight="1" x14ac:dyDescent="0.35">
      <c r="B243" s="247" t="s">
        <v>103</v>
      </c>
    </row>
    <row r="244" spans="2:2" ht="15" hidden="1" customHeight="1" x14ac:dyDescent="0.35">
      <c r="B244" s="247" t="s">
        <v>125</v>
      </c>
    </row>
    <row r="245" spans="2:2" ht="15" hidden="1" customHeight="1" x14ac:dyDescent="0.35">
      <c r="B245" s="247" t="s">
        <v>657</v>
      </c>
    </row>
    <row r="246" spans="2:2" ht="15" hidden="1" customHeight="1" x14ac:dyDescent="0.35">
      <c r="B246" s="247" t="s">
        <v>111</v>
      </c>
    </row>
    <row r="247" spans="2:2" ht="15" hidden="1" customHeight="1" x14ac:dyDescent="0.35">
      <c r="B247" s="247" t="s">
        <v>114</v>
      </c>
    </row>
    <row r="248" spans="2:2" ht="15" hidden="1" customHeight="1" x14ac:dyDescent="0.35">
      <c r="B248" s="247" t="s">
        <v>120</v>
      </c>
    </row>
    <row r="249" spans="2:2" ht="15" hidden="1" customHeight="1" x14ac:dyDescent="0.35">
      <c r="B249" s="247" t="s">
        <v>117</v>
      </c>
    </row>
    <row r="250" spans="2:2" ht="30" hidden="1" customHeight="1" x14ac:dyDescent="0.35">
      <c r="B250" s="247" t="s">
        <v>658</v>
      </c>
    </row>
    <row r="251" spans="2:2" ht="15" hidden="1" customHeight="1" x14ac:dyDescent="0.35">
      <c r="B251" s="247" t="s">
        <v>115</v>
      </c>
    </row>
    <row r="252" spans="2:2" ht="15" hidden="1" customHeight="1" x14ac:dyDescent="0.35">
      <c r="B252" s="247" t="s">
        <v>116</v>
      </c>
    </row>
    <row r="253" spans="2:2" ht="15" hidden="1" customHeight="1" x14ac:dyDescent="0.35">
      <c r="B253" s="247" t="s">
        <v>127</v>
      </c>
    </row>
    <row r="254" spans="2:2" ht="15" hidden="1" customHeight="1" x14ac:dyDescent="0.35">
      <c r="B254" s="247" t="s">
        <v>124</v>
      </c>
    </row>
    <row r="255" spans="2:2" ht="15" hidden="1" customHeight="1" x14ac:dyDescent="0.35">
      <c r="B255" s="247" t="s">
        <v>123</v>
      </c>
    </row>
    <row r="256" spans="2:2" ht="15" hidden="1" customHeight="1" x14ac:dyDescent="0.35">
      <c r="B256" s="247" t="s">
        <v>126</v>
      </c>
    </row>
    <row r="257" spans="2:2" ht="15" hidden="1" customHeight="1" x14ac:dyDescent="0.35">
      <c r="B257" s="247" t="s">
        <v>118</v>
      </c>
    </row>
    <row r="258" spans="2:2" ht="15" hidden="1" customHeight="1" x14ac:dyDescent="0.35">
      <c r="B258" s="247" t="s">
        <v>119</v>
      </c>
    </row>
    <row r="259" spans="2:2" ht="15" hidden="1" customHeight="1" x14ac:dyDescent="0.35">
      <c r="B259" s="247" t="s">
        <v>112</v>
      </c>
    </row>
    <row r="260" spans="2:2" ht="15" hidden="1" customHeight="1" x14ac:dyDescent="0.35">
      <c r="B260" s="247" t="s">
        <v>113</v>
      </c>
    </row>
    <row r="261" spans="2:2" ht="15" hidden="1" customHeight="1" x14ac:dyDescent="0.35">
      <c r="B261" s="247" t="s">
        <v>128</v>
      </c>
    </row>
    <row r="262" spans="2:2" ht="15" hidden="1" customHeight="1" x14ac:dyDescent="0.35">
      <c r="B262" s="247" t="s">
        <v>134</v>
      </c>
    </row>
    <row r="263" spans="2:2" ht="15" hidden="1" customHeight="1" x14ac:dyDescent="0.35">
      <c r="B263" s="247" t="s">
        <v>135</v>
      </c>
    </row>
    <row r="264" spans="2:2" ht="15" hidden="1" customHeight="1" x14ac:dyDescent="0.35">
      <c r="B264" s="247" t="s">
        <v>133</v>
      </c>
    </row>
    <row r="265" spans="2:2" ht="15" hidden="1" customHeight="1" x14ac:dyDescent="0.35">
      <c r="B265" s="247" t="s">
        <v>659</v>
      </c>
    </row>
    <row r="266" spans="2:2" ht="15" hidden="1" customHeight="1" x14ac:dyDescent="0.35">
      <c r="B266" s="247" t="s">
        <v>130</v>
      </c>
    </row>
    <row r="267" spans="2:2" ht="15" hidden="1" customHeight="1" x14ac:dyDescent="0.35">
      <c r="B267" s="247" t="s">
        <v>129</v>
      </c>
    </row>
    <row r="268" spans="2:2" ht="15" hidden="1" customHeight="1" x14ac:dyDescent="0.35">
      <c r="B268" s="247" t="s">
        <v>137</v>
      </c>
    </row>
    <row r="269" spans="2:2" ht="15" hidden="1" customHeight="1" x14ac:dyDescent="0.35">
      <c r="B269" s="247" t="s">
        <v>138</v>
      </c>
    </row>
    <row r="270" spans="2:2" ht="15" hidden="1" customHeight="1" x14ac:dyDescent="0.35">
      <c r="B270" s="247" t="s">
        <v>140</v>
      </c>
    </row>
    <row r="271" spans="2:2" ht="15" hidden="1" customHeight="1" x14ac:dyDescent="0.35">
      <c r="B271" s="247" t="s">
        <v>143</v>
      </c>
    </row>
    <row r="272" spans="2:2" ht="15" hidden="1" customHeight="1" x14ac:dyDescent="0.35">
      <c r="B272" s="247" t="s">
        <v>144</v>
      </c>
    </row>
    <row r="273" spans="2:2" ht="15" hidden="1" customHeight="1" x14ac:dyDescent="0.35">
      <c r="B273" s="247" t="s">
        <v>139</v>
      </c>
    </row>
    <row r="274" spans="2:2" ht="15" hidden="1" customHeight="1" x14ac:dyDescent="0.35">
      <c r="B274" s="247" t="s">
        <v>141</v>
      </c>
    </row>
    <row r="275" spans="2:2" ht="15" hidden="1" customHeight="1" x14ac:dyDescent="0.35">
      <c r="B275" s="247" t="s">
        <v>145</v>
      </c>
    </row>
    <row r="276" spans="2:2" ht="15" hidden="1" customHeight="1" x14ac:dyDescent="0.35">
      <c r="B276" s="247" t="s">
        <v>660</v>
      </c>
    </row>
    <row r="277" spans="2:2" ht="15" hidden="1" customHeight="1" x14ac:dyDescent="0.35">
      <c r="B277" s="247" t="s">
        <v>142</v>
      </c>
    </row>
    <row r="278" spans="2:2" ht="15" hidden="1" customHeight="1" x14ac:dyDescent="0.35">
      <c r="B278" s="247" t="s">
        <v>150</v>
      </c>
    </row>
    <row r="279" spans="2:2" ht="15" hidden="1" customHeight="1" x14ac:dyDescent="0.35">
      <c r="B279" s="247" t="s">
        <v>151</v>
      </c>
    </row>
    <row r="280" spans="2:2" ht="15" hidden="1" customHeight="1" x14ac:dyDescent="0.35">
      <c r="B280" s="247" t="s">
        <v>152</v>
      </c>
    </row>
    <row r="281" spans="2:2" ht="15" hidden="1" customHeight="1" x14ac:dyDescent="0.35">
      <c r="B281" s="247" t="s">
        <v>159</v>
      </c>
    </row>
    <row r="282" spans="2:2" ht="15" hidden="1" customHeight="1" x14ac:dyDescent="0.35">
      <c r="B282" s="247" t="s">
        <v>172</v>
      </c>
    </row>
    <row r="283" spans="2:2" ht="15" hidden="1" customHeight="1" x14ac:dyDescent="0.35">
      <c r="B283" s="247" t="s">
        <v>160</v>
      </c>
    </row>
    <row r="284" spans="2:2" ht="15" hidden="1" customHeight="1" x14ac:dyDescent="0.35">
      <c r="B284" s="247" t="s">
        <v>167</v>
      </c>
    </row>
    <row r="285" spans="2:2" ht="15" hidden="1" customHeight="1" x14ac:dyDescent="0.35">
      <c r="B285" s="247" t="s">
        <v>163</v>
      </c>
    </row>
    <row r="286" spans="2:2" ht="15" hidden="1" customHeight="1" x14ac:dyDescent="0.35">
      <c r="B286" s="247" t="s">
        <v>66</v>
      </c>
    </row>
    <row r="287" spans="2:2" ht="15" hidden="1" customHeight="1" x14ac:dyDescent="0.35">
      <c r="B287" s="247" t="s">
        <v>157</v>
      </c>
    </row>
    <row r="288" spans="2:2" ht="15" hidden="1" customHeight="1" x14ac:dyDescent="0.35">
      <c r="B288" s="247" t="s">
        <v>161</v>
      </c>
    </row>
    <row r="289" spans="2:2" ht="15" hidden="1" customHeight="1" x14ac:dyDescent="0.35">
      <c r="B289" s="247" t="s">
        <v>158</v>
      </c>
    </row>
    <row r="290" spans="2:2" ht="15" hidden="1" customHeight="1" x14ac:dyDescent="0.35">
      <c r="B290" s="247" t="s">
        <v>173</v>
      </c>
    </row>
    <row r="291" spans="2:2" ht="15" hidden="1" customHeight="1" x14ac:dyDescent="0.35">
      <c r="B291" s="247" t="s">
        <v>661</v>
      </c>
    </row>
    <row r="292" spans="2:2" ht="15" hidden="1" customHeight="1" x14ac:dyDescent="0.35">
      <c r="B292" s="247" t="s">
        <v>166</v>
      </c>
    </row>
    <row r="293" spans="2:2" ht="15" hidden="1" customHeight="1" x14ac:dyDescent="0.35">
      <c r="B293" s="247" t="s">
        <v>174</v>
      </c>
    </row>
    <row r="294" spans="2:2" ht="15" hidden="1" customHeight="1" x14ac:dyDescent="0.35">
      <c r="B294" s="247" t="s">
        <v>162</v>
      </c>
    </row>
    <row r="295" spans="2:2" ht="15" hidden="1" customHeight="1" x14ac:dyDescent="0.35">
      <c r="B295" s="247" t="s">
        <v>177</v>
      </c>
    </row>
    <row r="296" spans="2:2" ht="15" hidden="1" customHeight="1" x14ac:dyDescent="0.35">
      <c r="B296" s="247" t="s">
        <v>662</v>
      </c>
    </row>
    <row r="297" spans="2:2" ht="15" hidden="1" customHeight="1" x14ac:dyDescent="0.35">
      <c r="B297" s="247" t="s">
        <v>182</v>
      </c>
    </row>
    <row r="298" spans="2:2" ht="15" hidden="1" customHeight="1" x14ac:dyDescent="0.35">
      <c r="B298" s="247" t="s">
        <v>179</v>
      </c>
    </row>
    <row r="299" spans="2:2" ht="15" hidden="1" customHeight="1" x14ac:dyDescent="0.35">
      <c r="B299" s="247" t="s">
        <v>178</v>
      </c>
    </row>
    <row r="300" spans="2:2" ht="15" hidden="1" customHeight="1" x14ac:dyDescent="0.35">
      <c r="B300" s="247" t="s">
        <v>187</v>
      </c>
    </row>
    <row r="301" spans="2:2" ht="15" hidden="1" customHeight="1" x14ac:dyDescent="0.35">
      <c r="B301" s="247" t="s">
        <v>183</v>
      </c>
    </row>
    <row r="302" spans="2:2" ht="15" hidden="1" customHeight="1" x14ac:dyDescent="0.35">
      <c r="B302" s="247" t="s">
        <v>184</v>
      </c>
    </row>
    <row r="303" spans="2:2" ht="15" hidden="1" customHeight="1" x14ac:dyDescent="0.35">
      <c r="B303" s="247" t="s">
        <v>185</v>
      </c>
    </row>
    <row r="304" spans="2:2" ht="15" hidden="1" customHeight="1" x14ac:dyDescent="0.35">
      <c r="B304" s="247" t="s">
        <v>186</v>
      </c>
    </row>
    <row r="305" spans="2:2" ht="15" hidden="1" customHeight="1" x14ac:dyDescent="0.35">
      <c r="B305" s="247" t="s">
        <v>188</v>
      </c>
    </row>
    <row r="306" spans="2:2" ht="15" hidden="1" customHeight="1" x14ac:dyDescent="0.35">
      <c r="B306" s="247" t="s">
        <v>663</v>
      </c>
    </row>
    <row r="307" spans="2:2" ht="15" hidden="1" customHeight="1" x14ac:dyDescent="0.35">
      <c r="B307" s="247" t="s">
        <v>189</v>
      </c>
    </row>
    <row r="308" spans="2:2" ht="15" hidden="1" customHeight="1" x14ac:dyDescent="0.35">
      <c r="B308" s="247" t="s">
        <v>190</v>
      </c>
    </row>
    <row r="309" spans="2:2" ht="15" hidden="1" customHeight="1" x14ac:dyDescent="0.35">
      <c r="B309" s="247" t="s">
        <v>195</v>
      </c>
    </row>
    <row r="310" spans="2:2" ht="15" hidden="1" customHeight="1" x14ac:dyDescent="0.35">
      <c r="B310" s="247" t="s">
        <v>196</v>
      </c>
    </row>
    <row r="311" spans="2:2" ht="30" hidden="1" customHeight="1" x14ac:dyDescent="0.35">
      <c r="B311" s="247" t="s">
        <v>155</v>
      </c>
    </row>
    <row r="312" spans="2:2" ht="15" hidden="1" customHeight="1" x14ac:dyDescent="0.35">
      <c r="B312" s="247" t="s">
        <v>664</v>
      </c>
    </row>
    <row r="313" spans="2:2" ht="15" hidden="1" customHeight="1" x14ac:dyDescent="0.35">
      <c r="B313" s="247" t="s">
        <v>665</v>
      </c>
    </row>
    <row r="314" spans="2:2" ht="15" hidden="1" customHeight="1" x14ac:dyDescent="0.35">
      <c r="B314" s="247" t="s">
        <v>197</v>
      </c>
    </row>
    <row r="315" spans="2:2" ht="15" hidden="1" customHeight="1" x14ac:dyDescent="0.35">
      <c r="B315" s="247" t="s">
        <v>156</v>
      </c>
    </row>
    <row r="316" spans="2:2" ht="15" hidden="1" customHeight="1" x14ac:dyDescent="0.35">
      <c r="B316" s="247" t="s">
        <v>666</v>
      </c>
    </row>
    <row r="317" spans="2:2" ht="15" hidden="1" customHeight="1" x14ac:dyDescent="0.35">
      <c r="B317" s="247" t="s">
        <v>169</v>
      </c>
    </row>
    <row r="318" spans="2:2" ht="15" hidden="1" customHeight="1" x14ac:dyDescent="0.35">
      <c r="B318" s="247" t="s">
        <v>201</v>
      </c>
    </row>
    <row r="319" spans="2:2" ht="15" hidden="1" customHeight="1" x14ac:dyDescent="0.35">
      <c r="B319" s="247" t="s">
        <v>202</v>
      </c>
    </row>
    <row r="320" spans="2:2" ht="15" hidden="1" customHeight="1" x14ac:dyDescent="0.35">
      <c r="B320" s="247" t="s">
        <v>181</v>
      </c>
    </row>
    <row r="321" ht="15" hidden="1" customHeight="1" x14ac:dyDescent="0.35"/>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2">
      <iconSet iconSet="4ArrowsGray">
        <cfvo type="percent" val="0"/>
        <cfvo type="percent" val="25"/>
        <cfvo type="percent" val="50"/>
        <cfvo type="percent" val="75"/>
      </iconSet>
    </cfRule>
  </conditionalFormatting>
  <conditionalFormatting sqref="E136">
    <cfRule type="iconSet" priority="1">
      <iconSet iconSet="4ArrowsGray">
        <cfvo type="percent" val="0"/>
        <cfvo type="percent" val="25"/>
        <cfvo type="percent" val="50"/>
        <cfvo type="percent" val="75"/>
      </iconSet>
    </cfRule>
  </conditionalFormatting>
  <dataValidations xWindow="1073" yWindow="588" count="65">
    <dataValidation type="list" allowBlank="1" showInputMessage="1" showErrorMessage="1" prompt="Select type of policy" sqref="G127 K127" xr:uid="{00000000-0002-0000-0800-000000000000}">
      <formula1>$H$164:$H$185</formula1>
    </dataValidation>
    <dataValidation type="list" allowBlank="1" showInputMessage="1" showErrorMessage="1" prompt="Select type of assets" sqref="E113 Q113 M113 I113" xr:uid="{00000000-0002-0000-0800-000001000000}">
      <formula1>$L$140:$L$146</formula1>
    </dataValidation>
    <dataValidation type="whole" allowBlank="1" showInputMessage="1" showErrorMessage="1" error="Please enter a number here" prompt="Enter No. of development strategies" sqref="D129 H129 L129 P129" xr:uid="{00000000-0002-0000-0800-000002000000}">
      <formula1>0</formula1>
      <formula2>999999999</formula2>
    </dataValidation>
    <dataValidation type="whole" allowBlank="1" showInputMessage="1" showErrorMessage="1" error="Please enter a number" prompt="Enter No. of policy introduced or adjusted" sqref="D127 H127 L127 P127" xr:uid="{00000000-0002-0000-08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8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800-000005000000}">
      <formula1>0</formula1>
      <formula2>999999999999</formula2>
    </dataValidation>
    <dataValidation type="whole" allowBlank="1" showInputMessage="1" showErrorMessage="1" prompt="Enter number of assets" sqref="D113 P113 L113 H113" xr:uid="{00000000-0002-0000-08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8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800-000008000000}">
      <formula1>0</formula1>
    </dataValidation>
    <dataValidation type="whole" allowBlank="1" showInputMessage="1" showErrorMessage="1" error="Please enter a number here" prompt="Please enter a number" sqref="D78:D83 H78:H83 L78:L83 P78:P83" xr:uid="{00000000-0002-0000-08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800-00000A000000}">
      <formula1>0</formula1>
      <formula2>9999999999</formula2>
    </dataValidation>
    <dataValidation type="decimal" allowBlank="1" showInputMessage="1" showErrorMessage="1" errorTitle="Invalid data" error="Please enter a number" prompt="Enter total number of staff trained" sqref="D57" xr:uid="{00000000-0002-0000-0800-00000B000000}">
      <formula1>0</formula1>
      <formula2>9999999999</formula2>
    </dataValidation>
    <dataValidation type="decimal" allowBlank="1" showInputMessage="1" showErrorMessage="1" errorTitle="Invalid data" error="Please enter a number" sqref="Q54 P57 L57 H57 M54" xr:uid="{00000000-0002-0000-08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8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8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8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800-000010000000}">
      <formula1>$K$139:$K$153</formula1>
    </dataValidation>
    <dataValidation type="list" allowBlank="1" showInputMessage="1" showErrorMessage="1" prompt="Please select the alternate source" sqref="G111 S111 S109 S107 S105 O109 O107 O105 K109 K107 K105 G109 G107 K111 G105 O111" xr:uid="{00000000-0002-0000-0800-000011000000}">
      <formula1>$K$139:$K$153</formula1>
    </dataValidation>
    <dataValidation type="list" allowBlank="1" showInputMessage="1" showErrorMessage="1" prompt="Select % increase in income level" sqref="F111 R111 R109 R107 R105 N109 N107 N105 J109 J107 J105 F109 F107 J111 F105 N111" xr:uid="{00000000-0002-0000-08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8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800-000014000000}">
      <formula1>$C$160:$C$163</formula1>
    </dataValidation>
    <dataValidation type="list" allowBlank="1" showInputMessage="1" showErrorMessage="1" prompt="Select targeted asset" sqref="E71:E76 I71:I76 M71:M76 Q71:Q76" xr:uid="{00000000-0002-0000-08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800-000016000000}">
      <formula1>$D$163:$D$166</formula1>
    </dataValidation>
    <dataValidation type="list" allowBlank="1" showInputMessage="1" showErrorMessage="1" prompt="Select status" sqref="O38 S38 S36 S34 S32 S30 O36 O34 O32 O30 K36 K34 K32 K30 G38 G34 G32 G30 G36 K38" xr:uid="{00000000-0002-0000-0800-000017000000}">
      <formula1>$E$163:$E$165</formula1>
    </dataValidation>
    <dataValidation type="list" allowBlank="1" showInputMessage="1" showErrorMessage="1" sqref="E142:E143" xr:uid="{00000000-0002-0000-0800-000018000000}">
      <formula1>$D$16:$D$18</formula1>
    </dataValidation>
    <dataValidation type="list" allowBlank="1" showInputMessage="1" showErrorMessage="1" prompt="Select effectiveness" sqref="G129 S129 O129 K129" xr:uid="{00000000-0002-0000-0800-000019000000}">
      <formula1>$K$155:$K$159</formula1>
    </dataValidation>
    <dataValidation type="list" allowBlank="1" showInputMessage="1" showErrorMessage="1" prompt="Select a sector" sqref="F63:G63 R63:S63 N63:O63 J63:K63" xr:uid="{00000000-0002-0000-08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8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8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800-00001D000000}">
      <formula1>0</formula1>
      <formula2>100</formula2>
    </dataValidation>
    <dataValidation type="list" allowBlank="1" showInputMessage="1" showErrorMessage="1" prompt="Select type of policy" sqref="S127 O127" xr:uid="{00000000-0002-0000-0800-00001E000000}">
      <formula1>policy</formula1>
    </dataValidation>
    <dataValidation type="list" allowBlank="1" showInputMessage="1" showErrorMessage="1" prompt="Select income source" sqref="Q115 Q119 Q121 Q117" xr:uid="{00000000-0002-0000-0800-00001F000000}">
      <formula1>incomesource</formula1>
    </dataValidation>
    <dataValidation type="list" allowBlank="1" showInputMessage="1" showErrorMessage="1" prompt="Select the effectiveness of protection/rehabilitation" sqref="S98 S92 S95 S89" xr:uid="{00000000-0002-0000-0800-000020000000}">
      <formula1>effectiveness</formula1>
    </dataValidation>
    <dataValidation type="list" allowBlank="1" showInputMessage="1" showErrorMessage="1" prompt="Select programme/sector" sqref="F87 R87 N87 J87" xr:uid="{00000000-0002-0000-0800-000021000000}">
      <formula1>$J$146:$J$154</formula1>
    </dataValidation>
    <dataValidation type="list" allowBlank="1" showInputMessage="1" showErrorMessage="1" prompt="Select level of improvements" sqref="I87 M87 Q87" xr:uid="{00000000-0002-0000-0800-000022000000}">
      <formula1>effectiveness</formula1>
    </dataValidation>
    <dataValidation type="list" allowBlank="1" showInputMessage="1" showErrorMessage="1" prompt="Select changes in asset" sqref="F71:G76 R71:S76 N71:O76 J71:K76" xr:uid="{00000000-0002-0000-0800-000023000000}">
      <formula1>$I$155:$I$159</formula1>
    </dataValidation>
    <dataValidation type="list" allowBlank="1" showInputMessage="1" showErrorMessage="1" prompt="Select response level" sqref="F69 R69 N69 J69" xr:uid="{00000000-0002-0000-0800-000024000000}">
      <formula1>$H$155:$H$159</formula1>
    </dataValidation>
    <dataValidation type="list" allowBlank="1" showInputMessage="1" showErrorMessage="1" prompt="Select geographical scale" sqref="E69 Q69 M69 I69" xr:uid="{00000000-0002-0000-08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800-000026000000}">
      <formula1>$J$146:$J$154</formula1>
    </dataValidation>
    <dataValidation type="list" allowBlank="1" showInputMessage="1" showErrorMessage="1" prompt="Select level of awarness" sqref="F65:G65 R65:S65 N65:O65 J65:K65" xr:uid="{00000000-0002-0000-0800-000027000000}">
      <formula1>$G$155:$G$159</formula1>
    </dataValidation>
    <dataValidation type="list" allowBlank="1" showInputMessage="1" showErrorMessage="1" prompt="Select scale" sqref="G59 S59 K59 O59" xr:uid="{00000000-0002-0000-08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800-000029000000}">
      <formula1>$D$151:$D$153</formula1>
    </dataValidation>
    <dataValidation type="list" allowBlank="1" showInputMessage="1" showErrorMessage="1" prompt="Select capacity level" sqref="G54 S54 K54 O54" xr:uid="{00000000-0002-0000-0800-00002A000000}">
      <formula1>$F$155:$F$158</formula1>
    </dataValidation>
    <dataValidation type="list" allowBlank="1" showInputMessage="1" showErrorMessage="1" prompt="Select sector" sqref="F54 Q127 R54 R113 N113 J113 F113 R59 E127 S78:S83 P71:P76 O78:O83 L71:L76 K78:K83 F59 G78:G83 D71:D76 J59 N59 I127 J54 N54 M127 H71:H76" xr:uid="{00000000-0002-0000-0800-00002B000000}">
      <formula1>$J$146:$J$154</formula1>
    </dataValidation>
    <dataValidation type="list" allowBlank="1" showInputMessage="1" showErrorMessage="1" sqref="I126 O112 K77 I77 G77 K126 M126 Q77 S77 E126 O126 F112 G126 S112 O77 M77 K112 S126 Q126" xr:uid="{00000000-0002-0000-0800-00002C000000}">
      <formula1>group</formula1>
    </dataValidation>
    <dataValidation type="list" allowBlank="1" showInputMessage="1" showErrorMessage="1" sqref="B66" xr:uid="{00000000-0002-0000-08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8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8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800-000030000000}">
      <formula1>$D$135:$D$142</formula1>
    </dataValidation>
    <dataValidation type="list" allowBlank="1" showInputMessage="1" showErrorMessage="1" prompt="Select type" sqref="F57:G57 P59 L59 H59 D59 R57:S57 N57:O57 J57:K57" xr:uid="{00000000-0002-0000-0800-000031000000}">
      <formula1>$D$147:$D$149</formula1>
    </dataValidation>
    <dataValidation type="list" allowBlank="1" showInputMessage="1" showErrorMessage="1" sqref="E78:F83 I78:J83 M78:N83 Q78:R83" xr:uid="{00000000-0002-0000-0800-000032000000}">
      <formula1>type1</formula1>
    </dataValidation>
    <dataValidation type="list" allowBlank="1" showInputMessage="1" showErrorMessage="1" prompt="Select level of improvements" sqref="D87:E87 P87 L87 H87" xr:uid="{00000000-0002-0000-0800-000033000000}">
      <formula1>$K$155:$K$159</formula1>
    </dataValidation>
    <dataValidation type="list" allowBlank="1" showInputMessage="1" showErrorMessage="1" prompt="Select type" sqref="G87 O87 S87 K87" xr:uid="{00000000-0002-0000-08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8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800-000036000000}">
      <formula1>$H$150:$H$154</formula1>
    </dataValidation>
    <dataValidation type="list" allowBlank="1" showInputMessage="1" showErrorMessage="1" prompt="Select adaptation strategy" sqref="G113 S113 O113 K113" xr:uid="{00000000-0002-0000-0800-000037000000}">
      <formula1>$I$161:$I$177</formula1>
    </dataValidation>
    <dataValidation type="list" allowBlank="1" showInputMessage="1" showErrorMessage="1" prompt="Select integration level" sqref="D125:S125" xr:uid="{00000000-0002-0000-0800-000038000000}">
      <formula1>$H$143:$H$147</formula1>
    </dataValidation>
    <dataValidation type="list" allowBlank="1" showInputMessage="1" showErrorMessage="1" prompt="Select state of enforcement" sqref="E129:F129 Q129:R129 M129:N129 I129:J129" xr:uid="{00000000-0002-0000-0800-000039000000}">
      <formula1>$I$136:$I$140</formula1>
    </dataValidation>
    <dataValidation type="list" allowBlank="1" showInputMessage="1" showErrorMessage="1" error="Please select the from the drop-down list_x000a_" prompt="Please select from the drop-down list" sqref="C17" xr:uid="{00000000-0002-0000-0800-00003A000000}">
      <formula1>$J$147:$J$154</formula1>
    </dataValidation>
    <dataValidation type="list" allowBlank="1" showInputMessage="1" showErrorMessage="1" error="Please select from the drop-down list" prompt="Please select from the drop-down list" sqref="C14" xr:uid="{00000000-0002-0000-0800-00003B000000}">
      <formula1>$C$156:$C$158</formula1>
    </dataValidation>
    <dataValidation type="list" allowBlank="1" showInputMessage="1" showErrorMessage="1" error="Select from the drop-down list" prompt="Select from the drop-down list" sqref="C16" xr:uid="{00000000-0002-0000-0800-00003C000000}">
      <formula1>$B$156:$B$159</formula1>
    </dataValidation>
    <dataValidation type="list" allowBlank="1" showInputMessage="1" showErrorMessage="1" error="Select from the drop-down list" prompt="Select from the drop-down list" sqref="C15" xr:uid="{00000000-0002-0000-0800-00003D000000}">
      <formula1>$B$162:$B$320</formula1>
    </dataValidation>
    <dataValidation allowBlank="1" showInputMessage="1" showErrorMessage="1" prompt="Please enter your project ID" sqref="C12" xr:uid="{00000000-0002-0000-0800-00003E000000}"/>
    <dataValidation allowBlank="1" showInputMessage="1" showErrorMessage="1" prompt="Enter the name of the Implementing Entity_x000a_" sqref="C13" xr:uid="{00000000-0002-0000-0800-00003F000000}"/>
    <dataValidation type="list" allowBlank="1" showInputMessage="1" showErrorMessage="1" error="Select from the drop-down list._x000a_" prompt="Select overall effectiveness" sqref="G27:G28 K27:K28 O27:O28 S27:S28" xr:uid="{00000000-0002-0000-0800-000040000000}">
      <formula1>$K$155:$K$159</formula1>
    </dataValidation>
  </dataValidations>
  <pageMargins left="0.7" right="0.7" top="0.75" bottom="0.75" header="0.3" footer="0.3"/>
  <pageSetup paperSize="8" scale="61" fitToHeight="0" orientation="landscape"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32</ProjectId>
    <ReportingPeriod xmlns="dc9b7735-1e97-4a24-b7a2-47bf824ab39e" xsi:nil="true"/>
    <WBDocsDocURL xmlns="dc9b7735-1e97-4a24-b7a2-47bf824ab39e">http://wbdocsservices.worldbank.org/services?I4_SERVICE=VC&amp;I4_KEY=TF069013&amp;I4_DOCID=090224b086169124</WBDocsDocURL>
    <WBDocsDocURLPublicOnly xmlns="dc9b7735-1e97-4a24-b7a2-47bf824ab39e">http://pubdocs.worldbank.org/en/483861538084311647/32-WEB-Revised-TAAL-PPR-1-May-2018.xlsx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6D872C58-784F-48C7-AF57-99E5550A22A9}"/>
</file>

<file path=customXml/itemProps2.xml><?xml version="1.0" encoding="utf-8"?>
<ds:datastoreItem xmlns:ds="http://schemas.openxmlformats.org/officeDocument/2006/customXml" ds:itemID="{DE35E77D-3519-4215-B498-0089AFF2178C}"/>
</file>

<file path=customXml/itemProps3.xml><?xml version="1.0" encoding="utf-8"?>
<ds:datastoreItem xmlns:ds="http://schemas.openxmlformats.org/officeDocument/2006/customXml" ds:itemID="{AA816483-FBFC-4A8B-9FFC-0F9A593208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FinancialData</vt:lpstr>
      <vt:lpstr>Procurement</vt:lpstr>
      <vt:lpstr>New Procurement Table</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2018-05-21T11:26:50Z</cp:lastPrinted>
  <dcterms:created xsi:type="dcterms:W3CDTF">2010-11-30T14:15:01Z</dcterms:created>
  <dcterms:modified xsi:type="dcterms:W3CDTF">2018-09-21T02:21:10Z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ies>
</file>