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drawings/drawing5.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mc:AlternateContent xmlns:mc="http://schemas.openxmlformats.org/markup-compatibility/2006">
    <mc:Choice Requires="x15">
      <x15ac:absPath xmlns:x15ac="http://schemas.microsoft.com/office/spreadsheetml/2010/11/ac" url="C:\Users\wb512518\Downloads\"/>
    </mc:Choice>
  </mc:AlternateContent>
  <xr:revisionPtr revIDLastSave="0" documentId="13_ncr:1_{2F61069B-80E7-4AA0-BD64-E23DE6195872}" xr6:coauthVersionLast="47" xr6:coauthVersionMax="47" xr10:uidLastSave="{00000000-0000-0000-0000-000000000000}"/>
  <bookViews>
    <workbookView xWindow="-110" yWindow="-110" windowWidth="19420" windowHeight="10420" activeTab="2" xr2:uid="{00000000-000D-0000-FFFF-FFFF00000000}"/>
  </bookViews>
  <sheets>
    <sheet name="Overview" sheetId="1" r:id="rId1"/>
    <sheet name="Sheet4" sheetId="19" state="hidden" r:id="rId2"/>
    <sheet name="Financial Data" sheetId="2" r:id="rId3"/>
    <sheet name="Risk Assesment" sheetId="4" r:id="rId4"/>
    <sheet name="ESP Compliance" sheetId="17" r:id="rId5"/>
    <sheet name="GP Compliance" sheetId="6" r:id="rId6"/>
    <sheet name="ESP and GP Guidance notes" sheetId="7" r:id="rId7"/>
    <sheet name="Project Indicators" sheetId="9" r:id="rId8"/>
    <sheet name="Units for Indicators" sheetId="10" r:id="rId9"/>
    <sheet name="Rating" sheetId="8" r:id="rId10"/>
    <sheet name="Lessons Learned" sheetId="11" r:id="rId11"/>
    <sheet name="Results Tracker" sheetId="12" r:id="rId12"/>
    <sheet name="Annex1_EE" sheetId="24" r:id="rId13"/>
    <sheet name="Annex2_CFM" sheetId="25" r:id="rId14"/>
    <sheet name="Annex3_POA2022" sheetId="21" r:id="rId15"/>
    <sheet name="Annex4_CatálogoACC" sheetId="23" r:id="rId16"/>
    <sheet name="Annex5_Press clipping" sheetId="22" r:id="rId17"/>
  </sheets>
  <externalReferences>
    <externalReference r:id="rId18"/>
    <externalReference r:id="rId19"/>
    <externalReference r:id="rId20"/>
    <externalReference r:id="rId21"/>
  </externalReferences>
  <definedNames>
    <definedName name="iincome" localSheetId="14">#REF!</definedName>
    <definedName name="iincome" localSheetId="15">#REF!</definedName>
    <definedName name="iincome" localSheetId="16">#REF!</definedName>
    <definedName name="iincome" localSheetId="6">#REF!</definedName>
    <definedName name="iincome" localSheetId="4">#REF!</definedName>
    <definedName name="iincome" localSheetId="2">#REF!</definedName>
    <definedName name="iincome" localSheetId="5">#REF!</definedName>
    <definedName name="iincome" localSheetId="11">#REF!</definedName>
    <definedName name="iincome">#REF!</definedName>
    <definedName name="income" localSheetId="14">#REF!</definedName>
    <definedName name="income" localSheetId="15">#REF!</definedName>
    <definedName name="income" localSheetId="16">#REF!</definedName>
    <definedName name="income" localSheetId="6">#REF!</definedName>
    <definedName name="income" localSheetId="4">#REF!</definedName>
    <definedName name="income" localSheetId="2">#REF!</definedName>
    <definedName name="income" localSheetId="5">#REF!</definedName>
    <definedName name="income" localSheetId="11">#REF!</definedName>
    <definedName name="income">#REF!</definedName>
    <definedName name="incomelevel" localSheetId="14">#REF!</definedName>
    <definedName name="incomelevel" localSheetId="15">#REF!</definedName>
    <definedName name="incomelevel" localSheetId="16">#REF!</definedName>
    <definedName name="incomelevel" localSheetId="4">#REF!</definedName>
    <definedName name="incomelevel" localSheetId="11">'Results Tracker'!$E$136:$E$138</definedName>
    <definedName name="incomelevel">#REF!</definedName>
    <definedName name="info" localSheetId="14">#REF!</definedName>
    <definedName name="info" localSheetId="15">#REF!</definedName>
    <definedName name="info" localSheetId="16">#REF!</definedName>
    <definedName name="info" localSheetId="4">#REF!</definedName>
    <definedName name="info" localSheetId="11">'Results Tracker'!$E$155:$E$157</definedName>
    <definedName name="info">#REF!</definedName>
    <definedName name="Month">[1]Dropdowns!$G$2:$G$13</definedName>
    <definedName name="overalleffect" localSheetId="14">#REF!</definedName>
    <definedName name="overalleffect" localSheetId="15">#REF!</definedName>
    <definedName name="overalleffect" localSheetId="16">#REF!</definedName>
    <definedName name="overalleffect" localSheetId="4">#REF!</definedName>
    <definedName name="overalleffect" localSheetId="11">'Results Tracker'!$D$155:$D$157</definedName>
    <definedName name="overalleffect">#REF!</definedName>
    <definedName name="physicalassets" localSheetId="14">#REF!</definedName>
    <definedName name="physicalassets" localSheetId="15">#REF!</definedName>
    <definedName name="physicalassets" localSheetId="16">#REF!</definedName>
    <definedName name="physicalassets" localSheetId="4">#REF!</definedName>
    <definedName name="physicalassets" localSheetId="11">'Results Tracker'!$J$155:$J$163</definedName>
    <definedName name="physicalassets">#REF!</definedName>
    <definedName name="quality" localSheetId="14">#REF!</definedName>
    <definedName name="quality" localSheetId="15">#REF!</definedName>
    <definedName name="quality" localSheetId="16">#REF!</definedName>
    <definedName name="quality" localSheetId="4">#REF!</definedName>
    <definedName name="quality" localSheetId="11">'Results Tracker'!$B$146:$B$150</definedName>
    <definedName name="quality">#REF!</definedName>
    <definedName name="question" localSheetId="14">#REF!</definedName>
    <definedName name="question" localSheetId="15">#REF!</definedName>
    <definedName name="question" localSheetId="16">#REF!</definedName>
    <definedName name="question" localSheetId="4">#REF!</definedName>
    <definedName name="question" localSheetId="11">'Results Tracker'!$F$146:$F$148</definedName>
    <definedName name="question">#REF!</definedName>
    <definedName name="responses" localSheetId="14">#REF!</definedName>
    <definedName name="responses" localSheetId="15">#REF!</definedName>
    <definedName name="responses" localSheetId="16">#REF!</definedName>
    <definedName name="responses" localSheetId="4">#REF!</definedName>
    <definedName name="responses" localSheetId="11">'Results Tracker'!$C$146:$C$150</definedName>
    <definedName name="responses">#REF!</definedName>
    <definedName name="sdsfdg" localSheetId="14">#REF!</definedName>
    <definedName name="sdsfdg" localSheetId="15">#REF!</definedName>
    <definedName name="sdsfdg" localSheetId="16">#REF!</definedName>
    <definedName name="sdsfdg" localSheetId="4">#REF!</definedName>
    <definedName name="sdsfdg">#REF!</definedName>
    <definedName name="state" localSheetId="14">#REF!</definedName>
    <definedName name="state" localSheetId="15">#REF!</definedName>
    <definedName name="state" localSheetId="16">#REF!</definedName>
    <definedName name="state" localSheetId="4">#REF!</definedName>
    <definedName name="state" localSheetId="11">'Results Tracker'!$I$150:$I$152</definedName>
    <definedName name="state">#REF!</definedName>
    <definedName name="type1" localSheetId="14">#REF!</definedName>
    <definedName name="type1" localSheetId="15">#REF!</definedName>
    <definedName name="type1" localSheetId="16">#REF!</definedName>
    <definedName name="type1" localSheetId="6">'[2]Results Tracker'!$G$151:$G$154</definedName>
    <definedName name="type1" localSheetId="4">'[3]Results Tracker'!$G$151:$G$154</definedName>
    <definedName name="type1" localSheetId="2">'[4]Results Tracker'!$G$146:$G$149</definedName>
    <definedName name="type1" localSheetId="5">'[2]Results Tracker'!$G$151:$G$154</definedName>
    <definedName name="type1" localSheetId="11">'Results Tracker'!$G$146:$G$149</definedName>
    <definedName name="type1">#REF!</definedName>
    <definedName name="Year">[1]Dropdowns!$H$2:$H$36</definedName>
    <definedName name="yesno" localSheetId="14">#REF!</definedName>
    <definedName name="yesno" localSheetId="15">#REF!</definedName>
    <definedName name="yesno" localSheetId="16">#REF!</definedName>
    <definedName name="yesno" localSheetId="4">#REF!</definedName>
    <definedName name="yesno" localSheetId="11">'Results Tracker'!$E$142:$E$143</definedName>
    <definedName name="yesno">#REF!</definedName>
    <definedName name="Z_3B6C91A7_CF98_4B72_9D5B_2BEFC7C975FA_.wvu.Cols" localSheetId="0" hidden="1">Overview!$H:$P</definedName>
    <definedName name="Z_3B6C91A7_CF98_4B72_9D5B_2BEFC7C975FA_.wvu.Rows" localSheetId="0" hidden="1">Overview!$8:$11</definedName>
    <definedName name="Z_3B6C91A7_CF98_4B72_9D5B_2BEFC7C975FA_.wvu.Rows" localSheetId="11" hidden="1">'Results Tracker'!$31:$38,'Results Tracker'!$133:$321</definedName>
    <definedName name="Z_3E28484A_6C9B_45D4_A3A9_1ACF8FCE7545_.wvu.Cols" localSheetId="0" hidden="1">Overview!$H:$P</definedName>
    <definedName name="Z_3E28484A_6C9B_45D4_A3A9_1ACF8FCE7545_.wvu.Rows" localSheetId="0" hidden="1">Overview!$8:$11</definedName>
    <definedName name="Z_3E28484A_6C9B_45D4_A3A9_1ACF8FCE7545_.wvu.Rows" localSheetId="11" hidden="1">'Results Tracker'!$31:$38,'Results Tracker'!$133:$321</definedName>
  </definedNames>
  <calcPr calcId="191028"/>
  <customWorkbookViews>
    <customWorkbookView name="PILI Chiara - Personal View" guid="{3B6C91A7-CF98-4B72-9D5B-2BEFC7C975FA}" mergeInterval="0" personalView="1" maximized="1" xWindow="-11" yWindow="-11" windowWidth="1942" windowHeight="1042" activeSheetId="5"/>
    <customWorkbookView name="CADILHAC Laura - Personal View" guid="{3E28484A-6C9B-45D4-A3A9-1ACF8FCE7545}" mergeInterval="0" personalView="1" maximized="1" xWindow="-9" yWindow="-9" windowWidth="1938" windowHeight="1048" activeSheetId="1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1" i="12" l="1"/>
  <c r="H29" i="24"/>
  <c r="Q26" i="24"/>
  <c r="Q27" i="24"/>
  <c r="Q28" i="24"/>
  <c r="Q29" i="24"/>
  <c r="Q25" i="24"/>
  <c r="Q24" i="24"/>
  <c r="Q23" i="24"/>
  <c r="Q22" i="24"/>
  <c r="Q21" i="24"/>
  <c r="Q20" i="24"/>
  <c r="Q19" i="24"/>
  <c r="H27" i="24"/>
  <c r="H26" i="24"/>
  <c r="H28" i="24"/>
  <c r="A21" i="24"/>
  <c r="A22" i="24" s="1"/>
  <c r="A23" i="24" s="1"/>
  <c r="A24" i="24" s="1"/>
  <c r="A25" i="24" s="1"/>
  <c r="A26" i="24" s="1"/>
  <c r="A27" i="24" s="1"/>
  <c r="A28" i="24" s="1"/>
  <c r="A29" i="24" s="1"/>
  <c r="P24" i="24"/>
  <c r="P25" i="24"/>
  <c r="Q30" i="24" l="1"/>
  <c r="R30" i="24" s="1"/>
  <c r="L25" i="24"/>
  <c r="L24" i="24"/>
  <c r="L22" i="24"/>
  <c r="L21" i="24"/>
  <c r="L20" i="24"/>
  <c r="L19" i="24"/>
  <c r="H23" i="24"/>
  <c r="H22" i="24"/>
  <c r="H21" i="24"/>
  <c r="H20" i="24"/>
  <c r="H19" i="24"/>
  <c r="N30" i="24"/>
  <c r="K30" i="24"/>
  <c r="J30" i="24"/>
  <c r="G30" i="24"/>
  <c r="F30" i="24"/>
  <c r="F32" i="24" s="1"/>
  <c r="H25" i="24"/>
  <c r="H24" i="24"/>
  <c r="R31" i="24" l="1"/>
  <c r="L30" i="24"/>
  <c r="H30" i="24"/>
  <c r="O30" i="24"/>
  <c r="P30" i="24" s="1"/>
  <c r="M30" i="23"/>
  <c r="O29" i="23"/>
  <c r="N29" i="23"/>
  <c r="L22" i="23"/>
  <c r="L21" i="23"/>
  <c r="L20" i="23"/>
  <c r="G32" i="24" l="1"/>
  <c r="H32" i="24" s="1"/>
  <c r="AD36" i="2" l="1"/>
  <c r="V61" i="2"/>
  <c r="I21" i="12" l="1"/>
  <c r="N61" i="2"/>
  <c r="AL37" i="2"/>
  <c r="F37" i="2"/>
  <c r="N36" i="2"/>
  <c r="V36" i="2"/>
  <c r="M9"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tc={30D19452-F01F-43CC-A752-99DAD3B4B006}</author>
    <author>tc={A92408ED-F68D-4FBA-942A-C836FEE4433B}</author>
    <author>tc={B1CD87DE-7C25-48D8-AE5A-8F2903989D5E}</author>
    <author>tc={967AEF37-3625-41C5-BF0C-F40B04C7EEF3}</author>
    <author>tc={C0F8C5C0-C305-41C1-ACE0-F0893F803B7F}</author>
  </authors>
  <commentList>
    <comment ref="O27" authorId="0" shapeId="0" xr:uid="{30D19452-F01F-43CC-A752-99DAD3B4B006}">
      <text>
        <t>[Threaded comment]
Your version of Excel allows you to read this threaded comment; however, any edits to it will get removed if the file is opened in a newer version of Excel. Learn more: https://go.microsoft.com/fwlink/?linkid=870924
Comment:
    Monitoring will be completed according to progress in measures implementation and the incorporation of new partners who will solve weaknesses of executing entities to accomplish this responsability.</t>
      </text>
    </comment>
    <comment ref="O39" authorId="1" shapeId="0" xr:uid="{A92408ED-F68D-4FBA-942A-C836FEE4433B}">
      <text>
        <t>[Threaded comment]
Your version of Excel allows you to read this threaded comment; however, any edits to it will get removed if the file is opened in a newer version of Excel. Learn more: https://go.microsoft.com/fwlink/?linkid=870924
Comment:
    Status of the measure by country: Ecuador &gt; Measure is in the design/planning phase
Colombia &gt; Agreement in the process of being signed with an identified cooperating partner, given that Ideam closed the FLA with WFP for reasons of force majeure.</t>
      </text>
    </comment>
    <comment ref="O54" authorId="2" shapeId="0" xr:uid="{B1CD87DE-7C25-48D8-AE5A-8F2903989D5E}">
      <text>
        <t>[Threaded comment]
Your version of Excel allows you to read this threaded comment; however, any edits to it will get removed if the file is opened in a newer version of Excel. Learn more: https://go.microsoft.com/fwlink/?linkid=870924
Comment:
    Monitoring will be made during 2023 according to annual planning for implementation of measures.</t>
      </text>
    </comment>
    <comment ref="O86" authorId="3" shapeId="0" xr:uid="{967AEF37-3625-41C5-BF0C-F40B04C7EEF3}">
      <text>
        <t>[Threaded comment]
Your version of Excel allows you to read this threaded comment; however, any edits to it will get removed if the file is opened in a newer version of Excel. Learn more: https://go.microsoft.com/fwlink/?linkid=870924
Comment:
    Partially reported Outcome/Output 5, due to a lack of monitoring capacities from executing entities. The compilation will be finished by the last quarter of the year, after to another round of capacity building process. </t>
      </text>
    </comment>
    <comment ref="M89" authorId="4" shapeId="0" xr:uid="{C0F8C5C0-C305-41C1-ACE0-F0893F803B7F}">
      <text>
        <t>[Threaded comment]
Your version of Excel allows you to read this threaded comment; however, any edits to it will get removed if the file is opened in a newer version of Excel. Learn more: https://go.microsoft.com/fwlink/?linkid=870924
Comment:
    1 fuente de agua con 9 comunidades beneficiadas (2.830 habitantes)</t>
      </text>
    </comment>
  </commentList>
</comments>
</file>

<file path=xl/sharedStrings.xml><?xml version="1.0" encoding="utf-8"?>
<sst xmlns="http://schemas.openxmlformats.org/spreadsheetml/2006/main" count="3290" uniqueCount="1744">
  <si>
    <t>Project Performance Report (PPR)</t>
  </si>
  <si>
    <t>Period of Report (Dates)</t>
  </si>
  <si>
    <t>June 2021 - May 2022</t>
  </si>
  <si>
    <t xml:space="preserve">Project Title: </t>
  </si>
  <si>
    <t>Building adaptive capacity to climate change through food security and nutrition actions in vulnerable Afro and indigenous communities in the Colombia-Ecuador border.</t>
  </si>
  <si>
    <t xml:space="preserve">Project Summary: </t>
  </si>
  <si>
    <r>
      <t>The binational project proposes to strengthen food security and nutrition through climate change adaptation measures in two watershed on the Colombia-Ecuador border area in accordance with the binational working groups’, and Awa and Afro community´s priorities. Project actions will contribute to reversing the marginalization that Afro and Awá communities have faced from the social and environmental damage from the conflict and contribute to peace and reconciliation through adaptation to climate change. This initiative will generate local climate change adaptation responses with a focus on both community-based adaptation (CbA) and ecosystem-based adaptation (EbA) approaches to promote food security and nutrition. The strengthening of Awá and Afro institutional and community capacities in a culturally and conflict-sensitive manner, with a focus on gender, are other important expected results of the project. Also, this project presents an important opportunity to integrate climate change adaptation in Afro and indigenous development plans (Life Plans and Local Governance Plans) and binational watershed management plans, contributing to local economic development in historically marginalized areas. The implementing process of this project, and the knowledge and evidence generated, have made it possible to conceptualize an operational management model based on a network approach that has been called "</t>
    </r>
    <r>
      <rPr>
        <b/>
        <i/>
        <sz val="11"/>
        <color theme="1"/>
        <rFont val="Times New Roman"/>
        <family val="1"/>
      </rPr>
      <t>Climate Resilience Network for Zero Hunger</t>
    </r>
    <r>
      <rPr>
        <sz val="11"/>
        <color theme="1"/>
        <rFont val="Times New Roman"/>
        <family val="1"/>
      </rPr>
      <t>". Its is underpined on three pillars: a) awareness and capacity building, 2) integration of ancestral and scientific knowledge, and 3) implementation of measures.</t>
    </r>
  </si>
  <si>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</si>
  <si>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</si>
  <si>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</si>
  <si>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</si>
  <si>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</si>
  <si>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</si>
  <si>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</si>
  <si>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</si>
  <si>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</si>
  <si>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Afghanistan</t>
  </si>
  <si>
    <t>FP</t>
  </si>
  <si>
    <t>Yes</t>
  </si>
  <si>
    <t>Biodiversity</t>
  </si>
  <si>
    <t>U</t>
  </si>
  <si>
    <t>BD-SP1-PA Financing</t>
  </si>
  <si>
    <t>1: Arid &amp; semi-arid ecosystems</t>
  </si>
  <si>
    <t>Implementing Entity (IE) [name]:</t>
  </si>
  <si>
    <t>United Nations World Food Programme (WFP)</t>
  </si>
  <si>
    <t>Albania</t>
  </si>
  <si>
    <t>MSP</t>
  </si>
  <si>
    <t>No</t>
  </si>
  <si>
    <t>Climate Change Adaptation</t>
  </si>
  <si>
    <t>S</t>
  </si>
  <si>
    <t>BD-SP2-Marine PA</t>
  </si>
  <si>
    <t>2: Coastal, marine &amp; freshwater ecosystems</t>
  </si>
  <si>
    <t>Type of IE:</t>
  </si>
  <si>
    <t>Multilateral implementing entity (MIE)</t>
  </si>
  <si>
    <t>Algeria</t>
  </si>
  <si>
    <t>EA</t>
  </si>
  <si>
    <t>Climate Change Mitigation</t>
  </si>
  <si>
    <t>MU</t>
  </si>
  <si>
    <t>BD-SP3-PA Networks</t>
  </si>
  <si>
    <t>3: Forest ecosystems</t>
  </si>
  <si>
    <t xml:space="preserve">Country(ies): </t>
  </si>
  <si>
    <t>Colombia and Ecuador</t>
  </si>
  <si>
    <t>Angola</t>
  </si>
  <si>
    <t>International Waters</t>
  </si>
  <si>
    <t>Good</t>
  </si>
  <si>
    <t>BD-SP5-Markets</t>
  </si>
  <si>
    <t>13: Conservation and Sustainable Use of Biological Diversity Important to Agriculture</t>
  </si>
  <si>
    <t>Relevant Geographic Points (i.e. cities, villages, bodies of water):</t>
  </si>
  <si>
    <t>Mira-Mataje and Guaitara-Carchi watersheds;
Colombia: municipalities of Tumaco, Barbacoas and Ricaurte (department of Nariño) and municipalities of Valle del Guamez, San Miguel and Puerto Asís (department of Putumayo).
Ecuador: provincies of Esmeraldas, Carchi, Imbabura and Sucumbíos.</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</si>
  <si>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</si>
  <si>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</si>
  <si>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</si>
  <si>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</si>
  <si>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</si>
  <si>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</si>
  <si>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</si>
  <si>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</si>
  <si>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</si>
  <si>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</si>
  <si>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</si>
  <si>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</si>
  <si>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</si>
  <si>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</si>
  <si>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</si>
  <si>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</si>
  <si>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</si>
  <si>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</si>
  <si>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</si>
  <si>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</si>
  <si>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Mid-term Review Date (if planned):</t>
  </si>
  <si>
    <t>Terminal Evaluation Date:</t>
  </si>
  <si>
    <t>List documents/ reports/ brochures / articles that have been prepared about the project.</t>
  </si>
  <si>
    <t>Cyprus</t>
  </si>
  <si>
    <t>Annex 1. Situation Overview of implementing agencies
Annex 2. Community Feedback Mechanism [CFM]
Annex 3. Binational Operating Plan 2022
Annex 4. Catalogue of climate change adaptation measures prioritized by the communities
Annex 5. Press Clippings</t>
  </si>
  <si>
    <t>Czech Republic</t>
  </si>
  <si>
    <t>List the Website address (URL) of project.</t>
  </si>
  <si>
    <t>Democratic People's Republic of Korea</t>
  </si>
  <si>
    <t>N/A</t>
  </si>
  <si>
    <t>Democratic Republic of the Congo</t>
  </si>
  <si>
    <t>Denmark</t>
  </si>
  <si>
    <t xml:space="preserve">Project contacts:  </t>
  </si>
  <si>
    <t>Djibouti</t>
  </si>
  <si>
    <t>National Project Manager/Coordinator</t>
  </si>
  <si>
    <t>Dominica</t>
  </si>
  <si>
    <t xml:space="preserve">Name: </t>
  </si>
  <si>
    <t>Laura Cadilhac</t>
  </si>
  <si>
    <t>Dominican Republic</t>
  </si>
  <si>
    <t xml:space="preserve">Email: </t>
  </si>
  <si>
    <t>laura.cadilhac@wfp.org</t>
  </si>
  <si>
    <t>Ecuador</t>
  </si>
  <si>
    <t xml:space="preserve">Date: </t>
  </si>
  <si>
    <t>Egypt</t>
  </si>
  <si>
    <t>Government DA</t>
  </si>
  <si>
    <t>El Salvador</t>
  </si>
  <si>
    <t>Guillermo Prieto</t>
  </si>
  <si>
    <t>Equatoral Guinea</t>
  </si>
  <si>
    <t xml:space="preserve">GPrieto@minambiente.gov.co </t>
  </si>
  <si>
    <t>Eritrea</t>
  </si>
  <si>
    <t>Estonia</t>
  </si>
  <si>
    <t>Karina Maribel Barrera Moncayo</t>
  </si>
  <si>
    <t xml:space="preserve"> karina.barrera@ambiente.gob.ec</t>
  </si>
  <si>
    <t>Implementing Entity</t>
  </si>
  <si>
    <t>Ethiopia</t>
  </si>
  <si>
    <t>Damian Pachon</t>
  </si>
  <si>
    <t>Fiji</t>
  </si>
  <si>
    <t xml:space="preserve"> damian.pachon@wfp.org</t>
  </si>
  <si>
    <t>Finland</t>
  </si>
  <si>
    <t>France</t>
  </si>
  <si>
    <t>Carmen Galarza</t>
  </si>
  <si>
    <t>carmen.galarza@wfp.org</t>
  </si>
  <si>
    <t>Executing Agency</t>
  </si>
  <si>
    <t>Gambia</t>
  </si>
  <si>
    <t>Inés Morales [CANE]</t>
  </si>
  <si>
    <t>Georgia</t>
  </si>
  <si>
    <t>fedoca2001@yahoo.com</t>
  </si>
  <si>
    <t>Germany</t>
  </si>
  <si>
    <t>Ghana</t>
  </si>
  <si>
    <t>Greece</t>
  </si>
  <si>
    <t>Jairo Cantincús [FCAE]</t>
  </si>
  <si>
    <t>Grenada</t>
  </si>
  <si>
    <t>territorioawa@gmail.com</t>
  </si>
  <si>
    <t>Guatemala</t>
  </si>
  <si>
    <t>Guinea</t>
  </si>
  <si>
    <t>Guinea Bissau</t>
  </si>
  <si>
    <t>Rider Pay Nastacuas [UNIPA]</t>
  </si>
  <si>
    <t>rpnastacuas@gmail.com</t>
  </si>
  <si>
    <t>Lennis Castro [Recompas]</t>
  </si>
  <si>
    <t>Guyana</t>
  </si>
  <si>
    <t>crecompas18.tumaco@gmail.com</t>
  </si>
  <si>
    <t>Haiti</t>
  </si>
  <si>
    <t>Honduras</t>
  </si>
  <si>
    <t xml:space="preserve">Laureano Nastacuas; Henry Rodrigo Nastacuas [Resguardo Nulpe] </t>
  </si>
  <si>
    <r>
      <t>resguardonulpemedioalto@gmail.com</t>
    </r>
    <r>
      <rPr>
        <sz val="11"/>
        <color rgb="FF242424"/>
        <rFont val="Calibri"/>
        <family val="2"/>
        <scheme val="minor"/>
      </rPr>
      <t xml:space="preserve">; </t>
    </r>
    <r>
      <rPr>
        <u/>
        <sz val="11"/>
        <color rgb="FF0000FF"/>
        <rFont val="Calibri"/>
        <family val="2"/>
      </rPr>
      <t>henrynastacuas16@gmail.com</t>
    </r>
    <r>
      <rPr>
        <sz val="11"/>
        <color rgb="FF242424"/>
        <rFont val="Calibri"/>
        <family val="2"/>
        <scheme val="minor"/>
      </rPr>
      <t>  </t>
    </r>
  </si>
  <si>
    <t>Iceland</t>
  </si>
  <si>
    <t xml:space="preserve">Alfonso Maya [ACIPAP] </t>
  </si>
  <si>
    <t>India</t>
  </si>
  <si>
    <t>wame185@gmail.com</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</si>
  <si>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</si>
  <si>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</si>
  <si>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</si>
  <si>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</si>
  <si>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</si>
  <si>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</si>
  <si>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</si>
  <si>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</si>
  <si>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</si>
  <si>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</si>
  <si>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</si>
  <si>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</si>
  <si>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</si>
  <si>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</si>
  <si>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</si>
  <si>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</si>
  <si>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</si>
  <si>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</si>
  <si>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</si>
  <si>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</si>
  <si>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</si>
  <si>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</si>
  <si>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</si>
  <si>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</si>
  <si>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</si>
  <si>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</si>
  <si>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</si>
  <si>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</si>
  <si>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</si>
  <si>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</si>
  <si>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</si>
  <si>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</si>
  <si>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</si>
  <si>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</si>
  <si>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</si>
  <si>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</si>
  <si>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</si>
  <si>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</si>
  <si>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</si>
  <si>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</si>
  <si>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</si>
  <si>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</si>
  <si>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</si>
  <si>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</si>
  <si>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</si>
  <si>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</si>
  <si>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</si>
  <si>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</si>
  <si>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</si>
  <si>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</si>
  <si>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</si>
  <si>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</si>
  <si>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</si>
  <si>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</si>
  <si>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</si>
  <si>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</si>
  <si>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</si>
  <si>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</si>
  <si>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</si>
  <si>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</si>
  <si>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</si>
  <si>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</si>
  <si>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</si>
  <si>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</si>
  <si>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</si>
  <si>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</si>
  <si>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</si>
  <si>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</si>
  <si>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</si>
  <si>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</si>
  <si>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</si>
  <si>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</si>
  <si>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</si>
  <si>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</si>
  <si>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</si>
  <si>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</si>
  <si>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</si>
  <si>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</si>
  <si>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</si>
  <si>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</si>
  <si>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</si>
  <si>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</si>
  <si>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</si>
  <si>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</si>
  <si>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</si>
  <si>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</si>
  <si>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</si>
  <si>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</si>
  <si>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</si>
  <si>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</si>
  <si>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</si>
  <si>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</si>
  <si>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</si>
  <si>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</si>
  <si>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</si>
  <si>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</si>
  <si>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</si>
  <si>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</si>
  <si>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</si>
  <si>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</si>
  <si>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</si>
  <si>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</si>
  <si>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</si>
  <si>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</si>
  <si>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</si>
  <si>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</si>
  <si>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</si>
  <si>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</si>
  <si>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</si>
  <si>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</si>
  <si>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</si>
  <si>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</si>
  <si>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</si>
  <si>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</si>
  <si>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</si>
  <si>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[03/05/2019]</t>
  </si>
  <si>
    <t>Financial information PPR 2: cumulative from project start to [30/04/2020]</t>
  </si>
  <si>
    <t>Financial information PPR 3: cumulative from project start to [31/05/2021]</t>
  </si>
  <si>
    <t>Financial information PPR 4: cumulative from project start to [31/05/2022]</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</si>
  <si>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</si>
  <si>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</si>
  <si>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</si>
  <si>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3rd May 2019</t>
  </si>
  <si>
    <t>Estimated cumulative total disbursement as of 30rd April 2020</t>
  </si>
  <si>
    <t>Estimated cumulative total disbursement as of 31st May 2021</t>
  </si>
  <si>
    <t>Estimated cumulative total disbursement as of 31st May 2022</t>
  </si>
  <si>
    <t>Estimated cumulative total disbursement as of [enter Date]</t>
  </si>
  <si>
    <t>Add any comments on AF Grant Funds. (word limit=200)</t>
  </si>
  <si>
    <t xml:space="preserve">To make progress of the critical project activity (Output 312), contingency plans were adopted in the face of the Covid-19 pandemic. These plans allowed the completion of the first stage which also applied the Community-Based Participatory Planning (CBPP) methodology. Regarding the development of climate change adaptation plans (PACCC, in Spanish), a strategy is being designed to implement adaptation measures at the same time while preparing the contingency (?) plans. </t>
  </si>
  <si>
    <t>Budget spending increased by 51% during this reporting period compared to the previous one. As part of the acceleration strategy for project implementation, two agreements were made with technically robust Cooperating Partners (Association for Peasant Development -ADC- in Colombia, and Ecuadorian Fund Populorum Progressio -FEPP- in Ecuador). Both organizations overcome WFP's qualification partners process. Both organizations were succesfully assessed and selected by WFP, according to the relevant procedures.</t>
  </si>
  <si>
    <t xml:space="preserve">INVESTMENT INCOME </t>
  </si>
  <si>
    <t>Amount of annual investment income generated from the Adaptation Fund’s grant</t>
  </si>
  <si>
    <t>EXPENDITURE DATA</t>
  </si>
  <si>
    <t>ITEM / ACTIVITY / ACTION</t>
  </si>
  <si>
    <t>AMOUNT</t>
  </si>
  <si>
    <t>List ouput and corresponding amount spent for the current reporting period</t>
  </si>
  <si>
    <t>Output 1.1.1. One study per watershed was produced on traditional and local practices, promoting resilience to climate change and variability in the targeted binational watersheds, with community participation and particular attention to ancestral and native plant and tree species that can improve dietary diversity and are resilient to climate change</t>
  </si>
  <si>
    <t>Output 1.1.2. Feasibility study was conducted with communities to assess the potential for marketing native species for medicinal, artisanal, food and fodder related uses at regional and departmental levels</t>
  </si>
  <si>
    <t>Output 1.1.3. Workshops, dialogues and cultural events (including fairs) were organized to disseminate study results to 120 Afro and Awá communities, leaders and decision makers, in local languages. Equitable participation of men and women will be promoted</t>
  </si>
  <si>
    <t>Output 1.2.1. In 120 communities, leaders, community members and women groups are trained on climate change threats with culturally and gender sensitive methods. Equitable participation of men and women will be promoted</t>
  </si>
  <si>
    <t>Output 1.2.2. Dialogues, fairs and exchanges were organized/conducted/held, involving 120 communities, leaders and community members on food security, nutrition and healthy living habits, considering climate threats, with special focus on diversifying diets and increasing incomes from the production and sale of native species and products. Equitable participation and opportunities of men and women will be promoted.</t>
  </si>
  <si>
    <t>Output 1.2.3. One binational web-based adaptation learning platform is in use</t>
  </si>
  <si>
    <t>Output 1.2.4. Compilations and sharing of best practices is enforced on risk reduction and risk management actions at the binational level, considering the types of ecosystems and local knowledge.</t>
  </si>
  <si>
    <t>Output 2.1.1. Studies at the binational watershed level are produced on: 1) water provision considering climate threats; 2) ecosystem vulnerability in the face of climate change and variability and extreme events; and 3) food security and nutrition in vulnerable communities and 4) a gender assessment</t>
  </si>
  <si>
    <t>Output 2.2.1 Binational Early Warning Systems are introduced, specifically tailored to inform the Afro and Awá communities about extreme events. Additionally, climate services will be introduced to include agro-meteorological data; vulnerability mapping, with a focus on crop yields and cycles; and climate risks in mangrove and high-mountain ecosystems</t>
  </si>
  <si>
    <t>Output 2.2.2. Approximately 120 leaders and community members are trained in Emergency Preparedness and Response and understanding and planning for climate threats with a focus on gender</t>
  </si>
  <si>
    <t>Output 3.1.1. Participatory approaches are developed, interfacing scientific and traditional knowledge</t>
  </si>
  <si>
    <t>Output 3.1.2. Effective adaptation measures are designed and implemented incorporating participatory approaches, traditional and local knowledge and tested techniques, and promoting equal opportunities for access to resources for women and men to recover of degraded ecosystems in 120 communities</t>
  </si>
  <si>
    <t>Output 3.1.3. Community water harvesting, storage and management measures are introduced</t>
  </si>
  <si>
    <t xml:space="preserve">-   </t>
  </si>
  <si>
    <t>Output 3.1.4. Cost-benefit analysis of proposed adaptation measures at micro-watershed level</t>
  </si>
  <si>
    <t>Output 3.1.5. Native species are reintroduced to diversify production and consumption and for commercialization, including introduction of organic and agro-ecological crop production practices and ocean species</t>
  </si>
  <si>
    <t>Output 3.2.1. Soil management activities are implemented, including agro-forestry and native nitrogen-fixing species</t>
  </si>
  <si>
    <t>Output 3.2.2. Conservation and recovery of 3,000 ha of forest ecosystems and 2,000 ha of mangroves, threatened by climate change, through tree planting and forest management actions, at the micro-watershed level, with species that are native and resistant to climate variability, in line with national plans</t>
  </si>
  <si>
    <t>Project Execution costs</t>
  </si>
  <si>
    <t>MIE Management Fee (*)</t>
  </si>
  <si>
    <t>MIE Management Fee</t>
  </si>
  <si>
    <t>MIE Management Fee (including ISC of $27,587)</t>
  </si>
  <si>
    <t xml:space="preserve">MIE Management Fee </t>
  </si>
  <si>
    <r>
      <t xml:space="preserve">Costs before project start - </t>
    </r>
    <r>
      <rPr>
        <i/>
        <sz val="11"/>
        <color rgb="FF000000"/>
        <rFont val="Times New Roman"/>
        <family val="1"/>
      </rPr>
      <t>Grant 10029945</t>
    </r>
    <r>
      <rPr>
        <sz val="11"/>
        <color indexed="8"/>
        <rFont val="Times New Roman"/>
        <family val="1"/>
      </rPr>
      <t xml:space="preserve"> (**)</t>
    </r>
  </si>
  <si>
    <t>TOTAL</t>
  </si>
  <si>
    <t>PLANNED EXPENDITURE SCHEDULE</t>
  </si>
  <si>
    <t>List outputs planned and corresponding projected cost for the upcoming reporting period</t>
  </si>
  <si>
    <t>PROJECTED COST</t>
  </si>
  <si>
    <t>Est. Completion Date</t>
  </si>
  <si>
    <t>20/10/2019</t>
  </si>
  <si>
    <t>Output 1.1.1. One study per watershed produced on traditional and local practices, promoting resilience to climate change and variability in the targeted binational watersheds, with community participation and particular attention to ancestral and native plant and tree species that can improve dietary diversity and are</t>
  </si>
  <si>
    <t>12/31/2021</t>
  </si>
  <si>
    <t>Output 1.1.2. Feasibility study conducted with communities to assess the potential for marketing native species for medicinal, artisanal, food and fodder related uses at regional and departmental levels</t>
  </si>
  <si>
    <t>Output 1.1.3. Workshops, dialogues and cultural events (including fairs) organized to disseminate study results to 120 Afro and Awá communities, leaders and decision makers, in local languages. Equitable participation of men and women will be promoted</t>
  </si>
  <si>
    <t>05/31/2022</t>
  </si>
  <si>
    <t>Output 1.2.1. In 120 communities, leaders, community members and women groups trained on climate change threats with culturally and gender sensitive methods. Equitable participation of men and women will be promoted</t>
  </si>
  <si>
    <t>Output 1.2.2. Dialogues, fairs and exchanges involving 120 communities, leaders and community members on food security, nutrition and healthy living habits, considering climate threats, with special focus on diversifying diets and increasing incomes from the production and sale of native species and products. Equitable participation and opportunities of men and women will be promoted</t>
  </si>
  <si>
    <t>Output 1.2.3. One binational web-based adaptation learning platform in use</t>
  </si>
  <si>
    <t>Output 1.2.4. Compilations and sharing of best practices on risk reduction and risk management actions at binational watershed level, considering ecosystem type and emphasizing traditional and local knowledge</t>
  </si>
  <si>
    <t>Output 2.1.1. Studies at the binational watershed level produced on: 1) water provision considering climate threats; 2) ecosystem vulnerability in the face of climate change and variability and extreme events; and 3) food security and nutrition in vulnerable communities and 4) a gender assessment</t>
  </si>
  <si>
    <t>Output 2.2.1 Binational Early Warning Systems introduced, specifically tailored to inform the Afro and Awá communities about extreme events. Additionally, climate services will be introduced to include agro-meteorological data; vulnerability mapping, with a focus on crop yields and cycles; and climate risks in mangrove and high-mountain ecosystems</t>
  </si>
  <si>
    <t>Output 2.2.2. Approximately 120 leaders and community members trained in Emergency Preparedness and Response and understanding and planning for climate threats with a focus on gender</t>
  </si>
  <si>
    <t>Output 3.1.1. Participatory approaches developed, interfacing scientific and traditional knowledge</t>
  </si>
  <si>
    <t>Output 3.1.2. Effective adaptation measures designed and implemented incorporating participatory approaches, traditional and local knowledge and tested techniques, and promoting equal opportunities for access to resources for women and men to recover of degraded ecosystems in 120 communities</t>
  </si>
  <si>
    <t>Output 3.1.3. Community water harvesting, storage and management measures introduced</t>
  </si>
  <si>
    <t xml:space="preserve"> -   </t>
  </si>
  <si>
    <t>Output 3.1.5. Native species reintroduced to diversify production and consumption and for commercialization, including introduction of organic and agro-ecological crop production practices and ocean species</t>
  </si>
  <si>
    <t>Output 3.2.1. Soil management activities implemented, including agro-forestry and native nitrogen-fixing species</t>
  </si>
  <si>
    <t>Output 3.2.2. Conservation and recovery of 3,000 ha of forest ecosystems and 2,000 ha of mangroves threatened by climate change through tree planting and forest management actions, at the micro-watershed level, with species that are native and resistant to climate variability, in line with national plans</t>
  </si>
  <si>
    <t>TOTAL PLANNED</t>
  </si>
  <si>
    <t>Planned expenditure updated on 5 July 2022 corresponds to actual expenses incurred during PPR4 reporting period, as agreed in discussion with AF Secretariat held on 5 July 2022.</t>
  </si>
  <si>
    <t>This budget reflects a realistic projected execution for the reporting period, based on current Field Level Agreements signed with Cooperating partners technically strong and other upcoming sinergies with other partners; the estimated completion date is May 31, 2023. In the case of 221, 312, 313, 315, 321, and 322 these will continue under execution until the implementation of measures is completed.</t>
  </si>
  <si>
    <r>
      <rPr>
        <b/>
        <sz val="11"/>
        <color indexed="8"/>
        <rFont val="Times New Roman"/>
        <family val="1"/>
      </rP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</si>
  <si>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</si>
  <si>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r>
      <t xml:space="preserve">Co-financing was not committed during Project Document design, however in the context of the Project Governance the support of many stakeholders was articulated, resulting on a total amount of </t>
    </r>
    <r>
      <rPr>
        <b/>
        <sz val="11"/>
        <color rgb="FF000000"/>
        <rFont val="Times New Roman"/>
        <family val="1"/>
      </rPr>
      <t>US$ 257,520</t>
    </r>
    <r>
      <rPr>
        <sz val="11"/>
        <color rgb="FF000000"/>
        <rFont val="Times New Roman"/>
        <family val="1"/>
      </rPr>
      <t xml:space="preserve"> as in-kind contribution (please see the comment below).</t>
    </r>
  </si>
  <si>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</si>
  <si>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</si>
  <si>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A total amount of US$ 257,520 is reported as an in-kind contribution distributed as follows:
WFP as multilateral implementing entity US$ 107,798 (42%); Governments from Colombia and Ecuador as National designated institutions [NDI] US$ 18,285 (7%); and from stakeholders linked to project governance US$ 131,438 (51%) such as the Ministry of Agriculture and Livestock from Ecuador (MAG), prefectures from Esmeraldas, Carchi, Sucumbíos and Imbabura, and Governments of Nariño and Putumayo, the Institute of Hydrology, Meteorology and Environmental Studies (Ideam), the state's regional environmental authorities Corponariño and Corpoamazonía, among others. 
The reported cofinancing consisted mainly on: technical support and assistance US$ 138,990 (54%); supervision from WFP (not covered by MIE fee), NDI, and other regulatory entities (MAG and Ideam), US$ 61,916 (24%); and office space, furniture and equipment and the use of official vehicles US$ 33,614 (13%).</t>
  </si>
  <si>
    <t>RISK ASSESSMENT</t>
  </si>
  <si>
    <t>IDENTIFIED RISKS</t>
  </si>
  <si>
    <t>List all Risks identified in project preparation phase and what  steps are being taken to mitigate them</t>
  </si>
  <si>
    <t>Identified Risk</t>
  </si>
  <si>
    <t>Current Status</t>
  </si>
  <si>
    <t>Steps Taken to Mitigate Risk</t>
  </si>
  <si>
    <t>Devaluation of the Colombian Peso</t>
  </si>
  <si>
    <t>Medium</t>
  </si>
  <si>
    <r>
      <rPr>
        <b/>
        <sz val="11"/>
        <rFont val="Times New Roman"/>
        <family val="1"/>
      </rPr>
      <t xml:space="preserve">Description of risks: </t>
    </r>
    <r>
      <rPr>
        <sz val="11"/>
        <rFont val="Times New Roman"/>
        <family val="1"/>
      </rPr>
      <t xml:space="preserve">the recent macroeconomic environment is characterized by the risks of (i) a continued increase in both domestic and international inflation rates, and (ii) an increase in interest rates by the Bank of the Republic of Colombia, which has accelerated the devaluation of the Colombian Peso. These developments were strongly influenced by the presidential election situation and results between May and August 2022. The 2022 election period and the historic success of the first leftist government in the history of the country have contributed to an intensifying context of volatility and uncertainty. This scenario impacts the budget of this project, as the currency used under this project to implement activities and conduct transactions is the Colombian Peso. Here, an average exchange rate is used to convert to US dollars. An increase in the price of goods and services is thus expected, even if there is no certainty as to the combined effects of inflation, increase in interest rates and the continued political/economic situation in the country. These impacts may result in changes in the budget (actual vs planned budget), which may thus affect the timeline and implementation of project activities. 
</t>
    </r>
    <r>
      <rPr>
        <b/>
        <sz val="11"/>
        <rFont val="Times New Roman"/>
        <family val="1"/>
      </rPr>
      <t>Mitigation measures</t>
    </r>
    <r>
      <rPr>
        <sz val="11"/>
        <rFont val="Times New Roman"/>
        <family val="1"/>
      </rPr>
      <t xml:space="preserve">: Monthly financial monitoring will be conducted and early warning alerts will be requested to assure the closest possible monitoring of impacts within the current context. However, the level of risk may change depending on the evolution of the current political/economic situation and related financial commitments under this project. </t>
    </r>
  </si>
  <si>
    <t>Lack of coordination between different entities (i.e., regional, territorial and national governments)</t>
  </si>
  <si>
    <t>Medium / High</t>
  </si>
  <si>
    <r>
      <rPr>
        <b/>
        <sz val="11"/>
        <rFont val="Times New Roman"/>
        <family val="1"/>
      </rPr>
      <t>Update on risks:</t>
    </r>
    <r>
      <rPr>
        <sz val="11"/>
        <rFont val="Times New Roman"/>
        <family val="1"/>
      </rPr>
      <t xml:space="preserve"> The risk of lack of coordination between different levels of government persists, although this situation varies in each of the countries. This risk has become more evident with the recent experiences of the exercise of prioritization of climate change adaptation measures. It was observed that challenges in harmonizing these processes of prioritizing measures depends significantly, but not exclusively, on advances made in the decentralization processes in each country. The related (dis-) favouring of political and territorial coordination between the different levels of government, the political direction and political continuity in messaging, the (lack of) political will, and the (non-) availability of budgets for climate change adaptation/management are detailed in Cell E12. All these factors can positively/negatively contribute to the speed and continuity of the implementation of any measures. 
</t>
    </r>
    <r>
      <rPr>
        <b/>
        <sz val="11"/>
        <rFont val="Times New Roman"/>
        <family val="1"/>
      </rPr>
      <t>Mitigation measures:</t>
    </r>
    <r>
      <rPr>
        <sz val="11"/>
        <rFont val="Times New Roman"/>
        <family val="1"/>
      </rPr>
      <t xml:space="preserve"> 
</t>
    </r>
    <r>
      <rPr>
        <b/>
        <sz val="11"/>
        <rFont val="Times New Roman"/>
        <family val="1"/>
      </rPr>
      <t>At Strategic Level-</t>
    </r>
    <r>
      <rPr>
        <sz val="11"/>
        <rFont val="Times New Roman"/>
        <family val="1"/>
      </rPr>
      <t xml:space="preserve"> (1) Strengthening of the project's governance entities (National Technical Advisory Committee, NTAC; National Steering Commmittee, NST; Binational Management Committee, BMC) by having quarterly/biannual meetings with agendas, as appropriate. The implementation of the project's activities is done in coordination with the focal points of the local government entities that comprise the above committees in each country. These focal points are staff of the respective prefectures, government offices or partner companies. These coordination structures have allowed identifying synergies for activities to be implemented at the local level within the framework of the project results to conform with relevant public policies on climate change. Examples include, in Ecuador, the Government Imbabura supports community guard measures for forest conservation (see outputs 1.2.4 and 3.2.2), delivering eco-efficient stoves to families which fosters the sustainable use of wood; in Colombia, indicators for passive/active ecological restoration indicators contribute directly the goals of the "National Plan for Ecological Restoration, Rehabilitation and Recovery of Degraded Areas" (PNR); (2) Signing agreements that establish/define the formal coordination between WFP and the central government entities (MAATE, INAMHI, IDEAM), subnational governments (prefectures of Esmeraldas, Carchi, Sucumbíos and Imbabura and the municipality of Mira), as well as with local partners and academia (Universidad de Nariño, Pontificia Universidad Católica del Ecuador Sede Esmeraldas -Pucese-; Universidad Politécnica Estatal del Carchi, UPEC); (3) Strengthening communication with those entities that WFP has a formal agreement with to jointly develop other programs/projects within its portfolio. Examples include, in Ecuador, WFP's existing formal agreement with the National Risk and Emergency Management Services (SNGRE) that has since 2020 supported activities such as providing instructors for trainings on Risk Management for community guards for forest conservation (output 1.2.4) or since 2021, for Emergency Preparedness and Response trainings (output 1.2.2) and contributed to the design of early warnings systems (output 2.2.1); (4) Continue WFP's humanitarian assistance to these beneficiary communities. During the Covid-19 pandemic, WFP in Colombia made 2 deliveries of 123.5 metric tonnes of food to 4,000 people; and in Ecuador, WFP delivered 1,391 school feedings kits for the Awa communities; (5) Ensure participation of the project team in key events and platforms at the national and local levels, such as at the departmental roundtable on climate change in Narino (Colombia). This would allow positioning the project strategically and showing its potential to be a platform for communication and coordination of the different levels of government, as well as opening up opportunities for synergies within the framework of existing measures. </t>
    </r>
    <r>
      <rPr>
        <b/>
        <sz val="11"/>
        <rFont val="Times New Roman"/>
        <family val="1"/>
      </rPr>
      <t>At Operational Level-</t>
    </r>
    <r>
      <rPr>
        <sz val="11"/>
        <rFont val="Times New Roman"/>
        <family val="1"/>
      </rPr>
      <t xml:space="preserve"> (1) Coordination with environmental ministries through the technical liaison focal point in each country that is the link between the WFP Binational Project team and the respective climate change management units of both ministries (one per country). This has fostered a permanent dialogue between these teams among which regular coordination and follow-up meetings are being held; (2) One-by-one communication of activities at a time with respective executing entities to better establish a communication flow and exchange of information between the project teams and beneficiary communities, passing through internal levels of approval of the executing entities. This has improved the coordination between the WFP project teams with the executing entities; however, this approach has not yet resolved the remaining challenges in the coordination between authorities and the beneficiary communities; (3) Strengthening the implementation means of the NDC Colombia that are directly related to the regulatory framework for climate change management and that seek to promote improved communication processes from the national to the local level. This approach would directly link technical databases/tables, risk management tables, agro-climatic tables, and ecological restoration tables for agro-foresty management systems. Integrating these measures and approaches into the regulatory framework and involving technical experts for each topic will strengthen their sustainability and contextualized implementation. It would also better assure that the implementation of the project contributes to reaching local and national goals for climate change adaptation while reducing (internal, external and intra-agency) coordination gaps between entities. </t>
    </r>
  </si>
  <si>
    <t>Lack of territorial capacity to implement technical activities</t>
  </si>
  <si>
    <r>
      <rPr>
        <b/>
        <sz val="11"/>
        <color rgb="FF000000"/>
        <rFont val="Times New Roman"/>
        <family val="1"/>
      </rPr>
      <t>Update of risks according to the type of project actors: 
(1) Government actors and decentralized public institutions</t>
    </r>
    <r>
      <rPr>
        <sz val="11"/>
        <color rgb="FF000000"/>
        <rFont val="Times New Roman"/>
        <family val="1"/>
      </rPr>
      <t xml:space="preserve"> have limited resources to strengthen technical capacities and invest into climate change adaptation, a lack of knowledge of the territory of influence and/or little presence in these territories, especially in rural areas. Remoteness and/or limited access to certain communities in certain territories is another challenge, so is rejection by the communities either due to the surveillance role or due to the absence of the government. This also varies according to the technical or operational capacities, competencies and interests of the actor, reflected in their operational planning. Further, the objectives and/or goals of the NDCs are relatively newly established and thus often do not/may not coincide with the current programming of the subnational government entities, nor with their available budgets. </t>
    </r>
    <r>
      <rPr>
        <b/>
        <sz val="11"/>
        <color rgb="FF000000"/>
        <rFont val="Times New Roman"/>
        <family val="1"/>
      </rPr>
      <t>Mitigation measures:</t>
    </r>
    <r>
      <rPr>
        <sz val="11"/>
        <color rgb="FF000000"/>
        <rFont val="Times New Roman"/>
        <family val="1"/>
      </rPr>
      <t xml:space="preserve"> (1) Strengthening project governance structures (CTAN, CDN, CGB); (2) Identifying synergies with local governments and governing bodies; (3) Strengthening communication/coordination with entities/actors that WFP has formal agreements with to develop other programs/projects. These measures are also described in Cell E11.
</t>
    </r>
    <r>
      <rPr>
        <b/>
        <sz val="11"/>
        <color rgb="FF000000"/>
        <rFont val="Times New Roman"/>
        <family val="1"/>
      </rPr>
      <t xml:space="preserve">(2) In the case of the Executing Entities [EE], </t>
    </r>
    <r>
      <rPr>
        <sz val="11"/>
        <color rgb="FF000000"/>
        <rFont val="Times New Roman"/>
        <family val="1"/>
      </rPr>
      <t xml:space="preserve">this risk has increased, mainly in the Awá organizations of the two countries, manifesting itself in an absence of knowledge/experience in technical and financial execution to implement projects. As regards internal governance of the EEs the following problems have been observed: *there is a concentration of power, *weakness in the convening capacity of leaders, *lack of interest in promoting ownership and involvement in the project (e.g., willingness to mobilize community mingas, overpricing or request for additional financial compensation for participation in any activity, or for items that do not correspond to project purposes and scope, such as indigenous guards, car rental for personal uses, among others), *monthly allowance to the authorities of organizationssince they are in the position of charging for any activity, deficient articulation mechanisms from the authorities of the EEs to the communities they represent, due to a weak or non-existent flow of information and/or communication channels. From a financial/administrative point of view, the following issues have been observed: there are *difficulties and/or resistance in complying with the guidelines established in the FLA, *low financial execution, which on average among the 7 organizations (Colombia 5, Ecuador 2) stands at 11% with respect to the three disbursements received (see Annex 1). In terms of programmatic execution, there is low implementation associated with low technical and/or administrative capacity, which is reflected in resistance to develop competitive processes to hiring adequate technical profiles or have technical allies, difficulties in understanding the activities to be developed (which in some cases is due to their worldview), *dismissal of programmatic monitoring, data management and/or reporting of commitments (including indicators), among others (see complementary information in cells E21, E22), *as well as resistance to comply with gender clauses. </t>
    </r>
    <r>
      <rPr>
        <b/>
        <sz val="11"/>
        <color rgb="FF000000"/>
        <rFont val="Times New Roman"/>
        <family val="1"/>
      </rPr>
      <t>Mitigation actions</t>
    </r>
    <r>
      <rPr>
        <sz val="11"/>
        <color rgb="FF000000"/>
        <rFont val="Times New Roman"/>
        <family val="1"/>
      </rPr>
      <t xml:space="preserve">: (i) Signing of agreements with new Cooperating Partners with proven technical capacities, such as the Asociación de Desarrollo Campesino [ADC] in Colombia and the Fondo Ecuatoriano Populorum Progressio [FEPP] in Ecuador, to assist them in the designing and implementation of adaptation measures. To date, both organizations are executing the activities with very few delays with respect to the original work plan, which in any case are associated with problems of access to the territories (conditioned by: *prior approval of the EEs mainly Awá of Colombia, and *public order problems in the Awá communities of Ecuador or also changes in the designs at the request of the communities); (ii) Creation and strengthening of capacities in the executing entities for technical/financial execution through the following actions: *formation of local teams within the framework of the Agreements with executing entities; *constant reminders and training on administrative/financial guidelines; *permanent accompaniment of WFP to ensure preparation of financial reports and compliance with delivery times of liquidations; *transfer of funds in smaller amounts; *develop procurement processes according to the Country specific context, under three cases: (1) EE that has demonstrated financial execution capacity and commitment to comply with corporate guidelines (which includes support from WFP Supply Chain personnel at country and regional level), (2) Partners (such as ADC or FEPP) that complement technical capacities of EEs for the implementation of measures, and (3) process larger purchases (from around US$ 30 thousand) through WFP procurement offices to ensure compliance with corporate rules and procedures, and to guarantee economies of scale and cost-effectiveness, according to article 6 of the AF-WFP Agreement (2017), and of literal 76 of OPG*direct implementation from WFP (especially of larger purchases); *training community facilitators to participate transversally in all implementation activities (for example, in the application of WFP participatory methodologies); *training with a gender, protection and intercultural approach to position, from a differential approach, the importance of women's participation in all training, consultation and decision making activities; *application of the evaluations of the WFP and the WFP's participatory methodologies; *application of the WFP's participatory methodologies in the implementation of the project; *application of the WFP's participatory methodologies; *application of the WFP's participatory methodologies in the implementation of the project; *inscription of the executing entities as members of the ROSTER of Partners of WFP-Colombia. All the FLAs with EEs in Colombia (agreements between WFP and the EEs) expired in July 2022 and are currently being renegotiated. As per standard WFP practice, Performance Evaluations are being carried as part of the closing process of the agreements. Given the weakness of the organizations highlighted above, and given the expiration date, FLAs with EEs in Colombia will be restructured following these steps: *present the results of the Improvement Plan resulting from the Performance Evaluation conducted as part of the closing stage of the agreements; *revise the realistic scope of the proposed activities considering their weaknesses and strengths; *re-explain again the terms of mandatory administrative, financial, and technical compliance established by the FLA, as well as their role &amp; responsibilities; *(based on the above) confirm if there is a commitment and interest in continuing with the implementation of the project in the communities they represent, abiding by terms of the Agreement. Based on the process described above, several scenarios can be foreseen for each country. 
</t>
    </r>
    <r>
      <rPr>
        <b/>
        <sz val="11"/>
        <color rgb="FF000000"/>
        <rFont val="Times New Roman"/>
        <family val="1"/>
      </rPr>
      <t xml:space="preserve">In the case of Colombia: 
</t>
    </r>
    <r>
      <rPr>
        <sz val="11"/>
        <color rgb="FF000000"/>
        <rFont val="Times New Roman"/>
        <family val="1"/>
      </rPr>
      <t xml:space="preserve">1.	</t>
    </r>
    <r>
      <rPr>
        <b/>
        <sz val="11"/>
        <color rgb="FF000000"/>
        <rFont val="Times New Roman"/>
        <family val="1"/>
      </rPr>
      <t>Afro organizations</t>
    </r>
    <r>
      <rPr>
        <sz val="11"/>
        <color rgb="FF000000"/>
        <rFont val="Times New Roman"/>
        <family val="1"/>
      </rPr>
      <t xml:space="preserve">: CCBMYF and CCAMYF, are expected to continue their engagement, through a direct agreement with each one of this, instead of having a unique FLA with RECOMPASS, which groups them. This is because they have demonstrated commitment with project execution and to strengthen their own capacity to execute funds and communities. An adjusted workplan will focus specifically on the implementation of restoration and vegetable gardens measures. They will also have the support of additional Partners that will be selected based on technical qualification processes and that will strengthen their technical capacity  for the design and implementation of safe water measures y structured and agreed with both organizations. 
2.	</t>
    </r>
    <r>
      <rPr>
        <b/>
        <sz val="11"/>
        <color rgb="FF000000"/>
        <rFont val="Times New Roman"/>
        <family val="1"/>
      </rPr>
      <t>Awá organization</t>
    </r>
    <r>
      <rPr>
        <sz val="11"/>
        <color rgb="FF000000"/>
        <rFont val="Times New Roman"/>
        <family val="1"/>
      </rPr>
      <t xml:space="preserve">s: in the case of Acipap and Nulpes, the engagement will continue considering that they accepted to (i) comply with the administrative/financial/technical WFP rules and procedures; (ii) the involvement of new Partners to strengthen their technical capacities, allowing these Partners to access their territories and communities; and (iii) implement activities based on an adjusted workplan to their proven financial, administrative, and technical capabilities, mainly oriented to restauration and FSN measures. Regarding Unipa, they decided not to accept the above-mentioned criteria and additionally explained that they cannot ensure access to the territory due to the resurgence of violence in their zone of influence. In this last case, WFP will monitor security conditions for a reasonable length of time. If scenario positively change, Agreement will be renegotiated to take over project implementation through a FLA with Unipa for them to implement following guidelines or by replacing them by another Partner (a third-level organization from Awá communities).
</t>
    </r>
    <r>
      <rPr>
        <b/>
        <sz val="11"/>
        <color rgb="FF000000"/>
        <rFont val="Times New Roman"/>
        <family val="1"/>
      </rPr>
      <t>In the case of Ecuador</t>
    </r>
    <r>
      <rPr>
        <sz val="11"/>
        <color rgb="FF000000"/>
        <rFont val="Times New Roman"/>
        <family val="1"/>
      </rPr>
      <t xml:space="preserve">: 
1.	</t>
    </r>
    <r>
      <rPr>
        <b/>
        <sz val="11"/>
        <color rgb="FF000000"/>
        <rFont val="Times New Roman"/>
        <family val="1"/>
      </rPr>
      <t>Afro organization</t>
    </r>
    <r>
      <rPr>
        <sz val="11"/>
        <color rgb="FF000000"/>
        <rFont val="Times New Roman"/>
        <family val="1"/>
      </rPr>
      <t xml:space="preserve">: the FLA with CANE remains unchanged, under the same terms in which it has been executed from 2020 until now. They will be supported through a local Partner, for the design and implementation of safe water measures.
2.	</t>
    </r>
    <r>
      <rPr>
        <b/>
        <sz val="11"/>
        <color rgb="FF000000"/>
        <rFont val="Times New Roman"/>
        <family val="1"/>
      </rPr>
      <t>Awá organization</t>
    </r>
    <r>
      <rPr>
        <sz val="11"/>
        <color rgb="FF000000"/>
        <rFont val="Times New Roman"/>
        <family val="1"/>
      </rPr>
      <t xml:space="preserve">: the FLA with FCAE will be closed due to breach of clause 9. Prevention of Exploitation and Sexual Abuse (case is substantiated in Section 4, GP Compliance). In this case, WFP is looking for a new Partner that will support closing administrative, financial, and technical gaps, and implementation, considering quality and deadlines compliance. This scenario will be agreed upon with 28 Awá communities on the Ecuadorian side focused by the Project, which will be directly involved through their representatives or Presidents.
In both countries, these issues have been discussed with the Designated National Authority (Minambiente in Colombia and MAATE in Ecuador), with whom the work is coordinated and who are constantly consulted and involved in the project planning and decision-making processes.
</t>
    </r>
  </si>
  <si>
    <t>Scientific and technical information on climate change in the border region is incomplete</t>
  </si>
  <si>
    <t>Low</t>
  </si>
  <si>
    <t>This risk was reduced through the preparation of hydrometeorological studies in the two binational basins that allowed the collection of primary information  to complement the secondary data already produced by Ideam (Institute of Hydrology, Meteorology and Environmental Studies in Colombia) and Inamhi (Institute of National Institute of Meteorology and Hydrology of Ecuador). Some additional actions to reduce this risk are: (i) development of a complementary study on climatic vulnerabilities in the food security sector; (ii) conceptualization of the early warning system [EWS] under a holistic approach; (iii) generation of a knowledge repository that integrates the hydrometeorological information of each country, to make it accessible to the two binational basins.</t>
  </si>
  <si>
    <t>Disruptions to TransAndino Pipeline affects FSN</t>
  </si>
  <si>
    <r>
      <rPr>
        <b/>
        <sz val="11"/>
        <color rgb="FF000000"/>
        <rFont val="Times New Roman"/>
        <family val="1"/>
      </rPr>
      <t xml:space="preserve">Background: </t>
    </r>
    <r>
      <rPr>
        <sz val="11"/>
        <color rgb="FF000000"/>
        <rFont val="Times New Roman"/>
        <family val="1"/>
      </rPr>
      <t xml:space="preserve">in the study on climate hazards framed in Output 2.1.1, a section on anthropogenic hazards was included, which allowed identifying the most relevant in ACIPAP communities: hydrocarbon contamination, glyphosate and anti-personnel mines, which are currently still in place in the territory. Some background information on different events that have occurred in Nariño and Putumayo since 2015 was also included. Among the findings it is noted that in recent years, the section of the trans-Andean oil pipeline between the communities of Piedrancha (municipality of Mallama) and La Espriella (municipality of Tumaco) is subject to illegal extraction of crude oil by irregular groups living in the area, with which gasoline is produced and used for the processing of cocaine hydrochloride from the different coca crops existing in the area neighboring the territory of the Awá People (Camawari and Unipa). These accidents generate the dumping of thousands of barrels of oil into the water system of the Mira River, causing losses in biodiversity, especially in the fishing resource, and water contamination, from which part of the livelihood of the Awá people's communities is derived. This study reports that Unipa considers that the territory is currently in an environmental emergency, which requires detailed studies to determine the effects on the health of both the population and the territory. Additionally, an Ecopetrol report indicates that only in 2019 there were 19 attacks against the Trasandino, in the departments of Nariño and Putumayo, with the corresponding effects on water flows and fauna. The advance of crude oil spills, either by immediate action or due to the effect of the rains in the area, cause it to be dragged along the rivers, reaching some populated areas that depend on them for their domestic work, including food. 
</t>
    </r>
    <r>
      <rPr>
        <b/>
        <sz val="11"/>
        <color rgb="FF000000"/>
        <rFont val="Times New Roman"/>
        <family val="1"/>
      </rPr>
      <t xml:space="preserve">Risk update: </t>
    </r>
    <r>
      <rPr>
        <sz val="11"/>
        <color rgb="FF000000"/>
        <rFont val="Times New Roman"/>
        <family val="1"/>
      </rPr>
      <t xml:space="preserve">In September, 2021 a part of the Trasandino Pipeline was blown up in the Junín sector in the rural area of the municipality of Barbacoas, affecting the Guelmambí and Iguambí rivers from which the families of several communities of Tumaco draw their water. 
</t>
    </r>
    <r>
      <rPr>
        <b/>
        <sz val="11"/>
        <color rgb="FF000000"/>
        <rFont val="Times New Roman"/>
        <family val="1"/>
      </rPr>
      <t xml:space="preserve">Mitigation actions: </t>
    </r>
    <r>
      <rPr>
        <sz val="11"/>
        <color rgb="FF000000"/>
        <rFont val="Times New Roman"/>
        <family val="1"/>
      </rPr>
      <t xml:space="preserve">as part of the activities on risk reduction and attention to threats (Output 1.2.4), in March 2022 the Binational Project included the development of an activity to minimize the impact of crude oil contamination, which consisted of collecting the crude oil in the Guelmambi Caraño River using membranes. Seventeen people (14 men, 3 women) were trained in this area. It is important to point out that WFP carries out a humanitarian response when the oil spill is caused by third parties, since this generates a gap in the assistance to the affected populations. Under this scenario the last request received and response to a community targeted by the project was in 2015; although in other areas of Nariño the most recent WFP response was in 2020 and 2021. </t>
    </r>
  </si>
  <si>
    <t>Change of government or other key stakeholders in Ecuador or Colombia which negatively affects the project</t>
  </si>
  <si>
    <r>
      <rPr>
        <b/>
        <sz val="11"/>
        <color rgb="FF000000"/>
        <rFont val="Times New Roman"/>
        <family val="1"/>
      </rPr>
      <t xml:space="preserve">Description of risks: </t>
    </r>
    <r>
      <rPr>
        <sz val="11"/>
        <color rgb="FF000000"/>
        <rFont val="Times New Roman"/>
        <family val="1"/>
      </rPr>
      <t xml:space="preserve">(1) At the national/local government level, electoral dynamics may directly and indirectly affect the pace of implementation. As mentioned, in Colombia there were presidential elections between May and June 2022. In the case of Ecuador there will be sectional elections in February 2023, which implies a change of priorities in the work agendas of subnational governments (prefectures, municipalities, parishes). (ii) changes of authorities in key entities, generating changes of priorities in political agendas, reprocessing, etc. Mitigation actions at the strategic level: Governance spaces (binational, national) have been strengthened, as well as communication with/among the different key actors; whenever required, positioning meetings are held with the new authorities (mainly at the executing entity level) to enable the continuity of agreements, compliance with commitments, etc. (2) At the level of some executing entities (i) there are constant changes/rotation in the Boards of Directors or Governing Boards due to internal dynamics.
</t>
    </r>
    <r>
      <rPr>
        <b/>
        <sz val="11"/>
        <color rgb="FF000000"/>
        <rFont val="Times New Roman"/>
        <family val="1"/>
      </rPr>
      <t xml:space="preserve">Mitigation actions - operational level: </t>
    </r>
    <r>
      <rPr>
        <sz val="11"/>
        <color rgb="FF000000"/>
        <rFont val="Times New Roman"/>
        <family val="1"/>
      </rPr>
      <t>the accompaniment to the executing entities has been reinforced, recurrent trainings are carried out, a repository of minutes was also structured where the record of agreements is kept to support the new leaders in the traceability of the decisions adopted, positioning meetings are held with new authorities, although in the case of Afro and indigenous organizations in Colombia these processes may take 3 to 4 months, in some cases.</t>
    </r>
  </si>
  <si>
    <t>Once beneficiary communities can decide to grow non-project supported crops.</t>
  </si>
  <si>
    <r>
      <rPr>
        <b/>
        <sz val="11"/>
        <rFont val="Times New Roman"/>
        <family val="1"/>
      </rPr>
      <t>Description of risks</t>
    </r>
    <r>
      <rPr>
        <sz val="11"/>
        <rFont val="Times New Roman"/>
        <family val="1"/>
      </rPr>
      <t xml:space="preserve">: Coca crops represent a livelihood for families located in the intervention zone, since the leaf is sold as an input to transform it into illicit products. This is one of the main economic activities in the area, to which men, women, boys, and girls dedicate a great portion of time, and it is difficult for them to compete with legal economic activities. This type of cultivation also has another relevant connotation: it is an ancestral plant that has been revered by indigenous peoples for centuries and consumed for medicinal purposes.
Mitigation measures: increase the awareness and interest of the communities on the importance of adaptation interventions for food security. This has been done under a community approach to prioritization of measures, through seasonal livelihood consultations (CEMV), studies for the recovery of traditional knowledge, inventory of native plant species, as well as consultation processes through the participatory community planning methodology. Greater participation of women has also allowed a more accurate prioritization of interventions. In addition, technical studies have been carried out on the commercialization of local products, which can have an impact on value chains and community food systems. </t>
    </r>
  </si>
  <si>
    <t>Critical Risks Affecting Progress (Not identified at project design)</t>
  </si>
  <si>
    <t>Identify Risks with a 50% or &gt; likelihood of affecting progress of project</t>
  </si>
  <si>
    <t>Difficulties in coordination with the implementing partners</t>
  </si>
  <si>
    <t>High</t>
  </si>
  <si>
    <r>
      <rPr>
        <b/>
        <sz val="11"/>
        <rFont val="Times New Roman"/>
        <family val="1"/>
      </rPr>
      <t>Background</t>
    </r>
    <r>
      <rPr>
        <sz val="11"/>
        <rFont val="Times New Roman"/>
        <family val="1"/>
      </rPr>
      <t xml:space="preserve">: the implementation arrangements approved in the project document establish that the executing entities [EE] are the Gran Familia Awá binacional [GFA] through its organizational structure covering the Awá populations of Colombia and Ecuador, and the Network of Southern Pacific Community Councils [RECOMPAS], and the Afro-Ecuadorian Confederation of Northern Esmeraldas [CANE] for the Afro-descendant populations. As reported in PPR1 from the beginning of the project, the articulation with the GFAB was complicated, for the following two reasons: (i) it did not have legal status, which meant that it was not possible to sign a FLA with this (de facto) binational organization; (ii) considering the above, the organizations of each country with legal basis were identified to assume the role of executing entities, considering what was established in the project document. Given the situation, instead of signing a single Agreement with the GFA, during the project start-up workshop it was agreed that the following 4 organizations of the Awá indigenous people of each country would participate in the role of EE: In Colombia (1) Asociación de Cabildos Indígenas del Pueblo Awá del Putumayo [Acipap]; (2) Organización del Cabildo Mayor Awá de Ricaurte [Camawari], of which Resguardo Nulpes (which finally signed the Agreement) is part; (3) Unidad Indígena del Pueblo Awá [Unipa]; and in Ecuador (4) Federación de Centros Awá del Ecuador [FCAE]. Negotiations for the signing of FLA with the four organizations took from June 2018 to March 2020, during which time the Agreements were signed (see details in Annex 1). From the signing, activities were articulated through annual operational plans built in a participatory manner. 
This background implies two complex realities of these executing entities: (1) they did not comply with the whole process of qualification of WFP Cooperating Partners, which implies that there was no evaluation of technical, administrative and financial capacities, internal structure, experience in similar projects, among others, since they were pre-established during the project design phase; (2) the organizations have a double role: as beneficiaries, since they represent the communities targeted by the project; and as cooperating partners, since they play the role of executing entities for the technical, administrative and financial implementation of the project. Despite the mitigation measures that have been reported in previous PPRs, these "baseline conditions" have caused this risk to remain and even increase from medium to high in recent months. 
</t>
    </r>
    <r>
      <rPr>
        <b/>
        <sz val="11"/>
        <rFont val="Times New Roman"/>
        <family val="1"/>
      </rPr>
      <t xml:space="preserve">Risk update: </t>
    </r>
    <r>
      <rPr>
        <sz val="11"/>
        <rFont val="Times New Roman"/>
        <family val="1"/>
      </rPr>
      <t xml:space="preserve">a list of recent difficulties identified in the articulation with the implementing entities, mainly Awá organizations in Colombia (Acipap, Unipa, Resguardo Nulpes), is provided below:
*There is a misunderstanding about what their role as executing entities means as established in the implementation arrangements of the project document, which translates into a lack of goodwill or commitment in ensuring compliance with strict guidelines for the execution of project funds. Some of the constant demands refer to being exempted from compliance with competitive processes for minor purchases, omitting technical criteria for the selection of beneficiary families of the measures, and/or for the hiring of technical profiles for local teams, wanting to hire escorts/indigenous guards for the displacement of leaders in the territory, refusing to incorporate other Partners with proven technical capabilities, evading deadlines for sending administrative/financial documentation, among others. *They interpret their role as being the only channel through which the project MUST or CAN access the territory, dialogue with the communities, and implement the project. In addition to what has been explained above, these difficulties may have their origin in the administrative autonomy granted by Decree 1088 of 1993 to the associations of Cabildos and/or Traditional Indigenous Authorities. *They are not fully aware on the importance and the need to comply with clauses established in the FLAs, which is a difficulty recently identified in the case of the FCAE (Awá organization in Ecuador), in relation to the clauses on women's empowerment and gender equality. There are also leadership and institutional weaknesses, internal conflicts, frequent staff turnover, etc., which has meant that significant efforts must be made, on an ongoing basis, to ensure compliance with administrative/financial procedures. 
</t>
    </r>
    <r>
      <rPr>
        <b/>
        <sz val="11"/>
        <rFont val="Times New Roman"/>
        <family val="1"/>
      </rPr>
      <t>Mitigation actions:</t>
    </r>
    <r>
      <rPr>
        <sz val="11"/>
        <rFont val="Times New Roman"/>
        <family val="1"/>
      </rPr>
      <t xml:space="preserve"> (a) permanent positioning of the Binational Project (objectives, components, operating mechanism, importance, etc.), before each new authority that is created. (a) permanent positioning of the Binational Project (objectives, components, functioning mechanism, importance, etc.), before each new authority that is positioned in the executing entities, since the permanence in the positions of legal representation are, in general, of up to 2 years; (b) subscription of agreements with new Cooperating Partners with demonstrated technical capacities; (c) training to community facilitators so that they participate transversally in all the implementation activities; (d) training with gender, protection and intercultural approaches; (f) restructuring of the Agreements, among others that were indicated in cell E20; (e) accompaniment, training, permanent follow-up of WFP within the framework of the Field Level Agreements - FLA, to ensure that they comply with their guidelines; (f) participatory preparation of the annual operational planning at the beginning of each year. Some of these agreements have been reached due to the participation of the EEs in the Project Committees. Notwithstanding these important efforts, the effectiveness of these measures has been different according to the population/ethnic group, but in all cases it has entailed a high level of permanent advocacy effort that has generated team wear and tear, reprocesses, etc., with the consequent delays in implementation. In the case of Afro-descendant organizations (CANE, CCBMYF, CCAMYF), they have assumed a leading role as implementing partners, fostering community empowerment through work mechanisms that assign them greater responsibilities, which has also generated ownership of the project. The situation is different with the Awá, the difficulties remain and have even been exacerbated by the change of authorities in some Awá entities in Colombia (Acipap, Unipa), and the organizational instability that FCAE is going through in Ecuador. Mitigation actions should be evaluated at the highest level, as they could imply a major change in the implementation arrangements approved in the project document. Thus, the various scenarios described in cell E12 contemplate, on the one hand, the need to integrate new Cooperating Partners (cases of Acipap, Unipa, FCAE, and even in the case of Afro), and on the other hand, the possibility of terminating the Agreements if it is impossible to meet all the criteria that guarantee the continuity of activities (cases of Acipap, Unipa) (see other details on implementation in Annex 1).</t>
    </r>
  </si>
  <si>
    <t>Weaknesses of the Executing Entities to accomplish their role</t>
  </si>
  <si>
    <r>
      <rPr>
        <b/>
        <sz val="11"/>
        <color rgb="FF000000"/>
        <rFont val="Times New Roman"/>
        <family val="1"/>
      </rPr>
      <t>Risk update</t>
    </r>
    <r>
      <rPr>
        <sz val="11"/>
        <color rgb="FF000000"/>
        <rFont val="Times New Roman"/>
        <family val="1"/>
      </rPr>
      <t>: the executing entities present strong weaknesses for the execution of funds since they lack experience and knowledge in administrative/financial issues, which is also demonstrated by the lack of Finance or Procurement Units to carry out competitive processes for the purchase of materials and inputs. Despite the significant efforts made to date, execution remains remarkably low in some cases, as can be seen in the figures shared in Annex 1. 
Mitigating actions: (a) performance evaluation of the organizations, which revealed the main difficulties, considering the expiration of the FLAs with the executing entities in Colombia in July 2022, as mentioned in E12; (b) significant efforts to provide ongoing support and training on key issues such as: accounting, finance, budget management, preparation of financial reports (liquidations, etc.), to ensure compliance with the FLAs, as well as to ensure the implementation of the FLAs with the executing entities in Colombia in July 2022, as mentioned in E12; and (c) the implementation of the FLAs with the executing entities in Colombia in July 2022, as mentioned in E12. ), to ensure compliance with WFP guidelines for fund management; (c) involvement of WFP in the definition of technical criteria and in all procurement and personnel selection processes; (d) transfer of funds in smaller amounts, adjusting to capacity gaps; (e) requesting the presentation of a bank guarantee proportional to the amount of the programmed disbursements, seeking to counteract the lack of working capital; although this also generates other difficulties, since given the low execution capacity, the policy is usually very small; (f) direct implementation through the WFP Offices in each country of the largest purchases. 
Some of these measures have been agreed through the participation of the EEs in the different governance bodies of the project. As explained in previous risks (E12, E20), some of the executing entities have assumed a leading role as implementing partners, fostering the empowerment of communities through working mechanisms that assign them greater responsibilities. However, the difficulties remain, and have even intensified with the change of authorities in some Awá organizations in Colombia, which has generated the analysis of several scenarios, which in the last case would lead to a change of partner (see Annex 1).</t>
    </r>
  </si>
  <si>
    <t>Increase in conflict and resurgence of violence in the project location</t>
  </si>
  <si>
    <t>Medium to High</t>
  </si>
  <si>
    <r>
      <rPr>
        <b/>
        <sz val="11"/>
        <color rgb="FF000000"/>
        <rFont val="Times New Roman"/>
        <family val="1"/>
      </rPr>
      <t>Risk update:</t>
    </r>
    <r>
      <rPr>
        <sz val="11"/>
        <color rgb="FF000000"/>
        <rFont val="Times New Roman"/>
        <family val="1"/>
      </rPr>
      <t xml:space="preserve"> This is a permanent risk in the intervention area of the Binational Project, which varies depending on the circumstances in each country. On July 3, 2022, a massacre was recorded in one of the Awá reservations that are part of the Unipa executing entity (Inda Sabaleta in the municipality of Tumaco/Nariño). According to a letter sent by the organization, 3 indigenous leaders "were murdered in broad daylight, in front of the eyes of the community and in the presence of traditional authorities and indigenous guards" and where five other people were also wounded. 
</t>
    </r>
    <r>
      <rPr>
        <b/>
        <sz val="11"/>
        <color rgb="FF000000"/>
        <rFont val="Times New Roman"/>
        <family val="1"/>
      </rPr>
      <t>Mitigation actions</t>
    </r>
    <r>
      <rPr>
        <sz val="11"/>
        <color rgb="FF000000"/>
        <rFont val="Times New Roman"/>
        <family val="1"/>
      </rPr>
      <t>: this issue was discussed at a meeting convened by the United Nations Ethnic Peoples Taskforce on July 14 in Bogota. As a result of this meeting, the WFP field office located in the city of Pasto signed an agreement with Unipa to provide humanitarian assistance to 3,000 people, 200 of whom are located in the communities targeted by the project. In addition, the following actions are being taken: (i) frequent monitoring and security missions, in conjunction with UNDSS; (ii) coordination with local authorities, accompaniment of leaders and/or community members, for all activities carried out in the field, ensuring that key actors are adequately informed; (iii) adjustment of operational protocols (MOSS) for personnel mobilization, based on changes in the context. The border dynamics is conditioned by the areas of illicit crops; installation of coca leaf processing laboratories; contamination of the land with explosive devices such as anti-personnel mines; displacement of families due to clashes between illegal groups; disputes over the control of ports, estuaries, mangroves and land areas; militarization of some communities, among other violent events that occur in communities in the project intervention zone of both countries, since they are located in areas close to drug trafficking routes. All this generates severe implications in the implementation of measures in the area of geographic influence, since it will most likely NOT be possible to work in some communities (see risk described in cell 26).</t>
    </r>
  </si>
  <si>
    <t>Lockdown, and other restriction measures taken during the Covid-19 pandemic by central and local Governments of Ecuador and Colombia and communities that have enegatively impacted the implementation of field work. These restrictions affected the project results, as established in the binational and national annual operation plans, even during 2021 due to  new Covid-19 strains.</t>
  </si>
  <si>
    <t xml:space="preserve">As reported in the Report "COVID-19 impact analysis on the binational project and mitigation measures" (May, 2020) the WFP designed and activated a Contingency Plan at the beginning of the Pandemic, which allowed guaranteeing the continuity of operations considering this "new reality". However, to date it has become evident that the impact of the pandemic on the progress of certain activities was medium to high, which can still be evidenced in the last reporting period. In both countries there were stages of confinement imposed by the Government, or voluntary restrictions agreed by the Afro and indigenous communities themselves in their territories. Only on June 30, 2022, the Government of Colombia lifted the sanitary emergency due to Covid, which implied 840 days of sanitary emergency. In the case of Ecuador, the Government decided to lift the restrictions on March 18, 2022, when 85% of Ecuadorians over 5 years of age were vaccinated with two doses against COVID-19. To this must be added the restrictions adopted directly by the communities themselves, mainly Awa, to avoid and prevent outsiders from entering their territories.
It is important to note that both governments deployed vaccination campaigns against Covid-19, which, according to some leaders, involved several communities, although at the same time they reported that no deaths from Covid were reported in their communities because they resorted to the use of ancestral medicine. </t>
  </si>
  <si>
    <t>Limited internet access, mainly from Awá communities, and a lack of interest of the beneficiary population to participate in virtual mode processes.</t>
  </si>
  <si>
    <t xml:space="preserve">This risk has been reduced as Covid-19 restrictions have been removed in both countries. </t>
  </si>
  <si>
    <t>Changes / rotation of personnel among the authorities and / or members of the Boards of the implementing partners</t>
  </si>
  <si>
    <t>As a result of the conflict and the resurgence of violence in the project implementation area, this risk implies that it will eventually not be possible to reach the goal of 120 communities benefiting from climate change adaptation measures. As part of the process of prioritization of measures at the community level, 12 communities were identified in which there is a moderate to high risk of not being able to intervene, with respect to the 135 targeted communities, either due to access difficulties and/or the presence of irregular groups. On the other hand, considering the WFP monitoring framework, in the case of Colombia, it was decided that if it is not possible to follow up/monitor the measures in certain communities, they should not be implemented. In this case, more interventions will be carried out where it is possible to work.</t>
  </si>
  <si>
    <t>Risk Measures: Were there any risk mitigation measures employed during the current reporting period?  If so, were risks reduced?  If not, why were these risks not reduced?</t>
  </si>
  <si>
    <t>Add any comments relevant to risk mitigation (word limit = 500)</t>
  </si>
  <si>
    <t>It is important to point out some positive results in the following risks: (i) "lack of territorial capacity to implement technical activities". Although the articulation with the different levels of government still needs to be further promoted and strengthened, being WFP a catalyst for such effects, all the mitigation measures adopted allowed raising a significant amount in co-financing (mainly technical assistance), amounting to about 150,000 USD at the binational level, a figure that corresponds to an initial estimate for the reporting period (see details in Financial Data, cells AC64 and AC68); (ii) "lack of territorial capacity to implement technical activities". This was partially mitigated by contracting technically robust Implementing Partners, such as ADC (Colombia) and FEPP (Ecuador), with whom measures are currently being designed and implemented as established in the FLAs signed with each during the first months of the year (see annex 1). The budget established in these agreements amounts to about US$ 320mil, of which about 30% has been executed. (ii) Regarding the "weaknesses of the Executing Entities to accomplish their role" of some Awá organizations in Colombia, the Agreements that were restructured considering the current project context, as well as the performance evaluation recently carried out, are currently being renegotiated. While posing a challenge, it is also an opportunity to restructure the team of Cooperating Partners at a key moment when the capacity to implement measures must be increased. At the same time, WFP is supporting large-scale procurement processes and is evaluating the possibilities of contracting "turnkey" activities; and (iii) the risk of lack of scientific and technical information on climate change in the border region was drastically reduced with the hydrometeorological study that was developed with the participation of the communities. Other risks were mitigated by external action, such as the confinement / distancing measures taken by the Governments of Ecuador and Colombia, which ceased according to each country's criteria. Regarding the following risks related to the executing entities, *Lack of territorial capacity to implement technical activities (row 12); *Difficulties in coordination with the Executing Entities as implementing partners (row 21) and *Weaknesses of the Executing Entities to accomplish their role (row 22), mitigation actions are being evaluated at the highest level in order to establish viable scenarios, adequate to the interests of the beneficiary communities, while allowing correcting the speed of project implementation.</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</si>
  <si>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</si>
  <si>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</si>
  <si>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</si>
  <si>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</si>
  <si>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</si>
  <si>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</si>
  <si>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</si>
  <si>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</si>
  <si>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</si>
  <si>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</si>
  <si>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</si>
  <si>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</si>
  <si>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</si>
  <si>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</si>
  <si>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</si>
  <si>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3 – Marginalized and vulnerable Groups</t>
  </si>
  <si>
    <t>Traditional knowledge and practices may be appropriated by third parties.</t>
  </si>
  <si>
    <t>The safeguarding measure has consisted of ensuring compliance with the intellectual property protection clauses on the traditional knowledge and practices of Afro-descendant and indigenous peoples, as legitimate holders of this knowledge. These clauses are included in most of the Agreements with the executing entities, Academia, Cooperating Partners. In the case of Field Level Agreements with executing entities in the process of restructuring, these clauses are being incorporated. 
These clauses apply to ancestral knowledge/practices resulting from the recovery of ancestral knowledge, inventory of native plant species, good risk management practices, among other documentation that has been generated from ancestral and/or local knowledge within the framework of Component 1 and 2.</t>
  </si>
  <si>
    <t>Number of Agreements that incorporate intellectual property protection of traditional knowledge and practices, taking into account the national regulatory framework. 
Note: In the framework of the mid-term review, compliance with the SMART characteristics of the battery of Safeguards indicators that are part of the Binational Project's M&amp;E Strategy is being reviewed.</t>
  </si>
  <si>
    <t>8 Binational indicators, including 4 for Ecuador and 4 for Colombia</t>
  </si>
  <si>
    <t xml:space="preserve">The FLA, MoU or other cooperation agreements with Afrodescendant and indigenous Awá organizations, Universities, Cooperating Partners, among other strategic allies of the project have intellectual property clauses for the protection of ancestral knowledge and wisdom, considering the legal framework of each country. Additionally, the following actions were contemplated: (a) the signing of the Free, Prior and Informed Consent Agreement (FPIC) prepared for the Academy was integrated into the FLA with FEPP; (b) another clause was added that considers: (i) signing of a confidentiality agreement for consultants/ professionals/ academic personnel involved in the project within the framework of such agreements; (ii) request for consent for dissemination of image, contents, etc., of beneficiaries in the development of communication products. 
To date, 12 agreements have been signed, all of which contain intellectual property protection clauses: 6 Field Level Agreements (FLA) with executing entities (Acipap, CANE, FCAE, Resguardo Nulpes, Unipa), 2 FLA with technically robust cooperating partners (ADC, FEPP), 2 MoU with Academia (UPEC, Pucese), 1 MoU with UN Women, 1 MoU with governing body / Government (Inamhi). In addition, for the Agreements with Academia, Agreements on Free, Prior and Informed Consent were signed with each EE (CANE, FCAE), and Confidentiality Agreements were signed by each professor and researcher involved in the ethnobotanical study.
 </t>
  </si>
  <si>
    <t>It was identified that there are weaknesses in the internal governance (self-government) of the executing entities to guarantee a clear, permanent flow of communication between the members of the communities and their leaders. This implies that it is necessary to promote improvements in the communication channels.</t>
  </si>
  <si>
    <t>As far as possible, while respecting internal mechanisms, efforts have been made to involve community leaders in some articulation spaces, so that there is a greater guarantee that the information reaches the populations. This is not always feasible since the leadership style is very closed. Furthermore, in the case of the Awá this leadership is exercised by men, while in the Afro-descendant organizations it is in the hands of women.
-Before developing the communication materials resulting from the ethnobotanical studies, it is planned to manage the FPIC agreements with the Afro and indigenous communities.
As part of the mid-term review, a proposal is being prepared to adjust the battery of safeguards indicators.</t>
  </si>
  <si>
    <t>4 – Human rights</t>
  </si>
  <si>
    <t>5 – Gender equality and women’s empowerment</t>
  </si>
  <si>
    <t xml:space="preserve">Empowerment and gender equality is not supported by male-dominated leadership spaces. </t>
  </si>
  <si>
    <t xml:space="preserve">The gender approach is based on women being agents of change for adaptation. The safeguards measures implemented are: 
(1) Permanent advice from WFP gender specialists in each country to the project team.  
(2) Ongoing training of project staff on gender issues. 
(3) Advocacy for the participation of women in leadership positions, which may involve decision making. In the case of the EE Awá (FCAE), a woman is Vice-President; in the case of ACIPAP, there is greater participation of women in the Cabildos (the highest levels of authority in a community). 
(4) Participation of women in the events organized by the project, which, depending on logistics, may register more women's participation.
(5) Hiring of women technical experts from the Afro and indigenous Awá communities. It has been possible to hire two women in the organization Acipap, their activities are framed in the implementation of measures.
(6) Incorporation of gender-sensitive approaches in events to ensure greater participation of women.  
(7) Implementation of the project's mechanism for questions, complaints, claims, requests, denunciations or congratulations.
(8) Strengthen gender mainstreaming in the design of community-based adaptation measures. </t>
  </si>
  <si>
    <t>1. Number of Afro/Awá women technical experts hired. 
2. Number of workshops conducted on the gender approach (rationale, importance, etc.).
Percentage of trainings and workshops incorporating gender-sensitive approaches.
3. Gender assessment completed prior to the start of implementation of project activities.
4. Gender baseline completed on time.
Percentage of community-based adaptation plans that have considered a gender approach.
5. Number of gender assessments completed.
The mid-term review is reviewing compliance with the SMART characteristics of the Safeguards indicator battery that are part of the Binational Project's M&amp;E Strategy (e.g., repeated indicators such as the one monitoring gender assessments).G15</t>
  </si>
  <si>
    <t>1. Limited awareness of the threats and impacts of climate change on gender;
2. Limited adaptive capacity in Afro-Awa binational watershed communities.</t>
  </si>
  <si>
    <t xml:space="preserve">(1) Ongoing advice from gender specialists has allowed the project to address the differentiated needs of women and girls, and gender equality. This has allowed the adoption of a series of gender affirmative actions detailed in the measures below. (2) Ongoing training of project staff on gender issues, taking into account the entry profile on gender knowledge. These trainings are extended to the local implementation team made up of community members, professionals, etc., within the framework of the FLAs. (3) The participation of women in leadership positions (involving decision making) may have been positively influenced by the actions of the Binational Project, although not as a direct result of the intervention. In the case of the EE Awá (FCAE), a woman is the Vice-President; while in ACIPAP, there is greater participation of women in the Cabildos (the highest levels of authority in a community). (4, 6) Parity in the participation of women in the events has not yet been achieved, although measures with a gender focus have been adopted (about 2000 women have attended the trainings). When they are held in areas far from the communities, men participate more, while women are more present when food (snacks, lunches) for mothers and children is recognized, as well as childcare, when the events are held on Saturday and/or at times that do not affect women's work and prevent their attendance, to mention a few. (6) In the case of FCAE, the "Children's Corner" was incorporated, a space for girls/children that has allowed greater participation of mothers. (5) Women from Afro and indigenous Awá communities have been hired, their activities are framed within the implementation of measures (33% of 94 people). (7) A standard protocol has been established for the implementation of the CFM mechanism, which contemplates questions/answers that can be accessed through telephone means, mainly via call and/or WhatsApp. Its dissemination has been carried out in some communities/implementing entities. Within the framework of the gender module of the Diploma (1.2.1.), materials are provided, such as the "Violentometer", which specifies the service numbers. (8) The gender approach is currently being incorporated into community planning through a "Strategy for mainstreaming the gender approach in the climate change adaptation measures of the Binational Project". </t>
  </si>
  <si>
    <t>Despite the progress made in complying with the guidelines on gender mainstreaming in the project activities, there is still great resistance, mainly in the Awá organizations. This is because, (1) on the one hand, gender inequalities in the targeted communities are wide (which implies that gender gaps, including various forms of gender-based violence [GBV], are normalized); (2) behavioral changes are processes that require time and investment in gender affirmative actions that promote social change at the community level; and (3) gender actions implemented in the project should be limited to the gaps in which it can have a greater impact, which are three: (i) Sexual division of labor, (ii) Use of time (care work), and (iii) Participation in decision-making (see "Gender Compliance" section). 
This resistance to comply with gender guidelines, which has generated some residual impacts: (1) that there is indifference or inadequate (lax) response by some organizations (such as FCAE) to complaints, claims and/or allegations of GBV; (2) that more knowledge is required by the communities about the Community feedback mechanism (CFM); (3) that Awá women in decision-making positions (such as FCAE Vice-Presidency) do not necessarily exercise the power that corresponds to them, as established by their own statutes or national regulations, although this last challenge is one that the Binational Project could partially influence.</t>
  </si>
  <si>
    <t>(1) Support the design of internal protocols for the prevention of sexual harassment and abuse, as well as their socialization within the organizations and their communities.
(2) Strengthen the Community feedback mechanism (CFM) for the reception of problems, complaints, claims, suggestions, denunciations and congratulations from the WFP through: (i) integration of other means of communication and interaction with the communities, which amplify its use according to the territorial context; (ii) translation of dissemination materials on the mechanism into Awapit. 
As part of the mid-term review, a proposal is being prepared to adjust the battery of Safeguards indicators.</t>
  </si>
  <si>
    <t>6 – Core labour rights</t>
  </si>
  <si>
    <t>7 – Indigenous peoples</t>
  </si>
  <si>
    <t>The Awá communities do not fully agree with actions based on western science or technologies due to a conflict with their cosmovision.</t>
  </si>
  <si>
    <t>The highly participatory processes of consultation, diagnosis, identification, prioritization and implementation of measures are part of the holistic approach with which the project is implemented. For this, the beneficiary populations are involved through the executing entities, as well as the community delegates and/or members of the local teams. This approach promotes the integration of traditional/ancestral knowledge with technical/scientific knowledge.
-In these consultation spaces, the leaders of the executing entities, members of the communities, together with delegates from local governments and institutions have been involved. This articulated work has allowed the integration of ancestral practices/knowledge in the design of measures, such as the reintroduction of native plant species. 
-The results of ethnobotanical studies have also allowed the harmonization of scientific knowledge with ancestral/traditional knowledge.F17</t>
  </si>
  <si>
    <t>Number of methodologies with participatory approaches developed for the collection of traditional knowledge.
-Species introduced in the context of the project.
-Traditional practices identified in a participatory manner, respecting land ownership and customary rights.
-Participatory approaches developed and applied.
-Number of Afro and indigenous Awá community members involved in local project implementation teams (hired under the FLAs).
-Number of local experts involved in the local project implementation teams. 
In the framework of the mid-term review, compliance with the SMART characteristics of the battery of Safeguards indicators that are part of the Binational Project's M&amp;E Strategy is being reviewed.</t>
  </si>
  <si>
    <t>Limited scientific climate information accessible to Afro and Awá communities and decision makers.</t>
  </si>
  <si>
    <t xml:space="preserve">The design stage of adaptation measures (CBA, EbA) was completed based on WFP's programmatic resilience methodologies. The following 5 methodological documents are available, based on highly participatory approaches, which allow integrating technical/scientific knowledge with traditional/ ancestral knowledge in the analysis: 1 Guide for Seasonal Livelihood Planning (SLP) at the binational level, which was applied in the following spaces: two consultations with the Afro-descendant peoples, three consultations with the Awá indigenous people; 4 Guides for Community-Based Participatory Planning (CBPP), two for each country, differences for the two ethnic groups. In addition, in the events with the Afro-descendant people, a musical space has been incorporated into the agenda to reflect the strong cultural component of the work with Afro-descendants. Songs and even poems on the subject of climate change, enlivened with local instruments, have marked the closing of certain events (e.g., specialization courses with the academy). 
The results of the systematization of ancestral knowledge and practices in risk management (Output 124) have been used as a basis for the design of adaptation measures. Local implementation teams have been formed within the framework of the FLAs with the executing entities, technical partners and the academy. A total of 94 people were hired, including 59 local people (63%), distributed among those who self-identify as Awá: 9; Afro 17; Others (mestizos) 33. </t>
  </si>
  <si>
    <t xml:space="preserve">No additional residual risks have been identified, since project implementation has been based on highly participatory processes that guarantee the involvement of the communities, the relevance of the interventions, and consider the integration of ancestral/traditional knowledge with technical/scientific knowledge. </t>
  </si>
  <si>
    <t>No additional risks were identified.
As part of the mid-term review, a proposed adjustment to the battery of Safeguards indicators is being prepared.</t>
  </si>
  <si>
    <t>8 – Involuntary resettlement</t>
  </si>
  <si>
    <t>9 – Protection of natural habitats</t>
  </si>
  <si>
    <t>Some activities, if not properly designed, can have negative environmental impacts.</t>
  </si>
  <si>
    <t xml:space="preserve">During the design phase of adaptation measures, screening was carried out for each category of measure, considering the particularities of the territory. In this context, both risks and mitigation measures have been identified. 
At the project level, the following safeguards have been considered: 
(1) Apply existing methodologies, as part of the normative framework that applies to the Binational Project, which validate some quality procedures for all adaptation measures. 
(2) Ensure that traditional or endemic species are introduced, using ancestral and local practices. 
(3) Promote the stocking of species of traditional or endemic varieties. 
(4) Promote biodiversity. 
(5) Avoid monoculture.
(6) Provide protection against livestock contamination of natural water sources to be conserved during the project (e.g., live fences). 
(7) Promote forest conservation, considering water protection. 
(8) Ensure, to the extent possible, that all materials used are environmentally friendly and locally available. </t>
  </si>
  <si>
    <t>1. Number of existing methodologies applied that establish/ imply quality procedures for all adaptation measures.  
2. Percentage of traditional or endemic species introduced versus planted.
3. Quantity and (visual) quality of water in surrounding streams and rivers.
4. Any other relevant indicators depending on identified risks and planned monitoring measures.
The mid-term review is reviewing compliance with the SMART characteristics of the battery of Safeguards indicators that are part of the Binational Project's M&amp;E Strategy.</t>
  </si>
  <si>
    <t>Methodologies establishing/implying quality procedures for adaptation measures are not available in the area.</t>
  </si>
  <si>
    <t xml:space="preserve">(1) Within the framework of the design of measures, the "Screening of social and environmental risks" is applied, in accordance with the methodology of the AF/WFP. In addition, the regulatory framework of each country is considered; there is a "National Ecological Restoration Plan for Colombia" in which all the actions of the project in terms of ecological restoration are framed. (2) The designs of the measures consider the findings of the ethnobotanical studies. However, it is important to emphasize that, in the case of the Awá, they have only been applying agricultural practices for a few years, which they have been learning from mestizo sectors (they are not their own). They have assumed and/or adapted them for their agricultural work, such as the following: propagation of species, production of fertilizers, fertilization, planting of species in riverbanks (Chiparo, Guabo, Nacedero p/zones of landslides). (3) Species storage is being addressed through the implementation of seed banks, which aim to become local assets. Species management is carried out through living seed and plant banks that will allow for their long-term conservation. In addition, spaces are promoted for the exchange of seeds and ancestral practices among families/communities following standards established by the competent authority in each country. (4) The results of the ethnobotanical studies show the biodiversity of the area, on which the design of measures is based. In particular, a bromatological analysis was carried out to determine the nutritional content of local species that, in addition to their agronomic characteristics, will improve the local diet. It is important to note that, in parallel to the work that the Awá Organizations carry out in the framework of the Binational Project, they work on other fronts of conservation of areas. (5) The prioritized adaptation measures do not include monoculture practices, although they were proposed in the PCP consultations in Ecuador; in the case of Colombia, the agroforestry systems measure (SAF), which combines biodiverse orchards, takes advantage of the beneficial relationship between several local species. (6) 12 water sources have been protected using recycled material piles to avoid contamination, reforestation, live fences, among others, are contemplated. (7) Priority has been given to the use of local material in the measures that require it, as far as possible. </t>
  </si>
  <si>
    <t xml:space="preserve">(2) There are threats inherent to the territorial dynamics that threaten the recovery/adoption of agricultural practices: the existence of illicit crops in Colombia; the increase in the areas of these crops in communities neighboring the project intervention area, a country that is also a supplier of related services to Colombia; the existence of storage areas for subsequent transfer to shipping areas; new dynamics of illegal actors who have adapted to the context of the territory, generating impacts of varying scope in social and environmental aspects, according to their interests; the emergence of organizations in the area that are not necessarily community-based. 
(4) In the Afro-Ecuadorian communities' territory, there have been interventions by illegal actors that threaten biodiversity (illegal mining, logging, illegal timber extraction).
(8) There may be materials needed for the implementation of measures that come from abroad (given that there are no local options). </t>
  </si>
  <si>
    <t>(2) In the measure design phase, in the context of Screening, the feasibility that the measure(s) can be implemented for a given community is analyzed. This decision takes into account UNDSS recommendations/safety analysis, consultations with the EEs, among others. 
(8) It is proposed to incorporate in the updated Safeguards Plan Guidelines on disposal / management of waste / materials depending on the area (e.g.: plastic bags of food seedlings in case they cannot be reused).
-The indicators for this Principle were integrated into the indicator battery of the project's M&amp;E Strategy.</t>
  </si>
  <si>
    <t>10 – Conservation of biological diversity</t>
  </si>
  <si>
    <t>11 – Climate change</t>
  </si>
  <si>
    <t>12 – Pollution prevention and resource efficiency</t>
  </si>
  <si>
    <t>13 – Public health</t>
  </si>
  <si>
    <t>14 – Physical and cultural heritage</t>
  </si>
  <si>
    <t>15 – Lands and soil conservation</t>
  </si>
  <si>
    <r>
      <rPr>
        <b/>
        <sz val="11"/>
        <rFont val="Times New Roman"/>
        <family val="1"/>
      </rPr>
      <t>In the project document, this risk is defined as "degraded soils are not the most appropriate soils to benefit from adaptation measures"</t>
    </r>
    <r>
      <rPr>
        <sz val="11"/>
        <rFont val="Times New Roman"/>
        <family val="1"/>
      </rPr>
      <t>. Since the project document did not  adequately identify the concrete potential impacts of project activities on land and soil conservation, additioanl assessment have been carried out during the prioritization of adaptation measures. 
None of the project activities are expected to directly affect land and soil conservation, however further assessment will be carried out during the design of concrete adaptation measures (USPs) as part of the screening process. 
On the other hand, it is planed to implement adaptation measures that have a positif impact for degraded soils affected by coca crops, deforestation, oil spills, among others. Thus, the project is expected  to reduce the degradation of soils.
As part of the mid-term review the ESMP will be reviewed and recommendations for its update provided.</t>
    </r>
  </si>
  <si>
    <r>
      <t xml:space="preserve">The measures prioritized for implementation include reforestation of deforested areas (mangrove and forest), agroecological production, including the production of fertilizers, conservation and protection of water sources, and the implementation of agroforestry and silvopastoral systems, which include nitrogen-fixing plants. Based on the adaptation measures prioritized with the communities, soil analysis is not required in any of the countries. Likewise, there are no plans to incorporate amendments to improve the structure or nutritional efficiency for the correct implementation of soil-related adaptation measures. Despite not generating impacts, the following measures are being followed:
(1) Apply the AF/WFP methodology for social and environmental risk assessment (Screening tool), with specific attention to degraded soils, the results of which are evaluated jointly with key stakeholders of the territory. 
(2) Avoid the use of agrochemicals, preferably promoting composting and traditional practices, with the integration of soil fertility measures through pilot tests of organic fertilizers to improve the natural conditions of the soil (not as a remedial measure). 
(3) Consider the use of plant protection measures, including the use of native nitrogen-fixing species, as part of the </t>
    </r>
    <r>
      <rPr>
        <i/>
        <sz val="11"/>
        <rFont val="Times New Roman"/>
        <family val="1"/>
      </rPr>
      <t>Restauration Strategy</t>
    </r>
    <r>
      <rPr>
        <sz val="11"/>
        <rFont val="Times New Roman"/>
        <family val="1"/>
      </rPr>
      <t>. 
(4) Train community members on the correct use of soil protection measures and inputs.
(5) Integrate traditional soil protection knowledge and practices. 
(6) Include, if necessary, in the revision of community-based adaptation plans an assessment of the potential risks and impacts produced by high soil degradation, associated with activities not related to the project and specific to the focused area or community.</t>
    </r>
  </si>
  <si>
    <t>1. Number of scientific studies related to soil structure and fertility.
2. Community members trained in soil conservation.
3. Soil fertility practices and knowledge integrated into measures.
4. Number of agrochemicals used.
5. Maps generated showing soil use and capacity for the main micro-watersheds.
As part of the mid-term review, compliance with the SMART characteristics of the battery of Safeguards indicators that are part of the Binational Project's M&amp;E Strategy is being reviewed.</t>
  </si>
  <si>
    <t>At the binational level, there are no scientific studies available related to soil structure and fertility.</t>
  </si>
  <si>
    <t>It is important to note that the results of ethnobotanical studies (Output 111-113) and participatory consultations with communities (Output 312) have been considered during the design and implementation of measures. In this context, the following relevant mitigation measures on soil management have been integrated: agroforestry, use of local nitrogen-fixing species, among others. Specifically, the following safeguards have been applied:
(1) AF/WFP Screening was conducted to two categories of adaptation measures: (i) Livelihood and food security strengthening measures, (ii) Ecological conservation, restoration, rehabilitation and/or recovery.
(2, 5, 6) Through the work developed with the Technical Partner ADC, a set of trainings on agroecology is being developed to train facilitators for the production of organic fertilizers, practical PH sampling, soil texture evaluation with hands, etc. It consists of simple, viable practices to be used in the communities. The designs include practices that promote soil recovery, compost production, transfer of agroecological practices and organic production.
(3) The use and introduction of native nitrogen-fixing species is addressed through two categories of measures: (i) sustainable food systems; (ii) vegetable gardens.
(4) The design and implementation of measures is carried out jointly with the communities and incorporates a training component that addresses key issues for soil restoration and avoid degradation, for their adequate development. 
(5) Some examples of ancestral knowledge and practices in the design and implementation of measures are: planting of plant species along riverbanks and on slopes, plant association, etc. This is a measure that combine the effect of risk management and climate adaptation in soils that present a degree of degradation and vulnerability.
(7) A set of land cover maps of the area of influence have been drawn up to analyze erosion, degradation, etc.</t>
  </si>
  <si>
    <t xml:space="preserve">No additional residual risks have been identified, since project implementation has been based on highly participatory processes that guarantee the involvement of the communities, local authorities and other key stakeholders, the relevance of the interventions, and consider the integration of ancestral/traditional knowledge with technical/scientific knowledge. </t>
  </si>
  <si>
    <t>As part of the mid-term review, a proposal is being prepared to adjust the Safeguards indicators.</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</si>
  <si>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</si>
  <si>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</si>
  <si>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</si>
  <si>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</si>
  <si>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</si>
  <si>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</si>
  <si>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</si>
  <si>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</si>
  <si>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</si>
  <si>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rPr>
        <b/>
        <sz val="11"/>
        <rFont val="Calibri"/>
        <family val="2"/>
        <scheme val="minor"/>
      </rPr>
      <t>Regulatory framework:</t>
    </r>
    <r>
      <rPr>
        <sz val="11"/>
        <rFont val="Calibri"/>
        <family val="2"/>
        <scheme val="minor"/>
      </rPr>
      <t xml:space="preserve"> in March 2021 WFP updated the corporate safeguards framework "WFP Environmental and Social Sustainability Framework", which in September of the same year was covered by the approval of the Policy (OED2021/018). This consisted of an update of the commitments set out in the 2017 Environmental Policy, which involved the extension of a series of principles that would also allow social sustainability to be covered. Under this institutional umbrella, which for the Binational Project, was aligned with the EF Policies, specific clauses have been included in second and new FLAs signed with EE and technical cooperating Partners. 
</t>
    </r>
    <r>
      <rPr>
        <b/>
        <sz val="11"/>
        <rFont val="Calibri"/>
        <family val="2"/>
        <scheme val="minor"/>
      </rPr>
      <t>Capacity building:</t>
    </r>
    <r>
      <rPr>
        <sz val="11"/>
        <rFont val="Calibri"/>
        <family val="2"/>
        <scheme val="minor"/>
      </rPr>
      <t xml:space="preserve"> new training has been provided to the technical project team (WFP), online and in situ, as well as constant monitoring to ensure proper application of the Screening during the design phase of the adaptation measures, while the executing entities can assume greater leadership in this process. 
</t>
    </r>
    <r>
      <rPr>
        <b/>
        <sz val="11"/>
        <rFont val="Calibri"/>
        <family val="2"/>
        <scheme val="minor"/>
      </rPr>
      <t xml:space="preserve">Involvement of local stakeholders: </t>
    </r>
    <r>
      <rPr>
        <sz val="11"/>
        <rFont val="Calibri"/>
        <family val="2"/>
        <scheme val="minor"/>
      </rPr>
      <t xml:space="preserve">the technical review of the Screening has received feedback from local partners such as Corponariño, which are part of the project's governance. 
Safeguards monitoring: With respect to the management of social and environmental risks in the field, WFP is doing this in direct coordination with Afro-descendant and indigenous organizations, through the local teams contracted under the FLA framework. However, these technical roles should be strengthened. 
</t>
    </r>
    <r>
      <rPr>
        <b/>
        <sz val="11"/>
        <rFont val="Calibri"/>
        <family val="2"/>
        <scheme val="minor"/>
      </rPr>
      <t>Community feedback mechanism [CFM]:</t>
    </r>
    <r>
      <rPr>
        <sz val="11"/>
        <rFont val="Calibri"/>
        <family val="2"/>
        <scheme val="minor"/>
      </rPr>
      <t xml:space="preserve"> the complaints &amp; grievances mechanism has been implemented; however, the need to expand coverage and interaction at the community level has been identified through the following actions: greater dissemination of the mechanism in communities, consultation on other effective channels of interaction considering the context of the territory, elaboration of communication products in Awapit language, integration of key issues on the implementation of measures into the questionnaire of questions / answers, among others (see section below "GRIEVANCES", and Annex 2).</t>
    </r>
  </si>
  <si>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</si>
  <si>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</si>
  <si>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rPr>
        <b/>
        <sz val="11"/>
        <rFont val="Calibri"/>
        <family val="2"/>
        <scheme val="minor"/>
      </rPr>
      <t>Regulatory framework:</t>
    </r>
    <r>
      <rPr>
        <sz val="11"/>
        <rFont val="Calibri"/>
        <family val="2"/>
        <scheme val="minor"/>
      </rPr>
      <t xml:space="preserve"> In the case of Community Based Organizations, specific clauses have been included in second FLAs signed with EE and in new ones subscribed with technical cooperating Partners [ADC (Colombia) or FEPP (Ecuador)]. As part of these arrangements, some online and on-site trainings have been conducted with the support of the WFP Regional Safeguards Advisor, in order to ensure an adequate understanding of co-responsibility, compliance and the importance of the safeguards. 
As part of this knowledge transfer, other applications of Screening to the design of community-based adaptation measures were developed with the involvement of the ADC Partner, the results of which are presented in the following section.
In the case of the MoU signed with the Academia more rigorous legal terms have been defined to protect Afrodescendant and Awá indigenous rights and free, prior and informed consent letters were formally released for studies development under component 1. </t>
    </r>
  </si>
  <si>
    <t>Have the implementation arrangements at the EEs been effective during the reporting period?</t>
  </si>
  <si>
    <t>Yes, while technical capacities of the EEs remain weak, a set of mitigation measures is being implemented to ensure full compliance with the ESP and effective implementation of the ESMP. As part of the agreements with the EEs, and as prescribed in the ESMP, WFP provides the EEs with capacity building in the application of the risk screening and technical support.
Understanding of co-responsibility in the application of safeguards: in the case of the implementing entities, some are more aware of the implications of the safeguards as a mechanism to prevent damage to their territories/communities; in other cases, there are difficulties in understanding the responsibilities involved. In this context, the aim is to promote the integration of technical knowledge with the context of the territory, establish teaching methodologies on safeguards that take into account local/ ancestral knowledge and practices, respecting the internal governance mechanisms of the communities, among others. 
Approval of Screening: in the case of Colombia there is no designation of responsibility among the competent entities in the territory to approve the implementation of certain actions, therefore, even when certain entities are involved, final approvals cannot be issued, nor is there any obligation to follow up. What is obtained is a series of recommendations, but not an endorsement or approval per se. In this circumstance it will be evaluated that the National Technical Advisory Committee of the country can provide a technical recommendation of approval to the Screening.</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</si>
  <si>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</si>
  <si>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</si>
  <si>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</si>
  <si>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r>
      <t xml:space="preserve">Yes. 
Each part has </t>
    </r>
    <r>
      <rPr>
        <b/>
        <sz val="11"/>
        <rFont val="Calibri"/>
        <family val="2"/>
        <scheme val="minor"/>
      </rPr>
      <t>clear roles and responsibilities according to AF regulations and WFP</t>
    </r>
    <r>
      <rPr>
        <sz val="11"/>
        <rFont val="Calibri"/>
        <family val="2"/>
        <scheme val="minor"/>
      </rPr>
      <t>’s Environmental and Social Sustainability Framework. In the case of EE, specific clauses have been included within new/ updated FLAs. In all cases, WFP has assumed the development of the Screening process, ensuring that the AF guidelines are complied with from the start of the project. In the case of technical cooperating partners (ADC, FEPP) it has been feasible to designate focal points to coordinate internally the processes linked to safeguards; while in the case of the executing entities this has been included (initial FLA) or will be included (new FLA) as part of the responsibilities assigned to the local teams. To ensure an adequate approach, online and on-site trainings have been conducted and will continue throughout the implementation of measures. It is planned to design a safeguards monitoring tool with a differential approach to be applied directly by the ES (this will be part of the M&amp;E Strategy). 
Additional training is planned for the executing entities, with field visits, in order to provide the technical foundations for them to assume co-responsibility in the application of safeguards. In the meantime, the screening processes for the measures have been/will be carried out by the Project Team, with support from ADC/FEPP Partners when appropriate.</t>
    </r>
  </si>
  <si>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</si>
  <si>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</si>
  <si>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</si>
  <si>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</si>
  <si>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</si>
  <si>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</si>
  <si>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</si>
  <si>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</si>
  <si>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</si>
  <si>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[Climate change adaptation measures for the Afro People]</t>
    </r>
  </si>
  <si>
    <t>None</t>
  </si>
  <si>
    <t>Not applicable</t>
  </si>
  <si>
    <t>Any</t>
  </si>
  <si>
    <r>
      <t>USP 2:</t>
    </r>
    <r>
      <rPr>
        <i/>
        <sz val="11"/>
        <color theme="1"/>
        <rFont val="Times New Roman"/>
        <family val="1"/>
      </rPr>
      <t xml:space="preserve"> [Climate change adaptation measures for Awá People]</t>
    </r>
  </si>
  <si>
    <t>USP 3: Category 1- Livelihood and food security strengthening measures</t>
  </si>
  <si>
    <t>-The activities might contribute to aggravate existing conflicts or disagreements, or generate new conflicts within or between organizations or communities, depending on the governance inside the communities that the organizations represent, and their cultural systems.
-The activity might has adverse, inequitable or discriminatory effects on affected populations, particularly on people living in poverty, or marginalized or excluded individuals or groups, considering that a prioritization of vulnerable groups had to be carried out.</t>
  </si>
  <si>
    <t>Yes,
The impact of each risk has been analyzed by the WFP project team, the results are recorded in the corresponding Screening tool.</t>
  </si>
  <si>
    <t>Yes,
Technical stakeholders were involved, and additional consultations were held with the Colombian Agricultural Institute (ICA), the national authority having jurisdiction over the production and marketing of plant material, and with WFP gender consultants.</t>
  </si>
  <si>
    <t>Yes,
The available information has been used during the screening considering the potential impact of each risk on men and women. Likewise, baseline results that were disaggregated by gender were used.</t>
  </si>
  <si>
    <t>(1) Socialization of the project and the specific activities to be implemented should be carried out on an ongoing basis. Special attention should be paid to the methodological design of the socialization, in order to include possible groups that are being marginalized or excluded from the process, and to identify sources of conflict within the communities that could be aggravated by the adaptation measures.  
(2) The community assets to be implemented (seed banks, bio-inputs laboratories, processing plants, etc.) will be implemented on land that the communities designate by common agreement through the Veredal Board, and the land may be of common use or loaned by a family. In any case, a document will be signed (preferably a gratuitous bailment of use) in which the Rural Board and the owners of the land (if any) express their authorization to make the land available for the agreed purposes for a determined period of time, not less than the duration of the project. It must be made clear in the document that the presence of the productive asset does not imply a loss of ownership or possession by the family or community owning the land.  
(3) Each collective asset shall have a joint work manual or regulation that governs relations among members, benefit distribution, functions and good practices within the organization; these regulations should be built in a participatory manner with the people linked to the asset.  
(4) (i) an open call will be made to the entire community, widely disseminated, aimed at all those interested in being trained as dynamizers, through the Veredal Boards and social media such as WhatsApp. ii) the Implementing Partner and WFP will choose a list of candidates based on their applications, and these will be consulted before the Veredal Board for validation; in case the Board refrains from supporting one or another candidate, it must justify its decision in writing; once the applicants are selected, they will sign a commitment act where their replication responsibilities are clear, and the support they will receive from the Implementing Partner and WFP.  
(5) On the other hand, the implementing partner will accompany each of the facilitators in the establishment of the agreed assets, and in their replication efforts. Likewise, the implementing partner will monitor the results achieved in terms of replication of initiatives by the community, through the systematization of the information collected.  
(6) The inclusion of families or beneficiaries that do not have sufficient land, and therefore have not been able to benefit from the implementation of other adaptation measures, will be prioritized.  
(7) The project will seek to incorporate women in productive activities, either as custodians of seeds. In all areas of training and education, the project will seek to incorporate women in productive activities, whether as seed custodians, managers of family gardens, processors, fish farmers or as active participants in farm planning, always consulting their availability and making clear commitments, with the understanding that these activities should not represent an undesirable overburden for the beneficiary women.  
(8) In all training spaces, domestic work performed primarily by women should be made visible, highlighting its importance and economic value, so that it is taken into account when distributing the workload among family members. It will also be emphasized that the economic value of women's domestic and agricultural work should be matched by their equal participation in the economic benefits and decision-making in the household.
(9) The training provided by the implementing partners will emphasize that, although many of the facilitators trained in agroecology may be women, the work of caring for the farm is a family activity in which all family members should participate to the extent of their possibilities and willingness, making sure that activities such as school attendance or children's recreational activities are not interrupted. 
(10) Complementarily, gender equity components shall be included in the training offered, highlighting the possibility of new masculinities and the economic value of caring for the family.  
(11) In addition, priority in the selection of beneficiaries will be given to women and young people who are motivated and interested in learning and replicating knowledge. In this way, it is hoped to close the gap in knowledge and productive skills that currently separates men of adult age, or the elderly, from the rest of the population.
(12) The design of the measure should include actions to reduce the time that women and men spend on productive activities.  
(13) All aquaculture training programs should include a section that explains and raises awareness in the communities about the role of vectors in the transmission of tropical diseases, and how these can proliferate in aquaculture wells that fall into disuse if they are not properly maintained or closed.  
(14) All training programs in food handling and processing should include modules on good practices and minimum conditions to ensure product safety, based on the provisions included in Invima Resolution 2674 DE 2013.</t>
  </si>
  <si>
    <t>Number of community assets developed that have a document of commodatum of use or similar, with respect to the total number of assets developed.  
- Number of assets for collective use that have a joint work manual with respect to the total number of assets for collective use developed.  
- Calls open to the public out of the total number of calls launched.  
- Number of replications carried out for each training event. 
- Curricula that incorporate explicit gender components out of the total number of curricula designed.  
- Number of women beneficiaries out of the total number of beneficiaries.  
- Number of actions that reduce the time of women and men in productive activities identified and included in the design of the adaptation measure.</t>
  </si>
  <si>
    <r>
      <t>USP 4:</t>
    </r>
    <r>
      <rPr>
        <i/>
        <sz val="11"/>
        <rFont val="Times New Roman"/>
        <family val="1"/>
      </rPr>
      <t xml:space="preserve"> [Categoría 2- conservation, restoration, rehabilitation and/or ecological recovery</t>
    </r>
  </si>
  <si>
    <t>- The activity might creates or exacerbates intra-community or inter-community conflicts, considering self-government systems at the community level and cosmovision.
- Depending on the activities of active restoration and FSN, compliance with phytosanitary standards, among others that apply, must be guaranteed.
- The activity might generate solid waste that must be disposed of according to the mitigation plan.</t>
  </si>
  <si>
    <t>Yes, 
The impact of each risk has been analyzed by the WFP project team, the results are recorded in the corresponding Screening tool.</t>
  </si>
  <si>
    <t>Yes, 
Consultations were held with relevant national authorities, including the ICA, with expert personnel in Geology and Ecoreduction from the Ministry of the Environment.</t>
  </si>
  <si>
    <t>The risk assessment has been carried out considering the potential impact of each risk on men and women.</t>
  </si>
  <si>
    <t>(1) Each collective asset shall have a work manual or regulation that governs relations among members, distribution of benefits, functions and good practices within the organization; these regulations should be built in a participatory manner with the people linked to the asset.  
(2) The selection of beneficiaries should be carried out through a participatory process in which the ethnic authorities, according to their knowledge of their territory, make the designation. For its part, WFP will establish selection criteria, ensuring that the call for applications is open and publicized.  
(3) The choice of beneficiary communities will be made on the basis of technical criteria by the WFP team, in consultation with the ethnic authorities.  
(4) A management committee will be organized around each collective asset, made up of volunteers with a forestry vocation, who will participate in the operation of the asset and in all decisions involving its development and strengthening.  
(5) The restoration process includes training the communities on the activities to be carried out, their benefits and possible impacts. Therefore, the entire restoration process of the project should include awareness raising, education and training through ecological restoration schools. The training program should include the correct application of the proposed strategies, including the collection of plant material, planting, propagation and monitoring. The training should include the choice of areas for the rescue of plant species, the size and minimum size of the seedling to be rescued, bagging and transport. 
(6) The communities will be trained and sensitized beforehand on the proper disposal of the solid waste generated; the use of pellets and stools can also be promoted to avoid the use of plastic bags for the propagation of plant material. 
(7) Each collective asset must have a solid waste management manual.  
(8) Communities shall be trained and sensitized beforehand on the proper disposal of solid waste generated; the use of pellets and stools can also be promoted to avoid the use of plastic bags for the propagation of plant material. 
(9) Each collective asset must have a solid waste management manual.</t>
  </si>
  <si>
    <t xml:space="preserve">Types of plant material sources used by the project (e.g. community collections, purchase from certified nurseries, etc.). 
- Number of minutes or documents signed by community representatives or property owners authorizing the use of the property for at least the duration of the project, divided by the total number of community plant propagation zones developed by the project. 
- Number of work manuals or regulations established, divided by the total number of community plant propagation zones developed. 
- Number of management committees formed, divided by the total number of community plant material production zones developed. 
- Number of communications received through the established mechanism for complaints, comments, suggestions and denunciations. 
- Number of joint work manuals or regulations incorporating clauses or provisions with a gender perspective out of the total number of manuals or regulations developed. 
- Number of joint work manuals or regulations that include clauses or provisions that explicitly prohibit the involvement of minors under 14 years of age in paid or forced labor activities other than volunteer work for educational purposes. 
- Number of indications or best practices for collecting native species included in training programs. 
- Number of operational manuals established, divided by the total number of community plant propagation zones developed. </t>
  </si>
  <si>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</si>
  <si>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</si>
  <si>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</si>
  <si>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</si>
  <si>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</si>
  <si>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Colombia - Acipap &gt; Complaint letter requesting clarification on budget coverage of mobility expenses for the implementation of community nurseries in the Awa Magna La Dorada, La Cristalina II, Resguardo Ishu AWA cabildos.</t>
  </si>
  <si>
    <t>The expenditure was reviewed following the applicable administrative procedures, after which the expenditure was approved. Mobilization costs ​​were adjusted and established at a agreed scale within the new agreement signed in December 2022. Thus, the grievance redress process was satisfactory for all the Parties (WFP and Acipap). In addition, the proposed objective was met.</t>
  </si>
  <si>
    <t>Colombia - E-mail &gt; request for modification of the date for the scheduled firefighter activity due to armed conflict in the territory.</t>
  </si>
  <si>
    <t>The schedule was coordinated with the local authority (Governor), based on the ocurrence of some events caused by groups outside the law. The event took place at a later date and thus complying with commitments made with communities and local partners. In addition, the proposed objective was met.</t>
  </si>
  <si>
    <t>GENDER POLICY COMPLIANCE</t>
  </si>
  <si>
    <r>
      <rPr>
        <b/>
        <sz val="11"/>
        <color theme="1"/>
        <rFont val="Times New Roman"/>
        <family val="1"/>
      </rP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</si>
  <si>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</si>
  <si>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Yes, the project document includes an inital gender assessment (please see Annex 12 of the project document).</t>
  </si>
  <si>
    <t>Does the results framework include gender-responsive indicators broken down at the different levels (objective, outcome, output)?</t>
  </si>
  <si>
    <r>
      <rPr>
        <b/>
        <sz val="10"/>
        <rFont val="Times New Roman"/>
        <family val="1"/>
      </rPr>
      <t xml:space="preserve">Yes, outcome framework indicators are disaggregated by gender and age. Additionally, the following gender-sensitive indicators are considered: </t>
    </r>
    <r>
      <rPr>
        <sz val="10"/>
        <rFont val="Times New Roman"/>
        <family val="1"/>
      </rPr>
      <t>Result 3.1. (1) [Percentage of households where women, men, or both make decisions about income use]. Product 3.1.2. (2) [Time savings due to adaptation measures (by men and women)]. Product 3.1.5.  (3) [Types of sources of income for households, generated under the climate change scenario (disaggregated according to the sex of the head of household)]; (4) [Percentage increase in household income from ecosystem services and agricultural systems (disaggregated by sex of the head of household)].</t>
    </r>
  </si>
  <si>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</si>
  <si>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</si>
  <si>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</si>
  <si>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</si>
  <si>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</si>
  <si>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</si>
  <si>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</si>
  <si>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Traditional knowledge related to climate change threats and adaptation measures is integrated in community dialogues and decision-making processes</t>
  </si>
  <si>
    <t>Outcome 1.2</t>
  </si>
  <si>
    <t xml:space="preserve">% of women who participate in dialogues </t>
  </si>
  <si>
    <t>[0] Women´s voice are not considered important actors to be heard</t>
  </si>
  <si>
    <t>By project end, women´s participation has increased in community dialogues and decision-making processes</t>
  </si>
  <si>
    <t>Satisfactory &gt; % women participation was 46%</t>
  </si>
  <si>
    <r>
      <t xml:space="preserve">In 120 communities, leaders, community members and women groups </t>
    </r>
    <r>
      <rPr>
        <sz val="9"/>
        <rFont val="Times New Roman"/>
        <family val="1"/>
      </rPr>
      <t>are</t>
    </r>
    <r>
      <rPr>
        <sz val="9"/>
        <color theme="1"/>
        <rFont val="Times New Roman"/>
        <family val="1"/>
      </rPr>
      <t xml:space="preserve"> trained on climate change threats with culturally and gender sensitive methods. Equitable participation of men and women.</t>
    </r>
  </si>
  <si>
    <t>Output 1.2.1</t>
  </si>
  <si>
    <t>Number of women trained</t>
  </si>
  <si>
    <t>0
Limited awareness of climate change threats and impacts on gender </t>
  </si>
  <si>
    <t>There is an equitable participation of men and women </t>
  </si>
  <si>
    <t>Satisfactory # of women (121 women or 52%)</t>
  </si>
  <si>
    <t>Dialogues, fairs and exchanges involving 120 communities, leaders and community members on food security, nutrition and healthy living habits, are considering climate threats, with special focus on diversifying diets and increasing incomes from the production and sale of native species and products. Equitable participation and opportunities of men and women will be promoted </t>
  </si>
  <si>
    <t>Output 1.2.2</t>
  </si>
  <si>
    <t>0
Limited awareness of food security, dietary diversity and diversifying livelihoods </t>
  </si>
  <si>
    <t>Satisfactory # of women (62 women or 47%)</t>
  </si>
  <si>
    <t>Risk reduction capacity of binational institutions and communities are strengthened, including leveraging climate services </t>
  </si>
  <si>
    <t xml:space="preserve">Outcome 2.2 </t>
  </si>
  <si>
    <t>Disaster preparedness score (institutions and community members disaggregated by sex) </t>
  </si>
  <si>
    <t>Limited disaster preparedness and response mechanisms </t>
  </si>
  <si>
    <t>Disaster preparedness score equals to or greater than  7, indicating local government capacity in disaster preparedness ad food security information with WFP support </t>
  </si>
  <si>
    <t>Satisfactory &gt; # women trained 69 (46%)</t>
  </si>
  <si>
    <t>Access to livelihood assets is improved, resilience is enhanced and risks from climate shocks are reduced in food-insecure communities and households </t>
  </si>
  <si>
    <t>Outcome 3.1</t>
  </si>
  <si>
    <t>% of households and communities having more secure access to livelihood assets</t>
  </si>
  <si>
    <r>
      <t xml:space="preserve">Limited adaptive capacity in Afro and Awá binational watershed communities.
- </t>
    </r>
    <r>
      <rPr>
        <b/>
        <sz val="8"/>
        <color theme="1"/>
        <rFont val="Times New Roman"/>
        <family val="1"/>
      </rPr>
      <t xml:space="preserve">Households with crops:
</t>
    </r>
    <r>
      <rPr>
        <i/>
        <sz val="8"/>
        <color theme="1"/>
        <rFont val="Times New Roman"/>
        <family val="1"/>
      </rPr>
      <t>Colombia</t>
    </r>
    <r>
      <rPr>
        <sz val="8"/>
        <color theme="1"/>
        <rFont val="Times New Roman"/>
        <family val="1"/>
      </rPr>
      <t xml:space="preserve">: Afro 53.8%; Awá 72.2% | </t>
    </r>
    <r>
      <rPr>
        <i/>
        <sz val="8"/>
        <color theme="1"/>
        <rFont val="Times New Roman"/>
        <family val="1"/>
      </rPr>
      <t>Ecuador</t>
    </r>
    <r>
      <rPr>
        <sz val="8"/>
        <color theme="1"/>
        <rFont val="Times New Roman"/>
        <family val="1"/>
      </rPr>
      <t xml:space="preserve">: Afro 50.9%; Awá 79.7%. 
- </t>
    </r>
    <r>
      <rPr>
        <b/>
        <sz val="8"/>
        <color theme="1"/>
        <rFont val="Times New Roman"/>
        <family val="1"/>
      </rPr>
      <t>Households with brood stock management:</t>
    </r>
    <r>
      <rPr>
        <sz val="8"/>
        <color theme="1"/>
        <rFont val="Times New Roman"/>
        <family val="1"/>
      </rPr>
      <t xml:space="preserve"> 
</t>
    </r>
    <r>
      <rPr>
        <i/>
        <sz val="8"/>
        <color theme="1"/>
        <rFont val="Times New Roman"/>
        <family val="1"/>
      </rPr>
      <t>Colombia</t>
    </r>
    <r>
      <rPr>
        <sz val="8"/>
        <color theme="1"/>
        <rFont val="Times New Roman"/>
        <family val="1"/>
      </rPr>
      <t xml:space="preserve">: Afro 33.2%; Awá 60.4% | </t>
    </r>
    <r>
      <rPr>
        <i/>
        <sz val="8"/>
        <color theme="1"/>
        <rFont val="Times New Roman"/>
        <family val="1"/>
      </rPr>
      <t>Ecuador</t>
    </r>
    <r>
      <rPr>
        <sz val="8"/>
        <color theme="1"/>
        <rFont val="Times New Roman"/>
        <family val="1"/>
      </rPr>
      <t>: Afro 34.4%; Awá 82.7%.</t>
    </r>
  </si>
  <si>
    <t>By project end, 100% of targeted communities in the binational watersheds have created assets to reduce risk to climate change </t>
  </si>
  <si>
    <t>% of households where women, men or both (women and men) make decisions on the use of income</t>
  </si>
  <si>
    <r>
      <t xml:space="preserve">- </t>
    </r>
    <r>
      <rPr>
        <b/>
        <sz val="8"/>
        <color theme="1"/>
        <rFont val="Times New Roman"/>
        <family val="1"/>
      </rPr>
      <t xml:space="preserve">Household members managing income: 
</t>
    </r>
    <r>
      <rPr>
        <i/>
        <sz val="8"/>
        <color theme="1"/>
        <rFont val="Times New Roman"/>
        <family val="1"/>
      </rPr>
      <t>Colombia</t>
    </r>
    <r>
      <rPr>
        <sz val="8"/>
        <color theme="1"/>
        <rFont val="Times New Roman"/>
        <family val="1"/>
      </rPr>
      <t xml:space="preserve">: both 59%; men 18.5%; women 18.9% | 
</t>
    </r>
    <r>
      <rPr>
        <i/>
        <sz val="8"/>
        <color theme="1"/>
        <rFont val="Times New Roman"/>
        <family val="1"/>
      </rPr>
      <t>Ecuador</t>
    </r>
    <r>
      <rPr>
        <sz val="8"/>
        <color theme="1"/>
        <rFont val="Times New Roman"/>
        <family val="1"/>
      </rPr>
      <t>: both 49.8%; men18.5%; women 26.6%.</t>
    </r>
  </si>
  <si>
    <t>Effective adaptation measures are designed and implemented incorporating participatory approaches, traditional and local knowledge and tested techniques, and promoting equal opportunities for access to resources for women and men to recover of degraded ecosystems in 120 communities </t>
  </si>
  <si>
    <t>Output 3.1.2</t>
  </si>
  <si>
    <t>Time saved due to adaptation measures for women and men </t>
  </si>
  <si>
    <t xml:space="preserve">Adaptation measures are not customized to the local context. KAP Study: 52.4% of women and only 9.4% of men spend more than 8 hours on care work, housework and food preparation; 59% of women and 26% of men are in charge of water gathering. </t>
  </si>
  <si>
    <t>Reduced gaps in the use of time in paid and unpaid work activities between women and men from Afro and indigenous communities</t>
  </si>
  <si>
    <t>Native species are reintroduced to diversify production and consumption and for commercialization, including introduction of organic and agro-ecological crop production practices and ocean species </t>
  </si>
  <si>
    <t>Outcome 3.1.5</t>
  </si>
  <si>
    <t>Type of income sources for households generated under climate change scenarios (disaggregated by sex of the head of household) </t>
  </si>
  <si>
    <r>
      <t xml:space="preserve">Communities do not market native species
'- </t>
    </r>
    <r>
      <rPr>
        <b/>
        <sz val="8"/>
        <color theme="1"/>
        <rFont val="Times New Roman"/>
        <family val="1"/>
      </rPr>
      <t>Household members managing income:</t>
    </r>
    <r>
      <rPr>
        <sz val="8"/>
        <color theme="1"/>
        <rFont val="Times New Roman"/>
        <family val="1"/>
      </rPr>
      <t xml:space="preserve"> Colombia: both 59%; men 18.5%; women 18.9% | Ecuador: both 49.8%; men18.5%; women 26.6%.</t>
    </r>
  </si>
  <si>
    <t>At least 1 additional alternative source of income per territory (ethnic group)</t>
  </si>
  <si>
    <t>Percentage increase in household income from ecosystem services and agricultural systems (disaggregated by sex of the head of household) </t>
  </si>
  <si>
    <r>
      <t xml:space="preserve">- </t>
    </r>
    <r>
      <rPr>
        <b/>
        <sz val="8"/>
        <rFont val="Times New Roman"/>
        <family val="1"/>
      </rPr>
      <t xml:space="preserve">Households member deciding on food procurement: 
</t>
    </r>
    <r>
      <rPr>
        <i/>
        <sz val="8"/>
        <rFont val="Times New Roman"/>
        <family val="1"/>
      </rPr>
      <t>Colombia</t>
    </r>
    <r>
      <rPr>
        <sz val="8"/>
        <rFont val="Times New Roman"/>
        <family val="1"/>
      </rPr>
      <t xml:space="preserve">: both 54.4%; men 8.7%; women 25.4% 
</t>
    </r>
    <r>
      <rPr>
        <i/>
        <sz val="8"/>
        <rFont val="Times New Roman"/>
        <family val="1"/>
      </rPr>
      <t>Ecuador</t>
    </r>
    <r>
      <rPr>
        <sz val="8"/>
        <rFont val="Times New Roman"/>
        <family val="1"/>
      </rPr>
      <t xml:space="preserve">: both 43.9%; men 12.1; women  38.3%.
-  </t>
    </r>
    <r>
      <rPr>
        <b/>
        <sz val="8"/>
        <rFont val="Times New Roman"/>
        <family val="1"/>
      </rPr>
      <t xml:space="preserve">Brood stock management (excluding own consumption):
</t>
    </r>
    <r>
      <rPr>
        <sz val="8"/>
        <rFont val="Times New Roman"/>
        <family val="1"/>
      </rPr>
      <t>Colombia: sell 78.8%; donation 8.2%; barter 5.9% 
Ecuador: sell 82.1%; donation 4.9; barter 0.2%.</t>
    </r>
  </si>
  <si>
    <t>At least 10% increase in household monetary income through introduced adaptation measures </t>
  </si>
  <si>
    <r>
      <rPr>
        <b/>
        <sz val="11"/>
        <color theme="1"/>
        <rFont val="Times New Roman"/>
        <family val="1"/>
      </rP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</si>
  <si>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</si>
  <si>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Gender equality and women's empowerment issues [4] (According to KAP Study)</t>
  </si>
  <si>
    <t>Division of labor</t>
  </si>
  <si>
    <r>
      <rPr>
        <b/>
        <sz val="10"/>
        <rFont val="Times New Roman"/>
        <family val="1"/>
      </rPr>
      <t>SATISFACTORY:</t>
    </r>
    <r>
      <rPr>
        <sz val="10"/>
        <rFont val="Times New Roman"/>
        <family val="1"/>
      </rPr>
      <t xml:space="preserve"> The differences in terms of women's empowerment are marked in both Afro and indigenous Awá contexts by cultural and cosmovision aspects. In the Afro people we can see a greater participation, and physical and economic autonomy of women, who also have the advantage of being closer to urban populations and their production and commercialization dynamics are active. On the other hand, the Awá nationality is geographically more distant from urban centers, their production is limited to their own consumption and women are mainly dedicated to household care work and have few opportunities to develop and/or participate.</t>
    </r>
  </si>
  <si>
    <t>Use of time (carework)</t>
  </si>
  <si>
    <t>Participation in decision-making processes</t>
  </si>
  <si>
    <t>Training activities on gender</t>
  </si>
  <si>
    <r>
      <rPr>
        <b/>
        <sz val="10"/>
        <rFont val="Times New Roman"/>
        <family val="1"/>
      </rPr>
      <t>SATISFACTORY:</t>
    </r>
    <r>
      <rPr>
        <sz val="10"/>
        <rFont val="Times New Roman"/>
        <family val="1"/>
      </rPr>
      <t xml:space="preserve"> Gender training reinforces the importance of women's participation in community decision-making spaces, including the use of gender-inclusive language. These spaces are carried out with the support of WFP's gender specialists, who apply playful, participatory and culturally relevant methodologies that allow and promote women's active participation and understanding so that they can apply this knowledge even in their daily lives. We have also promoted the formation of mixed working groups and collective reflections on gender equality, seeking to translate these reflections into actions within the communities. In other words, the aim is for the women and men participating in the activities to become agents of change that promote gradual adjustments within their communities, mainly indigenous communities. Simultaneously, as part of the capacity building tools, the gender module of the Diploma/Specialization Course has been included, with which 51 Afro and indigenous Awá women have been trained.  This has enabled women and men to understand the importance of reducing the existing gaps in their different communities in order to face climate change on equal terms; they have understood that women and children are 14 times more likely to die in extreme climate events. Other opportunities for raising awareness and closing gender gaps have been identified and progress is being made, such as, for example, the development of a specific training process on masculinities with a local group of experts on the subject and work with ethnic communities at the territorial level. This process will strengthen Awá and Afro-descendant men as allies and co-responsible for gender equality and the empowerment of women and girls.</t>
    </r>
  </si>
  <si>
    <t>SECTION 3: IMPLEMENTATION ARRANGEMENTS</t>
  </si>
  <si>
    <r>
      <rPr>
        <b/>
        <sz val="11"/>
        <color theme="1"/>
        <rFont val="Times New Roman"/>
        <family val="1"/>
      </rP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</si>
  <si>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The following arrangements have been made in relation to the governance of the project: 
- Inclusion of an Article on Prevention of Sexual Exploitation and Abuse in the Agreements designed/signed with the Universities (Pontificia Universidad Católica del Ecuador - Sede Esmeraldas -PUCESE-, Universidad Politécnica Estatal del Carchi -UPEC-) and specialized Institutes (Inamhi), in accordance with the WFP Gender Policy (WFP/EB.1/2022/4-B/Rev.1), which establishes the priority nature on women's empowerment and gender equality. 
- In the case of the Field Level Agreements (FLA) signed with the seven Afro-descendant and indigenous Awá organizations, Annex 5 "Gender Equality, Protection and Accountability to Affected Populations" is included, as well as specific clauses on "Prevention of Sexual Exploitation and Abuse". Additionally, in the two addenda (CANE, FCAE) signed in the last quarter of 2021, Annex 3 was modified, incorporating responsibilities that guarantee compliance with the Adaptation Fund's Social and Environmental Policy (Safeguards). In the case of the five new FLAs (with Unipa, Acipap, Nulpes, CCBMYF, CCAMYF) to be signed in the third quarter of 2022, rapid gender analyses were carried out in the communities, with the objective of facilitating that project actions contribute clearly and with specific budgets to closing gender gaps. 
The clauses incorporated in these articulation instruments on the Gender Policy are the legal basis for the continuous development of a series of training activities that allow for a more effective mainstreaming of the approach, as mentioned in the following section.</t>
  </si>
  <si>
    <t>Have the implementation arrangements at the IE been effective during the reporting period?</t>
  </si>
  <si>
    <t>Yes; they have allowed important advances, although there are difficulties that are the result of structural gaps. 
Incorporating the holistic view required by the project requires understanding the collective dimension of the Afro and indigenous Awá peoples with whom the project works. This process involves cultural exercises that must be respected based on their autonomy and cosmovision in order to achieve mutual understanding, the participation of all their communities and the achievement of common goals and objectives within the framework of the project. This exercise is being carried out progressively with the ethnic-territorial authorities as well as with the rest of the communities. In this work context, it is important to mention the activities/actions that have made the implementation agreements effective: (i) specialized support in gender and protection: in the case of the Binational Project-Ecuador, a person was hired whose responsibilities are: design and execute the implementation plan of the gender strategy in the binational project activities (mainstreaming, training, support to technicians of the different components, design of tools, sensitization processes, and systematization of good practices); promotion of women's rights and prevention of gender violence. In the case of WFP-Colombia, actions are articulated with the National Gender and Protection Officer, who in turn promotes the exchange of knowledge/experience of other livelihood projects; (ii) production of strategic information: important inputs have been generated that are the basis for guiding the mainstreaming of the gender approach in the project with an ethnic or differential perspective, such as those framed in the Agreement with ONUM - WFP Ecuador (2018-2020); (iii) capacity building: covered by the gender clauses established in the agreements signed with local Partners (executing entities, academia, others), a process of dissemination of the WFP Gender Policy 2022 - 2026 was carried out, in addition to other training processes such as Courses/Diplomas; (iv) design of intervention methodologies: after completing the participatory consultations (CEMV, PCP), in the period 2020 - 2021, a prioritization of measures was carried out with the communities with the participation of women, allowing them to express their concerns and interests on the most relevant actions to impact the food security of their families. The involvement of women is being encouraged throughout the design and implementation cycle of adaptation measures. An example of this has been the dialogue of knowledge measures, which were a great opportunity to visualize the role of women in the preservation of ancestral knowledge, as well as in the oral transmission of knowledge to new generations. Within the framework of the design of adaptation measures, men and women have been consulted in appropriate spaces for reflection so that they can make their recommendations, vote to prioritize the most important adaptation measures according to the gender perspective, and identify roles to support different implementation actions (such as displacement in canoes, boats, warehouses, mobilization of inputs, among others). In addition to this, a series of tools proposed in the "Strategy for gender mainstreaming in climate change adaptation measures of the Binational Project" were applied to ensure that gender is being taken into account in the design and implementation of measures, such as: "Considerations to take into account in the design of adaptation measures", "Protocol for conducting workshops, activities or meetings in communities to ensure gender mainstreaming" and "Checklist to ensure gender mainstreaming".</t>
  </si>
  <si>
    <r>
      <rPr>
        <b/>
        <sz val="11"/>
        <color theme="1"/>
        <rFont val="Times New Roman"/>
        <family val="1"/>
      </rP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</si>
  <si>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As mentioned above, the Field Level Agreements (FLA) signed with the Implementing Entities and other Cooperating Partners include an Article on Prevention of Sexual Exploitation and Abuse and Annex 5 "Gender Equality, Protection and Accountability to Affected Populations". Within this framework, the WFP Gender Policy 2022-2026 and the AF were socialized as part of the Binational Project Safeguards framework. In this context, the alignment of organizations with the project's gender focus is promoted, which includes: (i) dissemination of key documents and information on gender equality; (ii) parity in the participation of women in the various events developed under the project (indicator figures); (iii) ongoing training on the gender approach, given the technical weakness of the Afro and Awá executing entities as well as the need to level the knowledge of other implementing partners (ADC in Colombia, FEPP in Ecuador). This ensures that it is considered in all actions developed by the project. In this context, it has been agreed with some implementing entities to integrate a Children's Corner in the workshops so that children can be distracted while their mothers participate; the first stage of this gender affirmative action started in the events organized directly by WFP, and replication is being initiated with CANE, FCAE so that they implement them in the activities they lead in their communities. Within the framework of the design of measures, tools were developed for the mainstreaming of the gender approach in the design of adaptation measures, which allows the gender perspective to be adequately integrated; (iv) the importance of women's participation in decision-making spaces, which is in line with some of the Statutes for the formation of the EEs. This issue should be analyzed according to the ethnic group, based on the information that is currently being collected to monitor the Women's Empowerment Indicator. In the case of the 4 Awá organizations, the representation of women does not exceed 45% participation in the Boards of Directors. For example, in the case of the Nulpes Resguardo, there are no women in decision-making, only one is part of the payroll in the role of Secretary. In Unipa 6 women (out of a total of 14 people) serve in the following functions: Administration and Finance Counseling, Education Counseling, Childhood and Youth Counseling, Women and Family Counseling, Fiscal Counseling and Counseling in Economy and Production. In the case of FCAE the situation is a little different, 3 women are reported to be involved in the Board (out of a total of 11 people), one of them being the Vice President of the organization since mid-2020; among her responsibilities is to represent the President of the organization at events, meetings, etc., when he cannot attend (for example, in CTANE, CDNE), ensure that the other leaders fulfill their roles in each area, among others. The other two positions held by women are: Comié de la Mujer y la Familia and Treasurer. In the case of Afro organizations, the situation is very different; it is usually women who assume the most important leadership roles; for example, in the Alto Mira y Frontera Community Council (CCAMYF) all three leadership positions are held by women. Even the structures of some organizations are based on female leadership, as in the case of the Confederación Comarca Afroecuatoriana del Norte de Esmeraldas (CANE), where the Board of Directors is made up of seven people, of which the four most important roles are held by women: Senior Palenquera, Second Senior Palenquera, Madrina de Uña (second member), Madrina de Óleo (third main member). Progress will be made in monitoring the empowerment indicator in order to evaluate the extent to which the implementation of the Binational Project has had an impact on reducing gender gaps.</t>
  </si>
  <si>
    <t>Have the implementation arrangements at the EE(s) been effective during the reporting period? [5]</t>
  </si>
  <si>
    <t>Partially, depending on each ethnic group and/or executing entity.
The processes of cultural transformation to advance gender equality are long term, which also requires leadership within the communities, which the project promotes through its activities, through intercultural dialogue, although there are always risks related to increased gender-based violence, or the weakening of the social fabric. In any case, the arrangements have allowed advances that support the empowerment of women as agents of change for climate change adaptation; an average participation of 46% of women in training, awareness raising, etc., has been achieved; in addition, 33 women (35%) have been hired as part of the local implementation teams in both countries. Despite the advances, in most of the Awá organizations, there are still difficulties/resistance due to the cultural structure and gender violence that exists due to the high level of alcoholism and the unequal distribution of unpaid household work that falls on women. In addition, local governance structures reflect that women can hardly occupy leadership or managerial positions. According to the report requested from the executing entities, 16 women hold decision-making positions in Afro and indigenous organizations out of a total of 46 (35%), although even in this scenario their voice or opinion is often not heard. Progress will be made in monitoring the women's empowerment indicator, which includes three dimensions (personal, economic and political empowerment), in order to evaluate to what extent the implementation of the Binational Project has had an impact on the reduction of gender gaps, which at the same time will make it possible to demonstrate the effectiveness of these arrangements. Finally, these results are complemented by what is reported in the Safeguards / Principle 5 - Gender equality and women's empowerment section, which provides further details on mitigation measures.</t>
  </si>
  <si>
    <t>Have any capacity gaps affecting GP compliance been identified during the reporting period and if so, what remediation was implemented?</t>
  </si>
  <si>
    <t xml:space="preserve">Partially, depending on each ethnic group and/or executing entity. 
In line with the findings obtained in the KAP Surveys, it has been noted that in certain areas there is a lack of knowledge about the importance of gender equality, which corresponds primarily to cultural and social barriers. One of the actions taken on the basis of these results is the development of the survey on the entry profile of gender knowledge of the technical team, whose analysis allowed the design of a capacity building plan for the technical team implementing the project (made up of leaders of the Afrodescendant and indigenous Awá peoples, technicians of the local governments, and the technical team of the binational project), and the design of a gender training guide for the technical team. The objective is that the people involved from the Afro and indigenous organizations, the implementing partners and even the project team have the necessary understanding to mainstream the approach in the project during implementation according to the activities to be developed. 
In addition, the dissemination of the Community Feedback Mechanism (CFM) will be reinforced to ensure greater accessibility in the context of this project. In addition, after each training event or any other activity, evaluations are being implemented with visual, playful elements, so that men and women can express their level of satisfaction, what they consider should be improved, or what they like or dislike the most. On the other hand, it has been identified that the Awá executing entities prefer that the project's spokespersons be men. This may respond to the gender roles that have been culturally constructed in the Awá community, where women are part of the decision making in the intimate world, the council, and/or the spiritual. On the other hand, men respond to the public world, to the dialogue with people outside the territory. For these reasons, the project designs appropriate activities that allow the participation of Awá women in other spaces without this becoming a risk of violence within their homes and community. </t>
  </si>
  <si>
    <t>SECTION 4: GRIEVANCES</t>
  </si>
  <si>
    <r>
      <rPr>
        <b/>
        <sz val="11"/>
        <color theme="1"/>
        <rFont val="Times New Roman"/>
        <family val="1"/>
      </rP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</si>
  <si>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</si>
  <si>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</si>
  <si>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</si>
  <si>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</si>
  <si>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</si>
  <si>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rPr>
        <sz val="11"/>
        <color theme="1"/>
        <rFont val="Times New Roman"/>
        <family val="1"/>
      </rP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</si>
  <si>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</si>
  <si>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</si>
  <si>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</si>
  <si>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</si>
  <si>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</si>
  <si>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</si>
  <si>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</si>
  <si>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</si>
  <si>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</si>
  <si>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</si>
  <si>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</si>
  <si>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</si>
  <si>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</si>
  <si>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</si>
  <si>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</si>
  <si>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</si>
  <si>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</si>
  <si>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</si>
  <si>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</si>
  <si>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</si>
  <si>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</si>
  <si>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</si>
  <si>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</si>
  <si>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Impact</t>
  </si>
  <si>
    <t>Afro and Awá communties’ vulnerability reduced, with increased capacities to confront climate variability</t>
  </si>
  <si>
    <t>COL: High [4.4]
ECU: High [4.1]</t>
  </si>
  <si>
    <t>Project baseline included information about community perceptions on climate hazards: rainfall increase, drought, floods, sea level rise. 
In line with the general objective of the project, progress has been oriented towards building adaptive capacities through the following variables: communities with natural assets created, maintained or improved to strengthen adaptation to climate change (Outcome 3. 2); people trained through Outcome 12 learning tools and mechanisms (Output 121 &gt; 234 community leaders/members graduated from Courses/Diplomas; Output 123 &gt; 628 people completed Edufami platform courses); communities that have a CCA plan (Output 312 &gt; 68 plans covering 88 communities); participation of women in decision-making/productive spaces (44% of women make up the legal representation/authority bodies of the executing entities; more than 1,200 (47%) have participated in community planning spaces for adaptation and/or prioritization/validation of the measures to be implemented by the project).</t>
  </si>
  <si>
    <t>Community vulnerability is low to medium by the end of the project</t>
  </si>
  <si>
    <t>Dietary diversity score</t>
  </si>
  <si>
    <t>COL: 48,29
ECU: 39,04</t>
  </si>
  <si>
    <t>The project baseline on food security and nutrition
Adaptation measures and/or actions with direct and indirect impact on this indicator were identified, based on the measures that have already been prioritized with the communities: home gardens / resilient gardens, botanical garden, mangrove conservation / restoration that includes awareness on nutritional issues; safe water systems that also includes an awareness component. Most of these actions have an indirect, rather than direct, effect on the dietary diversity of the families, so a low impact is expected at the end of the project.</t>
  </si>
  <si>
    <t>Increased dietary diversity to seven items in household diet</t>
  </si>
  <si>
    <t>Binational capacity strengthening score</t>
  </si>
  <si>
    <t>Latent</t>
  </si>
  <si>
    <t>Moderate</t>
  </si>
  <si>
    <t>Institutions strengthened to incorporate adaptation and risk reduction measures in plans </t>
  </si>
  <si>
    <t>Percentage of women with physical, political and economic empowerment</t>
  </si>
  <si>
    <r>
      <t>Women have a limited role in decision-making, participation and opportunities for income generation; [</t>
    </r>
    <r>
      <rPr>
        <b/>
        <i/>
        <sz val="10"/>
        <rFont val="Times New Roman"/>
        <family val="1"/>
      </rPr>
      <t>Miembro del hogar que administra los ingresos</t>
    </r>
    <r>
      <rPr>
        <sz val="10"/>
        <rFont val="Times New Roman"/>
        <family val="1"/>
      </rPr>
      <t>: Colombia: ambos 59%, mujer 18.9% | Ecuador: ambos 49.8%; mujer  26.6%]; [</t>
    </r>
    <r>
      <rPr>
        <i/>
        <sz val="10"/>
        <rFont val="Times New Roman"/>
        <family val="1"/>
      </rPr>
      <t xml:space="preserve">Porcentaje de </t>
    </r>
    <r>
      <rPr>
        <b/>
        <i/>
        <sz val="10"/>
        <rFont val="Times New Roman"/>
        <family val="1"/>
      </rPr>
      <t>hogares que han implementado medidas frente al cambio climático  según quién toma estas decisiones</t>
    </r>
    <r>
      <rPr>
        <sz val="10"/>
        <rFont val="Times New Roman"/>
        <family val="1"/>
      </rPr>
      <t>: Cambiar el lugar de cultivo: Hombre: 42%, Mujer: 8%, Ambos: 34.5%. Cambiar tipo de cultivos por nuevos: Hombre: 45.1%, Mujer: 9.6%, Ambos: 32.1%. Utilizar abonos y/o control de plagas: Hombre: 56%, Mujer: 14.8%, Ambos: 18.5%.]</t>
    </r>
  </si>
  <si>
    <t>The KAP study on gender and food security and nutrition gaps related to climate change. A gender assessment of project baseline in under progress. 
The monitoring of the dimension of political empowerment of women shows that currently 44 % of women participate in decision-making spaces in the executing entities, being higher in the case of Afro organizations (66%) in which the highest positions of Presidency (Palenquera Mayor), Vice-Presidency, among others according to each structure, while the % of women in the Awá is 35%, identifying only 1 case of the highest level in the hands of a woman (Vice-Presidency of FCAE). With respect to participation in planning spaces, participation reaches 47%.</t>
  </si>
  <si>
    <t>Women’s physical, political and economic empowerment has increased by the end of the project</t>
  </si>
  <si>
    <t>Outcomes &amp; Ouputs</t>
  </si>
  <si>
    <t>Objective 1: Recover with full participation of Afro and Awá communities traditional knowledge and capacities to manage climate change risks and food security and nutrition in targeted binational watersheds.</t>
  </si>
  <si>
    <t>Outcome 1.1 Ancestral knowledge and practices are recovered in support of adaptation and food security</t>
  </si>
  <si>
    <t>Low
Ancestral knowledge is being lost and not used in the adaptation or development planning or implementation; 
[Low articulation of ancestral knowledge in local planning]</t>
  </si>
  <si>
    <t xml:space="preserve">Medium
The project activities have had an impact on the communities in the way that knowledge and ancestral practices could be documented and its importance is recognized because the use of ancestral dishes and plants for food and medicinal purposes has been retaken, the recovery of seeds has been motivated and the knowledge about the conservation of mangroves and ecosystems to reduce climate change has been strengthened. It has also involved young people so that this knowledge is not lost and has served as a model for the implementation of other activities. </t>
  </si>
  <si>
    <t>By project end, ancestral knowledge and practices will be included in the design of adaptation measures and local planning</t>
  </si>
  <si>
    <t>Output 1.1.1 Number of studies on traditional and native species</t>
  </si>
  <si>
    <t>No studies exist related to traditional and native species and the uses for resilience and dietary diversity </t>
  </si>
  <si>
    <t>4 studies realized so far on the restoration of traditional practices (2), native species and plants inventory (2)</t>
  </si>
  <si>
    <t>Two watershed-level studies produced on 1) tree and plant species resilient to climate change and variability in the binational watersheds; and 2) ancestral and native species that can improve dietary diversity and are resilient to climate change and variability</t>
  </si>
  <si>
    <t>Output 1.1.2 Number of studies on marketing traditional and native species</t>
  </si>
  <si>
    <t>Limited knowledge on market opportunities for native species; [No studies exist related to potential for marketign of native species at the beginning of the project]</t>
  </si>
  <si>
    <t xml:space="preserve">3 studies realized so far on the identification of products with potential to marketing: cacao, tilapia, cassava and lulo, which includes; (a) value chain analysis through SWOT analysis; (b) Assessment of the Organizational capacity Index of community smallholder farmers associations; and (c) working plan for the marketing of each identified product. </t>
  </si>
  <si>
    <t>Three feasibility analyses of potential marketing of native species with community participation</t>
  </si>
  <si>
    <t>Output 1.1.3 Number of events to disseminate information</t>
  </si>
  <si>
    <t>[0]
No previous dissemination events conducted to raise awareness and no existing use of traditional knowledge for adaptation to climate change and food security in the border region</t>
  </si>
  <si>
    <t xml:space="preserve"># events 15; 
# communities (represented at events) 132; 
# people 694
# men: 410; women: 284
</t>
  </si>
  <si>
    <t>At least 10 workshops and cultural events organized to share and disseminate study results with 120 Afro and indigenous communities, leaders and decision makers, in local languages.
There is equitable participation of men and women</t>
  </si>
  <si>
    <t>Outcome 1.2 Traditional knowledge on climate change and adaptation is generated, disseminated and integrated into adaptation and development territorial planning processes</t>
  </si>
  <si>
    <t>Low
Traditional knowledge not used in the adaptation or food security planning or activity implementation [Low articulation in local planning]</t>
  </si>
  <si>
    <t xml:space="preserve">Medium
The project activities have had an impact on the communities because more practices are being carried out than 3 years ago; they also consider that these can be incorporated into territorial planning, since the priorities documented in the CBPP, SLP, PACCC allow them to identify which knowledge and practices respond to their needs;
</t>
  </si>
  <si>
    <t>By project end, ethnic communities received support in integrating climate-related ancestral knowledge into Life Plans and Safeguard Plans</t>
  </si>
  <si>
    <t>Outcome 1.2. Percentage of women participating in dialogue processes and advocacy</t>
  </si>
  <si>
    <t>Women´s voice are not consider as important actors to be heard</t>
  </si>
  <si>
    <t>46% of women's participation in the dialogue of knowledge processes is registered.</t>
  </si>
  <si>
    <t>Women and men are involved in the dialogue processes as an integral part of the decision-making</t>
  </si>
  <si>
    <t>Output 1.2.1 Number of communities trained (represented at the events)</t>
  </si>
  <si>
    <r>
      <t>[0] 
Limited awareness of climate change threats and impacts on gender; [</t>
    </r>
    <r>
      <rPr>
        <b/>
        <i/>
        <sz val="10"/>
        <rFont val="Times New Roman"/>
        <family val="1"/>
      </rPr>
      <t>Percentage of households who reported community-based actions for climate change : 10.9%</t>
    </r>
    <r>
      <rPr>
        <sz val="10"/>
        <rFont val="Times New Roman"/>
        <family val="1"/>
      </rPr>
      <t>]</t>
    </r>
  </si>
  <si>
    <t># communities (represented at events) 121</t>
  </si>
  <si>
    <t>By project end, leaders and community members in 120 communities were trained in climate change threats, using culturally and gender-sensitive methods.
There is equitable participation of men and women</t>
  </si>
  <si>
    <t>Output 1.2.1 Number of leaders trained</t>
  </si>
  <si>
    <t># leaders 228</t>
  </si>
  <si>
    <t>Output 1.2.1 Number of women trained</t>
  </si>
  <si>
    <t># women 168 (52%)</t>
  </si>
  <si>
    <t>Output 1.2.2 Number of communities trained (represented at the events)</t>
  </si>
  <si>
    <r>
      <t>[0]; Limited awareness of food security, dietary diversity and diversifying livelihoods; [</t>
    </r>
    <r>
      <rPr>
        <b/>
        <i/>
        <sz val="10"/>
        <rFont val="Times New Roman"/>
        <family val="1"/>
      </rPr>
      <t>26% of households participated in the implementation of climate change actions</t>
    </r>
    <r>
      <rPr>
        <sz val="10"/>
        <rFont val="Times New Roman"/>
        <family val="1"/>
      </rPr>
      <t xml:space="preserve">; 50% of this in community-based activities: </t>
    </r>
    <r>
      <rPr>
        <b/>
        <i/>
        <sz val="10"/>
        <rFont val="Times New Roman"/>
        <family val="1"/>
      </rPr>
      <t>trainings on agriculture and climate change</t>
    </r>
    <r>
      <rPr>
        <sz val="10"/>
        <rFont val="Times New Roman"/>
        <family val="1"/>
      </rPr>
      <t>: 11.4% women, y 15% both (men and women)]</t>
    </r>
  </si>
  <si>
    <t># communities 132</t>
  </si>
  <si>
    <t>By project end, 120 communities were trained.
There is equitable participation of men and women</t>
  </si>
  <si>
    <t>Output 1.2.2 Number of leaders trained</t>
  </si>
  <si>
    <t># leaders 176</t>
  </si>
  <si>
    <t>Output 1.2.2 Number of women trained</t>
  </si>
  <si>
    <t># women 62 (47%)</t>
  </si>
  <si>
    <t>Output 1.2.3 Number of learning platforms</t>
  </si>
  <si>
    <r>
      <t>Lack of information and learning sharing in binational watersheds [0]; [48.5% of</t>
    </r>
    <r>
      <rPr>
        <b/>
        <i/>
        <sz val="10"/>
        <color theme="1"/>
        <rFont val="Times New Roman"/>
        <family val="1"/>
      </rPr>
      <t xml:space="preserve"> households with knowledge on climate change</t>
    </r>
    <r>
      <rPr>
        <sz val="10"/>
        <color theme="1"/>
        <rFont val="Times New Roman"/>
        <family val="1"/>
      </rPr>
      <t xml:space="preserve"> have access to it with </t>
    </r>
    <r>
      <rPr>
        <b/>
        <i/>
        <sz val="10"/>
        <color theme="1"/>
        <rFont val="Times New Roman"/>
        <family val="1"/>
      </rPr>
      <t>internet</t>
    </r>
    <r>
      <rPr>
        <sz val="10"/>
        <color theme="1"/>
        <rFont val="Times New Roman"/>
        <family val="1"/>
      </rPr>
      <t xml:space="preserve"> 8.2%]</t>
    </r>
  </si>
  <si>
    <t>80%; Under progress: Climafami, Equifami; Riesgofami under development. A total of 628 people have been trained through the two Edufami courses in operation (Climafami, Equifami).</t>
  </si>
  <si>
    <t>By project end, one binational learning platform is in place and used by communities and local authorities; Edufami se conforma de cuatros aplicativos: Nutrifami, Climafami, Equifami, Gerifami)</t>
  </si>
  <si>
    <t>Output 1.2.4 Number of climate risk reduction and management best practices</t>
  </si>
  <si>
    <t>Lack of information on best practices in risk reduction and management in border region [0]</t>
  </si>
  <si>
    <t>Sixteen systematized practices have been identified, eight for each country. A final phase of identification of best practices with Afro-Ecuadorian populations is still scheduled.</t>
  </si>
  <si>
    <t>By project end, 12 best practices were compiled from each binational watershed on risk reduction and management</t>
  </si>
  <si>
    <t xml:space="preserve">Output 1.2.4 Number of events to share information on climate risk reduction and management best practice </t>
  </si>
  <si>
    <t>Lack of spaces to share knowledge on risks [0]</t>
  </si>
  <si>
    <t>17 workshops</t>
  </si>
  <si>
    <t>By project end, one knowledge sharing event per watershed on risk reduction and management was conducted</t>
  </si>
  <si>
    <t>Objective 2: Strengthen knowledge generation to effectively plan, design and implement adaptation responses in highly food insecure communities, considering emergency preparedness and response actions.</t>
  </si>
  <si>
    <t>Outcome 2.1 Scientific studies tailored to binational contexts, considering traditional knowledge and community priorities</t>
  </si>
  <si>
    <r>
      <t xml:space="preserve">Limited scientific climate information accessible for Afro and Awá communities and decision-makers; [Low]; [Percentage of households evidencing </t>
    </r>
    <r>
      <rPr>
        <b/>
        <i/>
        <sz val="10"/>
        <color theme="1"/>
        <rFont val="Times New Roman"/>
        <family val="1"/>
      </rPr>
      <t>a change in temperature</t>
    </r>
    <r>
      <rPr>
        <sz val="10"/>
        <color theme="1"/>
        <rFont val="Times New Roman"/>
        <family val="1"/>
      </rPr>
      <t xml:space="preserve">: Colombia: 69.9% | Ecuador: 25.3%] [Percentage of households evidencing </t>
    </r>
    <r>
      <rPr>
        <b/>
        <i/>
        <sz val="10"/>
        <color theme="1"/>
        <rFont val="Times New Roman"/>
        <family val="1"/>
      </rPr>
      <t>a decrease in crops productivity</t>
    </r>
    <r>
      <rPr>
        <sz val="10"/>
        <color theme="1"/>
        <rFont val="Times New Roman"/>
        <family val="1"/>
      </rPr>
      <t xml:space="preserve"> Colombia: 46.7% | Ecuador: 40.8%]</t>
    </r>
  </si>
  <si>
    <t>100% of studies on hydrometeorology are conducted</t>
  </si>
  <si>
    <t>By project end, 120 communities will have access to scientific climate risk information at the micro-watershed level</t>
  </si>
  <si>
    <t>Output 2.1.1 Number of scientific studies</t>
  </si>
  <si>
    <t>No knowledge of water provision and ecosystem threats due to climate change [0]</t>
  </si>
  <si>
    <t>9 studies on hydrometeorology (100%)
1 gender evaluation (100%)</t>
  </si>
  <si>
    <t>By project end, at least one study was conducted on each of the following: 1) water provision and climate risks in two binational watersheds; and 2) ecosystem vulnerability due to climate change and variability and extreme events</t>
  </si>
  <si>
    <t>Outcome 2.2 Disaster preparedness score</t>
  </si>
  <si>
    <r>
      <t>Limited disaster preparedness and response mechanisms [Medium]; [Percentage of households</t>
    </r>
    <r>
      <rPr>
        <b/>
        <i/>
        <sz val="10"/>
        <color theme="1"/>
        <rFont val="Times New Roman"/>
        <family val="1"/>
      </rPr>
      <t xml:space="preserve"> affected by disasters and/or emergencies: </t>
    </r>
    <r>
      <rPr>
        <sz val="10"/>
        <color theme="1"/>
        <rFont val="Times New Roman"/>
        <family val="1"/>
      </rPr>
      <t xml:space="preserve">Colombia: 51.4% | Ecuador 29.3%]; [9.4% of households </t>
    </r>
    <r>
      <rPr>
        <b/>
        <i/>
        <sz val="10"/>
        <color theme="1"/>
        <rFont val="Times New Roman"/>
        <family val="1"/>
      </rPr>
      <t>perceive to be prepared for climate change</t>
    </r>
    <r>
      <rPr>
        <sz val="10"/>
        <color theme="1"/>
        <rFont val="Times New Roman"/>
        <family val="1"/>
      </rPr>
      <t>] [7.3%</t>
    </r>
    <r>
      <rPr>
        <i/>
        <sz val="10"/>
        <color theme="1"/>
        <rFont val="Times New Roman"/>
        <family val="1"/>
      </rPr>
      <t xml:space="preserve"> of households </t>
    </r>
    <r>
      <rPr>
        <b/>
        <i/>
        <sz val="10"/>
        <color theme="1"/>
        <rFont val="Times New Roman"/>
        <family val="1"/>
      </rPr>
      <t>perceive their coomunities are prepared for climate change</t>
    </r>
    <r>
      <rPr>
        <sz val="10"/>
        <color theme="1"/>
        <rFont val="Times New Roman"/>
        <family val="1"/>
      </rPr>
      <t>]</t>
    </r>
  </si>
  <si>
    <t xml:space="preserve">This indicator measures the average score of changes resulting from WFP interventions on emergency preparedness. It measures how effectively WFP works with governments on emergency preparedness. This indicator will be measured at midterm evaluation and at the project end. </t>
  </si>
  <si>
    <t>Disaster preparedness score is equal to or greater than 7, indicating local government capacity in disaster preparedness ad food security information with WFP support</t>
  </si>
  <si>
    <t>Ouput 2.2.1 Number of early warning systems</t>
  </si>
  <si>
    <t>No Afro or Awá directed early warning systems or climate services for agro and hydro-climatic data [0]</t>
  </si>
  <si>
    <t xml:space="preserve">Coordination with IDEAM and INAMHI is under progress; the planning process is completed. The base products for climate monitoring in the area of influence are being developed. (1) Work has been done to adapt the GAD's agricultural sector processes to scale them from a specific area of Imbabura Province (Pimampiro) to the Binational Project's high susceptibility zones. (2) We are working on the design of an IT backup infrastructure for the SmartFarm system, which is associated with the sustainability of the EWS over time. (3) We are currently in the phase of acquiring the technological infrastructure consisting of hardware and software and training the communities in community risk management. The latter is in line with the development of community DRM plans, with a focus on CC management, FNS and gender equality. </t>
  </si>
  <si>
    <t>By project end, at least one EWS in place covering all targeted communities with at least 20 nodes at community level, and territorial organizations able to take appropriate response actions following protocols</t>
  </si>
  <si>
    <t>Ouput 2.2.1 Number of climate information products/services provided for decision making</t>
  </si>
  <si>
    <t>1 first PRISM climate information service, which together with SmartFarm-GADPI, and the WRF Model of INAMHI) will generate climate products that will be focused on: (1) droughts, (2) intense rains, (3) high temperatures, (4) frost, taking as a reference the hazard parameters established in the toolbox for climate change management of the Ministry of Environment of Ecuador.</t>
  </si>
  <si>
    <t>Output 2.2.2 Number of EPR training</t>
  </si>
  <si>
    <r>
      <t>Limited Afro and Awá capacity to prepare or respond to emergencies [0]; [</t>
    </r>
    <r>
      <rPr>
        <b/>
        <i/>
        <sz val="10"/>
        <color theme="1"/>
        <rFont val="Times New Roman"/>
        <family val="1"/>
      </rPr>
      <t>Number of weather and hidrologic stations</t>
    </r>
    <r>
      <rPr>
        <sz val="10"/>
        <color theme="1"/>
        <rFont val="Times New Roman"/>
        <family val="1"/>
      </rPr>
      <t xml:space="preserve"> in: Colombia: 14 | Ecuador: 12]</t>
    </r>
  </si>
  <si>
    <t xml:space="preserve"># trainings 7
# communities participating in the events 36 </t>
  </si>
  <si>
    <t>By project end, at least five training conducted targeting 120 leaders.
Training of community members include equitable percentage of men and women</t>
  </si>
  <si>
    <t>Output 2.2.2 Number of women trained in EPR</t>
  </si>
  <si>
    <t>Limited Afro and Awá capacity to prepare or respond to emergencies [0]</t>
  </si>
  <si>
    <t># women trained 73 (42%)
# men trained 100 (58%)</t>
  </si>
  <si>
    <t>Objective 3: Strengthen adaptive capacity of highly food insecure communities to reduce climate risks and food insecurity and improve community resilience in targeted populations through concrete adaptation measures.</t>
  </si>
  <si>
    <t>Outcome 3.1 Percentage of households and communities having more secure access to livelihood assets</t>
  </si>
  <si>
    <r>
      <t>Limited adaptive capacity in Afro and Awá binational watershed communities; [</t>
    </r>
    <r>
      <rPr>
        <i/>
        <sz val="10"/>
        <color theme="1"/>
        <rFont val="Times New Roman"/>
        <family val="1"/>
      </rPr>
      <t>Households with crops</t>
    </r>
    <r>
      <rPr>
        <sz val="10"/>
        <color theme="1"/>
        <rFont val="Times New Roman"/>
        <family val="1"/>
      </rPr>
      <t>: Colombia: 63.5% | Ecuador: 63.2%]; [</t>
    </r>
    <r>
      <rPr>
        <b/>
        <i/>
        <sz val="10"/>
        <color theme="1"/>
        <rFont val="Times New Roman"/>
        <family val="1"/>
      </rPr>
      <t>Household dedicated to brood stock management</t>
    </r>
    <r>
      <rPr>
        <sz val="10"/>
        <color theme="1"/>
        <rFont val="Times New Roman"/>
        <family val="1"/>
      </rPr>
      <t xml:space="preserve">: Colombia: 47.6% of which 46.4%  was </t>
    </r>
    <r>
      <rPr>
        <b/>
        <i/>
        <sz val="10"/>
        <color theme="1"/>
        <rFont val="Times New Roman"/>
        <family val="1"/>
      </rPr>
      <t>totally used for autoconsumption</t>
    </r>
    <r>
      <rPr>
        <sz val="10"/>
        <color theme="1"/>
        <rFont val="Times New Roman"/>
        <family val="1"/>
      </rPr>
      <t xml:space="preserve">, 78.8% of  surplus </t>
    </r>
    <r>
      <rPr>
        <b/>
        <i/>
        <sz val="10"/>
        <color theme="1"/>
        <rFont val="Times New Roman"/>
        <family val="1"/>
      </rPr>
      <t>was sold</t>
    </r>
    <r>
      <rPr>
        <sz val="10"/>
        <color theme="1"/>
        <rFont val="Times New Roman"/>
        <family val="1"/>
      </rPr>
      <t xml:space="preserve"> | Ecuador: 53.8%, of which  46.3% was </t>
    </r>
    <r>
      <rPr>
        <b/>
        <i/>
        <sz val="10"/>
        <color theme="1"/>
        <rFont val="Times New Roman"/>
        <family val="1"/>
      </rPr>
      <t>totally used for autoconsumption</t>
    </r>
    <r>
      <rPr>
        <sz val="10"/>
        <color theme="1"/>
        <rFont val="Times New Roman"/>
        <family val="1"/>
      </rPr>
      <t xml:space="preserve">, 82.1% of surplus </t>
    </r>
    <r>
      <rPr>
        <b/>
        <i/>
        <sz val="10"/>
        <color theme="1"/>
        <rFont val="Times New Roman"/>
        <family val="1"/>
      </rPr>
      <t>was sold</t>
    </r>
    <r>
      <rPr>
        <sz val="10"/>
        <color theme="1"/>
        <rFont val="Times New Roman"/>
        <family val="1"/>
      </rPr>
      <t>]</t>
    </r>
  </si>
  <si>
    <t>5 Seasonal Livelihoods Programming (SLP), 3 Awá, 2 Afro; 14 Facilitators trained in SLP's methodology from communities, government staff / local partners, teachers, among others; 96 Facilitators trained in the application of the CBPP methodology, from communities and local government institutions / partners.</t>
  </si>
  <si>
    <t>By project end, 100 percent of targeted communities in the binational watersheds have created assets which reduce risk to climate change</t>
  </si>
  <si>
    <t>Outcome 3.1 Percentage of households where women, men or both (women and men) make decisions on the use of incomes</t>
  </si>
  <si>
    <t>COL: 54,42
ECU: 43,86</t>
  </si>
  <si>
    <t>In the context of the gender clauses included in the FLA and the process of designing measures, a series of workshops have been held to address the importance of women's empowerment and gender equality, with the aim of having a cross-cutting impact on all project activities.</t>
  </si>
  <si>
    <t>Output 3.1.1. No of methodologies developed to integrate scientific and traditional knowledge</t>
  </si>
  <si>
    <t>No methodology established</t>
  </si>
  <si>
    <t>10 methodologies developed
Context-tailored community-based participatory planning (CBPP) manual designed; Conceptual framework on climate change linked to food security and nutrition; Methodologies on natives species and plants inventory; baseline  and climate risks and water provision analysis.</t>
  </si>
  <si>
    <t>By project end, participatory approaches enables communities to incorporate both scientific both scientific and traditional knowledge to reduce climate risks</t>
  </si>
  <si>
    <t>Ouput 3.1.2 No. of natural resource assets created, maintained or improved to withstand conditions resulting from climate variability</t>
  </si>
  <si>
    <t>[0]; Adaptation measures not customized to local context</t>
  </si>
  <si>
    <t>3 assets
Refers to actions focused on families and communities that are developed with the communities and that contribute to climate change adaptation (some assets that are related to vegetation cover can be repeated with AOC32) of livelihoods. Assets identified as of the reporting date: (1) family gardens, (2) forest nurseries (rustification zones), (3) eco-efficient stoves that contribute to the efficient use of wood, among others that will be added as the implementation of measures progresses.</t>
  </si>
  <si>
    <r>
      <rPr>
        <sz val="10"/>
        <color rgb="FFFF0000"/>
        <rFont val="Times New Roman"/>
        <family val="1"/>
      </rPr>
      <t>The number of natural assets that contribute to adaptation to climate change is increased at the end of the project; thus,</t>
    </r>
    <r>
      <rPr>
        <sz val="10"/>
        <rFont val="Times New Roman"/>
        <family val="1"/>
      </rPr>
      <t xml:space="preserve"> creating assets, and supporting the sustainable recovery of degraded ecosystems. </t>
    </r>
  </si>
  <si>
    <t>Output 3.1.2 Time saved due to adaptation measures for women and men</t>
  </si>
  <si>
    <r>
      <t>Men and Women spend excessive time gathering water, fuelwood, etc.; [KAP study:  52.4% of women and only 9.4% of men</t>
    </r>
    <r>
      <rPr>
        <b/>
        <i/>
        <sz val="10"/>
        <rFont val="Times New Roman"/>
        <family val="1"/>
      </rPr>
      <t xml:space="preserve"> spend more than 8 hours on housework</t>
    </r>
    <r>
      <rPr>
        <sz val="10"/>
        <rFont val="Times New Roman"/>
        <family val="1"/>
      </rPr>
      <t xml:space="preserve">, </t>
    </r>
    <r>
      <rPr>
        <b/>
        <i/>
        <sz val="10"/>
        <rFont val="Times New Roman"/>
        <family val="1"/>
      </rPr>
      <t>carework and food preparation</t>
    </r>
    <r>
      <rPr>
        <sz val="10"/>
        <rFont val="Times New Roman"/>
        <family val="1"/>
      </rPr>
      <t xml:space="preserve">; 59% of women and 26% of men are in charge of </t>
    </r>
    <r>
      <rPr>
        <b/>
        <i/>
        <sz val="10"/>
        <rFont val="Times New Roman"/>
        <family val="1"/>
      </rPr>
      <t>water gathering</t>
    </r>
    <r>
      <rPr>
        <sz val="10"/>
        <rFont val="Times New Roman"/>
        <family val="1"/>
      </rPr>
      <t>]</t>
    </r>
  </si>
  <si>
    <r>
      <t>To be measured at the beginning of the implementation of adaptation measures with the greatest impact on time savings, for each country (safe water, home gardens/resilient).</t>
    </r>
    <r>
      <rPr>
        <sz val="10"/>
        <color rgb="FFFF0000"/>
        <rFont val="Times New Roman"/>
        <family val="1"/>
      </rPr>
      <t xml:space="preserve"> The implementation process will fully start on February or March 2023 when the funds, corresponding to next tranches, are made available. We are currently in the process of preparing surveys on time spent for men and women, to start surveys and initial results on the current situation (without adaptation interventions) will be shared in PPR5.</t>
    </r>
  </si>
  <si>
    <t>120 community-based adaptation measures</t>
  </si>
  <si>
    <t>Ouput 3.1.2 Number of community-based adaptation plans</t>
  </si>
  <si>
    <t>[0]; Communities in the area of intervention do not have adaptation plans</t>
  </si>
  <si>
    <t>68 Community Adaptation Plans [PACCC]. 138 CBPP workshops and reports prepared with the participation of 2,286 people (Men: 51%; Women: 49%); 8 PACCC of the Afro-descendant People presented to the National Technical Advisory Committe.</t>
  </si>
  <si>
    <t>120 community-based adaptation plans</t>
  </si>
  <si>
    <t>Output 3.1.3 Number of communities with improved access to water for agriculture and consumption</t>
  </si>
  <si>
    <t>COL: 63,53
ECU: 63,23</t>
  </si>
  <si>
    <t>To be monitored at project completion</t>
  </si>
  <si>
    <t>By the end of the project, up to 120 communities adopt water management measures according to community plans</t>
  </si>
  <si>
    <t>Output 3.1.3 Number of people with improved access to water for agriculture and consumption</t>
  </si>
  <si>
    <t>Through the prioritization process, the number of communities in which safe water systems will be implemented was established: COL: 33; ECU: 45.</t>
  </si>
  <si>
    <t>Up to 120 communities have clean drinking water available</t>
  </si>
  <si>
    <t>Output 3.1.4 Number of cost-benefit analyses</t>
  </si>
  <si>
    <t>[0]; Little research completed on the cost or benefits of proposed adaptive measures</t>
  </si>
  <si>
    <t>No Progress</t>
  </si>
  <si>
    <t>By the end of the project, cost-benefit analyses implemented for each adaptation measure, on a watershed level</t>
  </si>
  <si>
    <t>Output 3.1.5 Number of communities that reintroduced climate resilient native species</t>
  </si>
  <si>
    <t>[0]; Low levels of utilization and protection for native species; [Main native crops: pineapple, papaya, guanabana, caimito, yucca, beans, plantain, borojó, sugarcane, corn, cacao, coffee, sweet potato, orito, coconut, chontaduro, tomato, zapayo, naidí, naranjilla, chiro, chiro, chinese potato].</t>
  </si>
  <si>
    <t>13 communities
Active restoration activities have been carried out with native species that are considered scarce or locally extinct in the following communities: Bajo San Isidro, Medio San Isidro, Chontal, Descolgadero, Playón, Bellavista, Pueblo Nuevo, La Cortina, Pambilar, Vuelta de Candelilla, Imbilí, Chimbuzal, and La Cabaña.</t>
  </si>
  <si>
    <t>By the end of the project, 120 communities increased land area dedicated to the cultivation of native crops</t>
  </si>
  <si>
    <t>Output 3.1.5 Type of income sources for households generated under climate change scenario</t>
  </si>
  <si>
    <r>
      <t>C</t>
    </r>
    <r>
      <rPr>
        <sz val="10"/>
        <color theme="1"/>
        <rFont val="Times New Roman"/>
        <family val="1"/>
      </rPr>
      <t>ommunities do not market native species; [No native species and plants marketing in local markets]</t>
    </r>
  </si>
  <si>
    <t xml:space="preserve">First phase of feasibility assessment of potential for maketing includes: (a) identification of 4 products with potential to marketing: cacao, tilapia, cassava and ulo; (b) value chain analysis through SWOT analysis; (c) Assessment of the Organizational capacity Index of community smallholder farmers associations; and (d) working plan for the marketing of each identified product. </t>
  </si>
  <si>
    <t>Targeted households develop one alternate income source</t>
  </si>
  <si>
    <t>Output 3.1.5 Percentage increase in household incomes from ecosystem services and agricultural systems (disaggregated by sex of the head of household)</t>
  </si>
  <si>
    <r>
      <t>[</t>
    </r>
    <r>
      <rPr>
        <b/>
        <i/>
        <sz val="10"/>
        <color theme="1"/>
        <rFont val="Times New Roman"/>
        <family val="1"/>
      </rPr>
      <t>Average expenses at household level</t>
    </r>
    <r>
      <rPr>
        <sz val="10"/>
        <color theme="1"/>
        <rFont val="Times New Roman"/>
        <family val="1"/>
      </rPr>
      <t xml:space="preserve"> in: Colombia: US$ 170 | Ecuador: US$ 289]</t>
    </r>
  </si>
  <si>
    <t>At least 10 percent increase in household monetary incomes through introduced adaptation measures</t>
  </si>
  <si>
    <t>Outcome 3.2 Number of natural assets implemented</t>
  </si>
  <si>
    <t>Limited number of natural assets in place to withstand or adapt to climate change events [0]</t>
  </si>
  <si>
    <t>8 assets 
Refers to actions with an ecosystem approach that are developed with communities, which contribute to climate change adaptation (EbA, CBA, GoR) of ecosystems (according to Output 321, 322). Assets identified as of the reporting date: (1) forest nurseries (rustification zones), (2) seed banks, (3) botanical garden, (4) biodiverse patios, (5) family gardens/resilient gardens, (6) soil retention strip, among others that can be identified with the progress in the design of the prioritized measures.</t>
  </si>
  <si>
    <t>Activities implemented according to community plans</t>
  </si>
  <si>
    <t>Output 3.2.1 Number of ha</t>
  </si>
  <si>
    <t>Limited soil management activities [0]</t>
  </si>
  <si>
    <t xml:space="preserve">112 hectares under soil conservation scheme
</t>
  </si>
  <si>
    <t>At least 3,000 ha degraded land recovered using agro-forestry and nitrogen fixing species</t>
  </si>
  <si>
    <t>Output 3.2.2 Number of ha</t>
  </si>
  <si>
    <t>Lack of effective protection of native forests and mangrove populations [0]</t>
  </si>
  <si>
    <t>47 hectares of conserved forest
85 hectares of mangrove conserved
Which also implied 30 thousand seedlings propagated.</t>
  </si>
  <si>
    <t>At least 3,000 ha of forest and 2,000 ha of mangroves protected and recovered</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</si>
  <si>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</si>
  <si>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</si>
  <si>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</si>
  <si>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</si>
  <si>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 xml:space="preserve">RATING ON IMPLEMENTATION PROGRESS </t>
  </si>
  <si>
    <t>For rating definitions please see bottom of page.</t>
  </si>
  <si>
    <t>Progress on Key Milestones</t>
  </si>
  <si>
    <t>Expected Progress</t>
  </si>
  <si>
    <t>Progress to Date</t>
  </si>
  <si>
    <t>Rating</t>
  </si>
  <si>
    <t xml:space="preserve">Project Manager/Coordinator: </t>
  </si>
  <si>
    <t>Output 1.1.1. One study per watershed produced on traditional and local practices, promoting resilience to climate change and variability in the targeted binational watersheds, with community participation and particular attention to ancestral and native plant and tree species that can improve dietary diversity and are resilient to climate change</t>
  </si>
  <si>
    <t>Two watershed-level studies are produced on 1) tree and plant species resilient to climate change and variability in the binational watersheds; and 2) ancestral and native species to improve dietary diversity that are resilient to climate change and variability.</t>
  </si>
  <si>
    <r>
      <t>The studies on the recovery of ancestral knowledge and inventories of native plant species for Ecuador have been completed. The results included: (i) an inventory of native and introduced species with high protein and energy content for human and animal food, developed together with the Academy (Catholic University of Esmeraldas [Pucese] and the State Polytechnic University of Carchi [UPEC]). This made it possible to determine the types of species, as well as their current or potential uses within the community. Here, 663 useful plant resources present in wild sites were identified (357 Awá; 306 Afro), and 329 useful plant resources were identified at the farm level (197 Awá; 132 Afro). Based on the above inventory, (ii) a bromatological analysis of native and introduced species with high protein and/or energy content for human and animal food, aimed at strengthening the FNS of the Afro and indigenous Awá communities, was carried out. As the main result of the analysis, 76 species were prioritized for each of which a species description sheet was generated containing their main nutritional attributes, 34 of which correspond to the Afro-Ecuadorian people and 42 to the Awá nationality. All the findings in the inventory of native and introduced species throughout the project (both in Colombia and Ecuador) are combined with technical/scientific knowledge of prioritized adaptation measures (mainly in 315, 322), thus guaranteeing the coherence of the interventions with the cosmovision of the Afro and Indigenous peoples. In Ecuador, these measures are "sustainable agrifood systems (SAS)" and "agroforestry systems with commercial orientation, self-consumption and soil conservation". In the case of Colombia, some of the species were evaluated at the level of sexual / asexual reproduction processes for the development of nurseries that support the "passive restoration" measures. Other products that have been generated in parallel to this last stage of development of the studies are the following: 2 booklets: "</t>
    </r>
    <r>
      <rPr>
        <i/>
        <sz val="11"/>
        <color rgb="FF000000"/>
        <rFont val="Times New Roman"/>
        <family val="1"/>
      </rPr>
      <t>Cartilla de Saberes Ancestrales del Pueblo Afroecuatoriano sobre: especies vegetales, recetas alimenticias y legendas relacionadas con la seguridad alimentaria y la adaptación al cambio climátic</t>
    </r>
    <r>
      <rPr>
        <sz val="11"/>
        <color rgb="FF000000"/>
        <rFont val="Times New Roman"/>
        <family val="1"/>
      </rPr>
      <t>o" and "</t>
    </r>
    <r>
      <rPr>
        <i/>
        <sz val="11"/>
        <color rgb="FF000000"/>
        <rFont val="Times New Roman"/>
        <family val="1"/>
      </rPr>
      <t>Cartilla de Saberes Ancestrales de la Nacionalidad Awá sobre: especies vegetales, recetas alimenticias y legendas relacionadas con la seguridad alimentaria y la adaptación al cambio climático</t>
    </r>
    <r>
      <rPr>
        <sz val="11"/>
        <color rgb="FF000000"/>
        <rFont val="Times New Roman"/>
        <family val="1"/>
      </rPr>
      <t>". This material was delivered to the communities and institutions involved in the processes of dissemination of results; some dissemination workshops are still planned; 2 documentary videos on ancestral knowledge framed in the measure "Dialogue of knowledge and exchange of seeds with a focus on gender, interculturality, ethnic relevance for the communities of the Awá Nationality of Ecuador" and "Conservation, protection and dissemination of the ancestral wisdom of the medicinal and nutritional properties of the existing flora and fauna of the Afro-Ecuadorian People". Within the framework of the study on ancestral knowledge, two actions were carried out on "Dialogues of knowledge" involving five events, the results of which are reported in Output 113.</t>
    </r>
  </si>
  <si>
    <t>HS</t>
  </si>
  <si>
    <t>Three feasibility analyses are conducted of potential marketing of native species with community participation</t>
  </si>
  <si>
    <t>The value chain analyses for Ecuador are being carried out within the framework of the agreements that WFP signed with the academy. They are currently in the final stage, so the main findings will be reported in PPR5. In the case of Pucese, work has been done in the province of Esmeraldas (with the majority of Afro communities), while UPEC works in Carchi, Sucumbíos and Imbabura (with the majority of Awá communities). As a starting point for the analyses, a participatory prioritization of native species with commercialization potential was carried out, taking into account the results of the plant species inventories and primers. These workshops were held in March 2022, in Ibarra with 24 Awá people (12 men, 12 women), and in La Concepción with 37 Afro-descendants (23 men, 14 women). Each population group prioritized 12 species, those chosen by Awá: chiro, chontaduro, pilche mate, chillangüa, pita, sugar cane, bejuco, zaragoza, chilma, balsa potato, basil, chili; while those selected by Afro were: guava, white carrot, mosquera, hierba mora, lemon, black bean (2 species), chili, avocado, sweet potato. Based on these results, the feasibility study on the commercialization of native traditional species was initiated, with the objective of diversifying the livelihoods of Afro and indigenous populations and increasing their income. This would be achieved through including products analyzed in enterprises, local fairs and/or in the Alternative Marketing Circuits [CIALCOS], which is a program run by the General Coordination of Commercial Networks of the Ministry of Agriculture and Livestock of Ecuador, with the support of local governments, to promote local associative commercial networks of peasant family agriculture, for a dignified development of rural families. At the same time, based on the recommendations identified in the first value chain analyses (carried out in Colombia), progress was made in defining the measures (i) "Participatory farm planning based on agroecological criteria and adaptation to climate change", which is currently being implemented; (ii) "Strengthening the value chain of prioritized products"; (iii) "Adoption of agroforestry systems in association with the main crops identified for production and/or soil conservation"; and (iv) "Strengthening aquaculture production initiatives and replication of successful models", the last three of which are in the design phase, as part of the strategy to improve family income and protein intake. In addition, a diagnostic study will be conducted to identify the most effective cooperation links between the organizations and the various local distribution associations, within the framework of the agroforestry systems measure, which provides for the marketing of cocoa, cassava, fish farming, and lulo, among others.</t>
  </si>
  <si>
    <t>At least 10 workshops and cultural events organized to share and disseminate study results with 120 Afro and indigenous communities, leaders and decision makers, in local languages. There is an equitable participation of men and women</t>
  </si>
  <si>
    <t xml:space="preserve">Within this output, 15 events were held, attended by 694 people (men: 410, 59%; women: 284, 41%) from 135 target communities, mainly from Ecuador. The final results for Colombia were reported in the previous period (PPR3). Of these 15 events in Ecuador, 8 events focused on the recovery of ancestral knowledge and seed exchange, which brought together 494 people, of whom 40% were women (200) from the Afro-descendant and indigenous communities targeted by the project, as well as from partner institutions at the local or national level involved in the activities. These spaces consisted of meetings or dialogue about ancestral knowledge, which addressed topics on native species, fables and traditional stories, food habits, climate change, food security and gender equality. In one case, the event also served to commemorate the National Day of the Afro-Ecuadorian People (October 2021). In Ecuador, these events were held in La Concepción (Centro Experimental "Alonso Tadeo" of the Universidad Politécnica del Carchi), Santander de Mataje, Rio Bogotá San Lorenzo and Ibarra. Entities involved in the governance of the project (such as Corpoamazonía, MAATE, MAG, provincial GADs), among others such as UPEC, and the Ministry of Economic and Social Inclusion of Ecuador participated. One of the events was led by women (82% of the attendees), for the development of a mandala of knowledge with the participation of 15 Afro-Colombian women. In addition, within the bromatological analysis of native and introduced species with high protein and/or energy content for human and animal food (reported in Output 111), three workshops were held for Afro and Awá indigenous focus groups in which 75 people participated (of which 30% were women), with two objectives: (i) identify healthy eating habits from the exposure of the species that make up their daily dishes, nutritional groups, balanced combinations, among others; (ii) determine the farm model of the communities located in the provinces of Esmeraldas, Carchi, Sucumbíos and Imbabura, the components that make them up, the plant species that can be increased in order to improve their food security. Other activities of this nature were carried out in Colombia (Mocoa and La Cocha communities) to design and implement measures with the inventory of native and introduced plant species as a starting point. Thus, 4 training, socialization, planning/local coordination spaces were carried out, namely: a workshop on agroforestry systems, another on the recognition of plant species for restoration purposes, a training on mangrove restoration with selected endemic and introduced species (Raizal association), and an inter-institutional roundtable linked to the Restoration Committee in Nariño. A total of 125 people participated in these events, 43% of whom were women. In addition to the executing agencies involved, delegations from National Parks, the Colombian Maritime Directorate, the Institute of Hydrology, Meteorology and Environmental Studies (Ideam), Corponariño, the Tumaco Municipal Mayor's Office, the Nariño Governor's Office and Usaid attended.  </t>
  </si>
  <si>
    <t>By project end, leaders and community members in 120 communities are trained in climate change threats, using culturally and gender-sensitive methods. There is equitable participation of men and women</t>
  </si>
  <si>
    <t xml:space="preserve">The strategy for capacity building on climate change is based on the development of Diploma Courses (Colombia) / Specialization Courses (Ecuador) certified in "Risk management, climate change, food and nutritional security, with gender and intercultural approaches". In Colombia, these courses are developed with direct support from specialists from WFP (gender, climate change), the Minambiente Ministry (climate change) and the Governorate of Nariño (risk management). In the case of Ecuador, the courses are given within the framework of agreements signed with the Catholic University of Esmeraldas (Pucese) and the State Polytechnic University of Carchi (UPEC), which issued training certificates endorsed jointly with WFP. To date, 234 people have graduated, mostly leaders of 121 Afro and Awá communities, broken down as follows: by gender 121 women (52%) and 113 men (48%); by ethnic group Afrodescendants 96, Awá 75, and by organization Acipap 21, Alto Mira 38, Bajo Mira 34, CANE 62, FCAE 40, Nulpes 20, Unipa 29. In addition, activities have been carried out to replicate the diploma course with Unipa to share the learnings with 237 men and 219 women. In addition, an agroecology course was held in conjunction with ADC (Cooperating Partner for the Design and Implementation of Measures), the Universidad Javeriana and the WFP. In this training, 66 people participated, 31 Afro, 32 Awá (according to organization: Unipa 13 people, Acipap 10, Nulpes 11, Bajo Mira 17 Alto Mira 15) of which 60 facilitators were designated to facilitate the implementation of adaptation measures.  </t>
  </si>
  <si>
    <t>Output 1.2.2. Dialogues, fairs and exchanges involving 120 communities, leaders and community members on food security, nutrition and healthy living habits, considering climate threats, with special focus on diversifying diets and increasing incomes from the production and sale of native species and products. Equitable participation of men and women will be promoted</t>
  </si>
  <si>
    <t>By project end, 120 communities are trained. There is equitable participation of men and women</t>
  </si>
  <si>
    <t>Nine activities have been organized that involved the attendance of 132 people (70 men; 62 women) from 132 communities, of which six were learning tours and exchanges of products, seeds and experiences with Afro-descendant and indigenous Awá communities. In Colombia, the project was supported by Agrosavia, La Cocha Community, where knowledge is being transferred on the implementation of measures to adapt to climate change for food security, on the following topics: agroforestry, agro-productive systems, soil conservation, preparation of organic fertilizers, improvement of water quality with living species that filter waste. The two tours were linked to the field practices established in the Climate Change Diploma (Output 121). In the case of Ecuador, they focused on learning about recovery practices of degraded soils using organic matter, shrub and herbaceous plant species; experiences in food systems between the two population groups, and visits to the basin as part of an event on the importance of the mangrove ecosystem and the relationship between ecosystems and observation of fruit crops and agroforestry systems with communities of the Afro people of the Chota Valley. Sixty-three people were involved in these tours (59 men, 41 people). In addition, 3 workshops on agroforestry systems were developed with the support of Agrosavia, with the participation of 69 people, 49% of Afro-descendants who met in the city of Tumaco, while in the case of the Awá population, 35 (51%) attended in Chachagüí - La Cocha and El Diviso. In these spaces, 52% of women attended.</t>
  </si>
  <si>
    <t>By project end, one binational learning platform is in place and used by communities and local authorities (Edufami)</t>
  </si>
  <si>
    <t>The Edufami family and community learning web platform is made up of the Equifami, Climafami and Riesgofami courses, which together constitute a fundamental tool for the capacity-building component on climate change, food security, nutrition and gender equality. We are currently working on two priority activities: (1) integrating into Riesgofami the web development aspects of confidential data and information management, security, among others, framed in the WFP corporate standards for technological solutions (Field Software Development Network (FSDN), and (2) standardizing the existing Edufami courses using the Riesgofami architecture as a reference, which includes a series of functionalities that improve the platform experience.</t>
  </si>
  <si>
    <t>By project end, 12 best practices were compiled from each binational watershed on risk reduction and management; By project end, one knowledge sharing event per watershed on risk reduction and management.</t>
  </si>
  <si>
    <t>Theoretical-practical workshops on risk reduction have been conducted with 82 participants (men: 40; women: 42, of which Afro-descendants: 31, Awá: 51). In addition, 16 best practices on risk management and reduction have so far been identified (Colombia: 8 of which 5 Afro, 3 Awá; Ecuador: 8 &gt; Awá), which are currently being used to design and implement adaptation measures. In this sense, as part of the Disaster Risk Management Strategy agreed with the Ministry of Environment and Sustainable Development of Colombia [Minambiente], the "Planting of forest species to retain soil on riverbanks and slopes" is being implemented with the native species matarratón, guabo, chíparo in three communities Playón, Bellavista and Imbilí. For this activity, professionals from the Ministry's risk management unit accompanied the project and reviewed the state of growth and anchorage of the plants in the soil. It was determined that there will be an effect based on the measure taken in the medium or long term when they complete their growth process. In the next reporting period, a final stage will be developed to compile good practices on risk reduction and management measures with Afro-Ecuadorian populations.</t>
  </si>
  <si>
    <t>Output 2.1.1. Studies at the binational watershed level produced on: 1) water provision considering climate threats; 2) ecosystem vulnerability in the face of climate change and variability and extreme events; and 3) food security and nutrition in vulnerable communities</t>
  </si>
  <si>
    <t xml:space="preserve">By project end, at least one study on each of the following: 1) water provision and climate risks in two binational watersheds; and 2) ecosystem vulnerability due to climate change and variability and extreme events. </t>
  </si>
  <si>
    <t xml:space="preserve">The second stage of the hydrometeorological studies, conducted by Ecuador, has been completed (the results for the Colombian basin were already reported in PPR3). The study conducted for the Mira and Carchi river basins provides (i) an analysis of climate change trends based on historical data, focusing on basic meteorological parameters (precipitation, temperature), and (ii) an analysis of the hydrological influence zones of the Mira Mataje river basin. The main conclusion is that the trends show a reduction in precipitation in the short term in the Chota valley zone and an increase in precipitation in the middle and lower zones of the basin. In the medium to long term, the trend is towards an increase in intense rainfall throughout the basin, according to the projections of the RCP4.5 and RCP8.5 climate scenarios generated by MAATE for the continental territory. The climate variability analysis shows a high incidence of the basin's climatic conditions on agricultural production. The information generated has been very useful for the formulation of the Climate Monitoring and Alert System (SMAC) with an agro-climatic approach oriented to the occurrence of droughts and intense rains for adaptation to extreme events that affect food security and the well-being of vulnerable communities in the Mira - Mataje and Carchi - Guáitara watersheds (the latter corresponding to Output 221). Additionally, 115 thematic maps have been prepared to support project management, the maps' thematically focus on climate hazards/ anomalies, conservation/ restoration, deforestation, ecosystems, mangrove, Awá territory. In addition, in certain thematic areas, even more specific maps were generated for coverage, conflicts, deforested areas, drought and flood prone areas, temperature, rainfall, etc. subcategories of adaptation measures, regionalization of population groups. The results of these studies, in both countries, have served as a technical/scientific basis to design community adaptation plans for climate change, adaptation measures (particularly those related to access to safe water), and the binational early warning system. </t>
  </si>
  <si>
    <t>By project end, at least one EWS in place covering all targeted communities with at least 20 nodes at community level, and territorial organizations able to take appropriate response actions following protocols.</t>
  </si>
  <si>
    <t>For the development of the binational EWS, WFP has been coordinating with the governing bodies of each country, in Colombia with the Institute of Hydrology, Meteorology and Environmental Studies [IDEAM] and in Ecuador with the National Institute of Meteorology and Hydrology [Inamhi]. In Colombia, progress is being made on the basis of the methodology originally designed by Ideam, which includes a series of training sessions that to date have addressed the following topics: early warning, management of precipitation/temperature instrumentation, use of climate tools for decision making, climate monitoring, and calendars for information management. Two meetings have been held with instruction from Ideam (Tumaco / Afro, Chachagüí / Awá), aimed at Afro-descendant and indigenous communities and attended by 35 people (men: 16; women: 19). Currently, (i) terms of reference are being prepared for an implementing partner to apply the methodology developed, which has been reinforced with contributions from the Ministry of Environment and Sustainable Development of Colombia; and (ii) work is underway on the construction of a viewer corresponding to the location of the communities, to facilitate the interpretation of climate data and impacts on the targeted communities or areas of intervention. 
In Ecuador, the Climate Monitoring and Alert System (SMAC) for droughts and floods was formulated and approved by the Ecuador National Steering Committee in April 2022. Its purpose is to monitor the project's areas of influence with various satellite tools and climate and agricultural trend analysis tools that cover different aspects of monitoring focused on the Chota Valley area, which is highly susceptible to droughts, and the mangrove areas in the San Lorenzo Canton, which are prone to flooding. The implementation of the measure will allow the most vulnerable communities to have access to quality climate information in user-friendly language, with clear communication protocols, which will be evaluated by the agro-climatic technical roundtables so that farmers can make the best decisions in the face of droughts and floods. Some of the key roles &amp; responsibilities are: (i) communities: it should generate information through rain gauges and temperature and relative humidity sensors for agroclimatic monitoring, and through level gauges for flood zones. These climate data will be stored in a geodatabase; (ii) local governments and Inamhi: the prefecture of Imbabura and the Institute will be in charge of processing the information and generating community climate warnings and alerts, especially on excess rainfall or possible drought trends. The implementation of this measure is expected to last 12 months.</t>
  </si>
  <si>
    <t>Output 2.2.2. Approximately 120 leaders and community members trained in Emergency Preparedness and Response and understanding and planning for climate threats</t>
  </si>
  <si>
    <t>By project end, at least five training conducted targeting 120 leaders. Training of community members include equitable percentage of men and women</t>
  </si>
  <si>
    <t>Seven one- or two-day training sessions have been conducted, with 173 participants he support of specialized institutions. In Colombia, support was provided by the Governor's Office of Nariño and the Nariño Fire Department to strengthen communities in emergency response to climate-related hazards and first aid, respectively. There were 138 participants (men: 74; women: 64, of whom 66 were Afro-descendants and 72 Awá); and an emergency kit was delivered with 2 polycarbonate stretchers, medicines (80 items) and a first aid kit. In Ecuador, workshops on EPR began for the Awá nationality in alliance with the National Risk and Emergency Management Service with which WFP Ecuador has an agreement. Thirty-five people attended (men: 26; women: 9), who were trained on tools for generating responses to climatic and non-climatic hazards, as well as fire drills with several firefighting units; preparation of community maps of hazards, available resources and responses. This activity was linked to the development of Output 124 as it allowed the identification of good risk management practices with the Awá populations. It also laid the groundwork for the formulation of community risk management plans, which are in the final stages of preparation. For the next reporting period, training is planned in the management of monitoring and community alert systems, among others related to the operation of the SMAC, in coordination with the prefectures of Esmeraldas, Carchi, Sucumbíos and Imbabura, in whose facilities the community agro-climatic monitoring area will be installed.</t>
  </si>
  <si>
    <t>By project end, participatory approaches enables communities to incorporate both scientific both scientific and traditional knowledge to reduce climate risks.</t>
  </si>
  <si>
    <t>As reported in PPR3, the adaptation of resilience program methodologies to the project context was completed, which promoted the integration of ancestral/local knowledge with technical/scientific knowledge. In summary, 5 guides were designed: 1 Bi-national CEMV Guide, 2 PCP Guide Colombia (1 Afro, 1 Awá), 2 PCP Guide Ecuador (1 Afro, 1 Awá). The application of the Guidelines was the starting point to obtain the portfolio of community-based and ecosystem-based adaptation measures detailed in Annex 6, after an extensive process of socialization, validation, agreements with Afro-descendant and indigenous communities. On the other hand, within the framework of this Output, a consultancy is being developed in Ecuador for the generation of communicational material to facilitate the understanding of these Methodological Guidelines (CEMV, PCP), and the adaptation plans (PACCC) to the members of the communities and local institutions, through the design of infographics, illustrated documents with cultural relevance and printed material to be delivered to the executing entities (CANE, FCAE), and their communities.</t>
  </si>
  <si>
    <t>Output 3.1.2. Effective adaptation measures designed and implemented incorporating participatory approaches, traditional and local knowledge and tested techniques to recover of degraded ecosystems in 120 communities</t>
  </si>
  <si>
    <t>By the end of the project, created assets support the sustainable recovery of degraded ecosystems; Target to be developed with baseline information
120 community-based adaptation plans.</t>
  </si>
  <si>
    <t>Overall, 68 community adaptation plans to climate change [PACCC] were developed, covering a total of 88 communities, whose approach differs by country, although in both cases the aim was to simplify generating and approving these documents. In the case of Colombia, there are a total of 3 plans, a first plan for the community of San Isidro (Afro) that was approved by the Colombia National Steering Committee (CDNC) as a reference for the development of the other plans, in terms of structure, scope, contents, etc. Subsequently, an agreement was reached with Minambiente to develop a plan for each executing entity; in other words, in that country there will be a total of 5 PACCC, 1 plan for Acipap (8 Awá communities), 1 plan for Resguardo Nulpes (11 Awá communities), 1 plan for Unipa (16 Awá communities), 1 plan for the community council of Bajo Mira (16 Afro communities), and one for the community council of Alto Mira (18 Afro communities). Currently, there is the PACCC of Acipap and the PACCC of the community council of Bajo Mira, which together total 24 communities. In addition, it was agreed with the Ministry of the Environment to structure the design of measures through a "Strategy for addressing adaptation to climate change". In the case of Ecuador, in April 2022, the National Steering Committee of Ecuador (CDNE) approved 66 community adaptation plans, one for each targeted community (28 Awá, 38 Afro) that were formulated based on a simplified format and information gathered in a participatory manner with the methodologies generated in Output 311. It is important to highlight two issues, on the one hand the Ministry of Environment, Water and Ecological Transition (MAATE) assumed the generation of these plans in the agreed format, which constituted a great contribution to the progress of the project, and that, in addition, they are the first community level adaptation plans generated in the country, which constitutes an important contribution and innovation to the implementation of public policy on climate change in an important sector such as FNS, also incorporating the gender perspective. 
In line with the preparation of the plans, 12 participatory workshops were held for the socialization / prioritization / validation of adaptation measures (EbA, CBA), resulting from the CEMV, PCP, ethno and hydro studies and local / national adaptation priorities. These decision-making spaces were attended by a total of 460 people (men: 57%; women: 43%) who travelled to the cities of San Andres de Tumaco, Chachagüí and Mocoa in Colombia, and San Lorenzo and Ibarra in Ecuador, among others, with delegations from the 7 project executing entities representing the 135 target communities. In addition, it was necessary to carry out field visits to evaluate the feasibility of implementing adaptation measures in some of the villages/communities in Colombia, considering several criteria: technical, logistical, security, among others. As reported in the risk assessment section, at least 12 communities were identified (out of the 135 targeted, 7 in Colombia, 5 in Ecuador) where there is a moderate to high risk of not being able to intervene, mainly due to insecurity conditions (presence of irregular groups, among others), or due to access difficulties. In addition to the prioritization of measures in this Output, it is important to mention the measures that were designed and will begin the implementation phase during the third quarter of 2022: (i) "Protection, recovery and sustainable use of mangroves as a measure of adaptation to climate change with emphasis on food security and gender perspective in the Afro-Ecuadorian communities settled in the REMACAM" (led by CANE); (ii) "Resilience to climate change and food security of the inhabitants of the Awá Nationality of Ecuador through conservation, restoration and governance of the forest with a focus on gender and intergenerational equity" (led by FCAE). These two measures were approved at the beginning of May 2022, for which an extension of the amount subscribed in the FLA was negotiated with the two executing entities. Measures that are being implemented, within the framework of the (1) Strategy for strengthening livelihoods and food security &gt; "Strengthening of family gardens, food crops and minor species with agroecological criteria" and "Participatory planning of farms with agroecological criteria and adaptation to climate change", and of the (2) Strategy for conservation, restoration, rehabilitation and/or ecological recovery &gt; "Community plant propagation zones". Finally, with respect to the implementation of the AbE measures initiated at the end of 2020, it is important to note that they are in the last stage of implementation, according to the following detail: (i) Mangrove Conservation &gt; a consultancy was hired to design the awareness strategy on mangrove conservation, food security and gender equality, which is a key component of the measure; (ii) Dialogue of Knowledge and Ancestral Wisdom &gt; a person was hired to systematize the results of the two measures (1 Afro, 1 Awá); (iii) Community guard &gt; an initiative of the Prefecture of Imbabura was linked to the installation of eco-efficient stoves in Awá communities, for which training is being conducted on the efficient use of wood in line with the conservation of the Awá reserve.</t>
  </si>
  <si>
    <t>MS</t>
  </si>
  <si>
    <t>By the end of the project, up to 120 communities adopt water management measures according to community plans are introduced</t>
  </si>
  <si>
    <r>
      <rPr>
        <b/>
        <sz val="11"/>
        <color rgb="FF000000"/>
        <rFont val="Times New Roman"/>
        <family val="1"/>
      </rPr>
      <t>Measures in the design phase:</t>
    </r>
    <r>
      <rPr>
        <sz val="11"/>
        <color rgb="FF000000"/>
        <rFont val="Times New Roman"/>
        <family val="1"/>
      </rPr>
      <t xml:space="preserve"> the measures that fall into this category of water resource management will be designed and implemented within the framework of agreements with technical Partners at the local level; it is planned to intervene in 79 communities that prioritized access to safe water, mainly through PCPs. In Colombia, potential partners are being evaluated, who also enjoy the trust of the Awá organizations to ensure that they are allowed to enter the territory; it is planned to implement safe water solutions in 33 communities. In Ecuador, a partnership was established with the NGO Fondo Ecuatoriano Populorum Progressio (FEPP) in April 2022, which aims to design in detail the measures for adaptation to climate change in three categories, one of which is safe water, as defined in the Community-Based Participatory Plans (CBPP) and Adaptation Plans (PACCC). It is planned to implement these measures in 46 (out of 66) targeted communities, which prioritized this measure that should have an impact on the nutritional condition of families as a key factor for adequate food preparation and consumption. FEPP is in charge of the detailed designs of the following three categories: (i) improvement of critical aspects of existing water systems that are fed from surface sources; (ii) improvement of critical aspects of existing water systems that are fed from subway sources; (iii) provision of safe water at the family level in mangrove areas and families isolated from the forest.
</t>
    </r>
    <r>
      <rPr>
        <b/>
        <sz val="11"/>
        <color rgb="FF000000"/>
        <rFont val="Times New Roman"/>
        <family val="1"/>
      </rPr>
      <t xml:space="preserve">Measures in the implementation phase: </t>
    </r>
    <r>
      <rPr>
        <sz val="11"/>
        <color rgb="FF000000"/>
        <rFont val="Times New Roman"/>
        <family val="1"/>
      </rPr>
      <t>finally, since 2021, the EbA measure "Conservation of water sources in the Santiaguillo River micro-basin" has been implemented in Ecuador, as a basis for water sustainability in the area most susceptible to drought. The main achievements to date are: the protection of 7 water sources in the communities of La Concepción, Santiaguillo, Tulquiza, Chamanal, Hato de Chamanal, Santa Ana, La Loma. This consisted of the construction of a physical barrier (fencing) of the water source, through revegetation with native plants, and the construction of a gabion wall to stabilize the slope over the water source for the population of Santiaguillo. Workshops were also held on the protection of the water source, attended by 11 community leaders, who also mobilized almost 300 people (90% men) from the community in 5 mingas for the installation of the enclosure of the water source (which is in the final stage). 446 families, 50% women, benefited from this measure.</t>
    </r>
  </si>
  <si>
    <t>By the end of the project, cost-benefit analyses were implemented for each adaptation measure, on a watershed level</t>
  </si>
  <si>
    <t>The preparation of the terms of reference will be carried out during the third quarter of 2022, taking into account that a first consultancy would be developed with the objective of establishing the technical guidelines to define the conceptual and methodological framework for the cost-benefit analysis considering the categories of measures of the project. Subsequently, a second consultancy is foreseen, based on the previous results, which would be developed with an approach for each country, and an integrated product at the binational level.</t>
  </si>
  <si>
    <t>By the end of the project, 120 communities increased land area dedicated to the cultivation of native crops; Targeted households developed one alternate income source; At least 10% increase in household monetary income through introduced adaptation measures</t>
  </si>
  <si>
    <r>
      <rPr>
        <sz val="11"/>
        <color rgb="FF000000"/>
        <rFont val="Times New Roman"/>
      </rPr>
      <t xml:space="preserve">A total of 54 communities prioritized adaptation measures linked to the reintroduction of native species; </t>
    </r>
    <r>
      <rPr>
        <sz val="11"/>
        <color rgb="FFFF0000"/>
        <rFont val="Times New Roman"/>
      </rPr>
      <t>from these 13 communities are already within the implementation phase: Bajo San Isidro, Medio San Isidro, Chontal, Descolgadero, Playón, Bellavista, Pueblo Nuevo, La Cortina, Pambilar, Vuelta de Candelilla, Imbilí, Chimbuzal, and La Cabaña.</t>
    </r>
    <r>
      <rPr>
        <sz val="11"/>
        <color rgb="FF000000"/>
        <rFont val="Times New Roman"/>
      </rPr>
      <t xml:space="preserve"> These measures are aimed at improving the type of food consumption, diversifying the diet, especially with the incorporation of sources of protein, vitamins and minerals, which according to the baseline are the factors that limit an adequate nutritional condition of the population in the binational watersheds.
In Colombia, measures were prioritized that, in addition to pursuing the objectives of FNS, allow for greater coverage of areas planted or dedicated to the cultivation of 40 selected native and introduced species (within the framework of the inventory of species &gt; Output 111), and that promote diversification (for example: Laguna, Cedro, Balso, Chanul, Tangare, Sajo, Mangle nato, Mangle mora, Guamo, Guamo rabo de mico, among many others). These species will be used in the following actions: (i) Biodiverse patios with three approaches: food security, marketing and soil conservation. In the context of the project, a biodiverse courtyard refers to the planting of different food, forest, medicinal, forage and condiment species for food purposes, for use, sale and/or barter. This diversification can promote different agroforestry models: multiple associations, mixture of annual crops, fruit trees, fodder, medicinal, forestry in association with semiannual or annual crops. This measure has been implemented with the Afro-descendant organizations of Alto and Bajo Mira and Frontera, currently 34 biodiverse patios have been implemented; (ii) Strengthening of cocoa production practices for Afro communities, by means of drying docks to improve the quality of the product. It will be implemented in the same Afro-descendant communities, currently there are 34 drying docks; (iii) Strengthening of vegetable gardens, initially native species will be implemented in 138 gardens distributed in the 69 targeted communities; (iv) Germplasm or seed bank of which at least 5 will be implemented to strengthen the diversification and rescue of native species, and their commercialization. 
In Ecuador, 20 communities prioritized measures to improve food production and consumption in a context of climate change, which are grouped into the following categories: (i) small animal husbandry/pisciculture with agroecological criteria; (ii) protein bank + soil conservation; (iii) protein banks + small animal husbandry/pisciculture with agroecological criteria; (iv) integrated farms for FNS; (v) agroforestry family gardens; and (vi) food systems for dispersed families without community land. In the case of the Awá population, it was necessary to hold 6 meetings to socialize these measures in July 2021 to ensure that the measures reflect the needs and interests of the populations and have the necessary acceptance; 224 people participated, 42% of whom were women.
To date, both countries have a cooperating partner who, according to the country, must prepare detailed designs of the sustainable agri-food systems measures (FEPP - Ecuador), and implement family gardens, farm improvement plans, seed banks and bio-inputs factories (ADC - Colombia).</t>
    </r>
  </si>
  <si>
    <r>
      <t xml:space="preserve">At least 3,000 ha degraded land </t>
    </r>
    <r>
      <rPr>
        <sz val="11"/>
        <color rgb="FFFF0000"/>
        <rFont val="Times New Roman"/>
        <family val="1"/>
      </rPr>
      <t>is</t>
    </r>
    <r>
      <rPr>
        <sz val="11"/>
        <color indexed="8"/>
        <rFont val="Times New Roman"/>
        <family val="1"/>
      </rPr>
      <t xml:space="preserve"> recovered using agro-forestry and nitrogen fixing species.</t>
    </r>
  </si>
  <si>
    <t xml:space="preserve">The measures under this output are in the design and implementation phase, depending on the country. In Colombia, technical support has been provided by the University of Nariño (Department of Natural Resources and Agroforestry Systems) to design the measure of biodiverse yards/agroforestry systems. For the restoration processes, meetings have been held with the affected organizations and communities, who have facilitated the identification of degraded areas. So far, 92 Afro-descendants (men: 32; women: 60) have participated in the workshops, with the participation of Ideam, Minambiente, Autonomous Corporations, local governments (Government of Nariño, Mayor's Office of Tumaco). For soil management, five models of biodiverse patios were built to recover degraded areas. In Ecuador, the adaptation measure "Food security and resilience to climate change for the inhabitants of the Awá Nationality of Ecuador through conservation, restoration and governance of the forest with a focus on gender and intergenerational equity, whose design was carried out in a participatory manner" was approved. The second objective of this measure proposes to restore degraded lands using appropriate species in priority sites to generate resilience to climate change and improve food security. The goal is to reach 1,000 hectares within the Awá territory considering the map of restoration priorities defined by MAATE at the national level. The first stage of implementation began in the following seven communities: Guadualito, Guaré, La Guaña, Pailón, Palmira, Río Verde Bajo, San Marcos, where 2,787 inhabitants live. The results of the restoration objective are: (i) identification of forest species that are adapted to the area and appropriate techniques for restoration at the community level; (ii) improvement of family farms through forest restoration systems that reinforce conservation, the creation of microclimates and food production; (iii) establishment of community restoration areas with the proper legal and community support. </t>
  </si>
  <si>
    <t>At least 3,000 ha of forest and 2,000 ha of mangroves are protected and recovered</t>
  </si>
  <si>
    <r>
      <rPr>
        <b/>
        <sz val="11"/>
        <color rgb="FF000000"/>
        <rFont val="Times New Roman"/>
        <family val="1"/>
      </rPr>
      <t>The first results for this output correspond to four conservation/recovery interventions, 2 in forests (47 ha) and 2 in mangroves (85 ha), in both cases with 1 measure per country. 
Forest conservation / restoration measures.
In implementation &gt;</t>
    </r>
    <r>
      <rPr>
        <sz val="11"/>
        <color rgb="FF000000"/>
        <rFont val="Times New Roman"/>
        <family val="1"/>
      </rPr>
      <t xml:space="preserve"> (1) since 2021 the EbA measure "Community forest guard" is being implemented with 22 Awá communities in Ecuador, whose main results are: the formation of community guards, for which a minimum structure of 10 guards per community was established; 9 zoned workshops (Chical, Lita, San Lorenzo, Lago Agrío), in three phases (third phase in July 2021), for which the SNGR supported; attendance of 106 people (men: 65, women: 41), who were also trained as facilitators; generation of capacities to identify risks and threats, as well as to recognize the resources available to the communities to mitigate the effects of climate risks, among others that are important for the communities. The learning also considered determining routes and actions to be taken together with other authorities when protocols related to the care and conservation of the territory are activated. (2) In addition, the "forest restoration" measure is being implemented with Acipap, CCBMF, CCAMF (Colombia) and to date 47 hectares of tropical forest have been restored, with more than 8,000 seedlings of different native forest species propagated. 
</t>
    </r>
    <r>
      <rPr>
        <b/>
        <sz val="11"/>
        <color rgb="FF000000"/>
        <rFont val="Times New Roman"/>
        <family val="1"/>
      </rPr>
      <t>In design &gt;</t>
    </r>
    <r>
      <rPr>
        <sz val="11"/>
        <color rgb="FF000000"/>
        <rFont val="Times New Roman"/>
        <family val="1"/>
      </rPr>
      <t xml:space="preserve"> (1) in April 2022 the Federation of Awá Centers of Ecuador (FCAE) achieved the approval before the CDNE of an Awá adaptation measure called "Food security and resilience to climate change of the inhabitants of the Awá nationality through conservation, restoration and governance of the forest with a focus on gender and intergenerational equity", whose design was carried out in a participatory manner. The first objective proposes strengthening the conservation and management of the Awá forest in priority sites for climate change adaptation and food security. The goal is to reach 2,600 hectares within the Awá territory. The measure is under design and will begin implementation by the third quarter of 2022 in community lands that are in a good state of conservation, but threatened by various activities. The results of the restoration objective are: (i) zoning of the territory defining areas for land use, conservation and management, based on legal and community agreements; (ii) establishment of community conservation areas with due legal and community support; (iii) implementation of priority forest management activities (management plans); and (iv) expanded, trained and equipped community forest guards (GCF) with sustainability mechanisms. 
</t>
    </r>
    <r>
      <rPr>
        <b/>
        <sz val="11"/>
        <color rgb="FF000000"/>
        <rFont val="Times New Roman"/>
        <family val="1"/>
      </rPr>
      <t>Mangrove conservation / recovery measures.
In implementation &gt;</t>
    </r>
    <r>
      <rPr>
        <sz val="11"/>
        <color rgb="FF000000"/>
        <rFont val="Times New Roman"/>
        <family val="1"/>
      </rPr>
      <t xml:space="preserve"> 2 measures are being implemented: (1) "Mangrove restoration" which currently covers approximately 65 hectares, with the Bajo Mira y Frontera community council, and involves more than 30,000 seedlings propagated in the mangrove zone of the Colombian Pacific. In this context, work has been carried out in two DNMI sectors of the Bajo Mira and border community council, with the support of local communities and associations (Association of Concheras de Raizal (women). (2) In addition, since 2021 the AbE measure "Mangrove Conservation" has been implemented, which has allowed the reforestation of 20 hectares within the area of influence of the Cayapas Mataje Mangrove Reserve [REMACAM], which is part of the Ministry of Environment, Water and Ecological Transition of Ecuador. The communities were trained in the proper selection of vegetative material and participated in the collection and planting with the support of REMACAM, which provided technical assistance throughout the process. Awareness-raising workshops on the importance of mangrove conservation" were held in the communities of Pampanal and Cauchal and were attended by 63 people (men: 16; women: 47). The importance of conservation was evidenced, which was the starting point to propose a new measure that considers the conservation of about 15 thousand hectares of mangrove, and the reforestation of 40 more hectares located in areas of greater climatic threat. In April 2022, CANE obtained the approval of the adaptation measure "Protection, recovery and sustainable use of mangroves as a measure to adapt to climate change with emphasis on food security and gender perspective in the Afro-Ecuadorian communities settled in the REMACAM", which was designed in a participatory manner. The measure has three objectives: (i) strengthen awareness-raising processes on climate change and food security in 11 mangrove communities (Cauchal, Pichangal, Punta de Miguel, El Viento, Palma Real, Charguaral, Campanita, San Antonio, Caraño, Tambillo and Pampanal), home to 4,100 people whose livelihoods are closely related to the mangrove; (ii) reforest 100 hectares of mangrove forest in degraded sites and maintain them; and (iii) strengthen territorial governance and conservation of 15,000 hectares of mangrove forest within REMACAM.</t>
    </r>
  </si>
  <si>
    <t>Overall Rating</t>
  </si>
  <si>
    <t>Please Provide the Name and Contact information of person(s) reponsible for completeling the Rating section</t>
  </si>
  <si>
    <t>Please justify your rating.  Outline the positive and negative progress made by the project since it started.  Provide specific recommendations for next steps. (word limit=500)</t>
  </si>
  <si>
    <r>
      <rPr>
        <b/>
        <sz val="11"/>
        <rFont val="Times New Roman"/>
        <family val="1"/>
      </rPr>
      <t xml:space="preserve">The "Marginally Satisfactory" rating reflects the combined effect of a number of factors, the most important of which are mentioned below:
</t>
    </r>
    <r>
      <rPr>
        <sz val="11"/>
        <rFont val="Times New Roman"/>
        <family val="1"/>
      </rPr>
      <t xml:space="preserve">
</t>
    </r>
    <r>
      <rPr>
        <b/>
        <sz val="11"/>
        <rFont val="Times New Roman"/>
        <family val="1"/>
      </rPr>
      <t>At the strategic level &gt;</t>
    </r>
    <r>
      <rPr>
        <sz val="11"/>
        <rFont val="Times New Roman"/>
        <family val="1"/>
      </rPr>
      <t xml:space="preserve"> </t>
    </r>
    <r>
      <rPr>
        <b/>
        <sz val="11"/>
        <rFont val="Times New Roman"/>
        <family val="1"/>
      </rPr>
      <t>Favorable aspects</t>
    </r>
    <r>
      <rPr>
        <sz val="11"/>
        <rFont val="Times New Roman"/>
        <family val="1"/>
      </rPr>
      <t xml:space="preserve">: (i) Consolidation of agreements and/or synergies with local stakeholders in the framework of project governance, allowed, (1) accelerating the process of preparation of community adaptation plans (with support from MAATE, Minambiente), and (2) broadening the scope of adaptation measures through synergies (e.g.. (ii) Establishment of alliances with Partners that demonstrate technical capacities to strengthen the design and implementation of measures, and complement the technical weaknesses of the executing entities. These Partners were selected after going through a qualification process that assessed their technical/financial capacities for the execution, design and implementation of adaptation measures, meeting criteria such as: presence in the area, experience in the implementation of similar measures, management and work capacity in the intervention territory, mainly in rural contexts, network of existing alliances, entry/acceptance in the collective territories by the executing entities, among others. Two Partnership Agreements (FLA) were signed, with the Asociación para el Desarrollo Campesino (ADC) in Colombia on January 3, 2022, and with the Fondo Ecuatoriano Populorum Progressio [FEPP] in Ecuador in April 2022. (iii) Restructuring of agreements with the implementing partners in Colombia, based on (a) their capacities (technical, financial, administrative, attention to targeted communities), (b) the recent performance evaluation, (c) the establishment of improvement plans to strengthen them, and (d) WFP's corporate guidelines. (iv) Articulation and permanent involvement of the executing entities as leaders in the implementation of measures. In the case of the organizations that have assumed their responsibilities in the FLAs, representativeness and spokesmanship before the communities they represent (CANE, FCAE, CCBMF, CCAMF, Nulpes), they have been able to create and/or strengthen local leadership for climate change adaptation, and promote the improvement of the quality of life of the communities despite the difficulties of implementation, ensuring their involvement in such a technical (non-assistance) project. 
</t>
    </r>
    <r>
      <rPr>
        <b/>
        <sz val="11"/>
        <rFont val="Times New Roman"/>
        <family val="1"/>
      </rPr>
      <t>Difficulties &gt;</t>
    </r>
    <r>
      <rPr>
        <sz val="11"/>
        <rFont val="Times New Roman"/>
        <family val="1"/>
      </rPr>
      <t xml:space="preserve"> (i) Complex communication with implementing partners, and on the technical/financial implementing level, which translates into a lack of knowledge/experience to implement projects, lack of assistance to the communities they represent, among others; (ii) Increased conflict and violence in the project implementation region due to continued changes in dynamics; the installation of coca leaf processing laboratories; the contamination of the land with explosive devices such as anti-personnel mines; the militarization of some communities; the assassinations of indigenous Awá leaders; the presence of groups outside the law; among others derived from the non-compliance with the terms of the Peace Agreement signed in 2016, which results in increased risks due to violence in the border area; (iii) Problems in public order and an increase of violence affected access to territory and/or the involvement of communities in these events interrupted their participation in project activities; (iv) Last effects caused by the Covid-19 pandemic, until finally in both countries the restrictions were lifted as a result of the successful vaccination process applied (on June 30, 2022 the Government of Colombia lifted the health emergency due to Covid; in the case of Ecuador, the Government eliminated the restrictions on March 18, 2022, when 85% of Ecuadorians over 5 years old were successfully vaccinated). However, there have been peaks of contagion that have affected the technical team and restricted access to communities (mainly Awá).
</t>
    </r>
    <r>
      <rPr>
        <b/>
        <sz val="11"/>
        <rFont val="Times New Roman"/>
        <family val="1"/>
      </rPr>
      <t xml:space="preserve">
At the technical-operational level &gt; Favorable aspects</t>
    </r>
    <r>
      <rPr>
        <sz val="11"/>
        <rFont val="Times New Roman"/>
        <family val="1"/>
      </rPr>
      <t xml:space="preserve">: (i) Formation of local teams within the framework of the agreements with the executing entities, based on technical profiles established by common agreement with WFP to implement activities in the field, facilitate the flow of information from WFP to the communities, etc. (ii) Permanent accompaniment through major capacity building efforts, technical guidance, etc., to bridge capacity gaps in key areas such as accounting, competitive processes, budget management, financial reporting (liquidation, etc.), (iii) Direct implementation from the WFP, making the largest purchases through the country offices in each country, taking into account that the ES do not have Procurement Units to carry out competitive processes for the purchase of materials and inputs. </t>
    </r>
    <r>
      <rPr>
        <b/>
        <sz val="11"/>
        <rFont val="Times New Roman"/>
        <family val="1"/>
      </rPr>
      <t>Difficulties &gt;</t>
    </r>
    <r>
      <rPr>
        <sz val="11"/>
        <rFont val="Times New Roman"/>
        <family val="1"/>
      </rPr>
      <t xml:space="preserve"> On the ground implementation was affected by low execution capacities of EEs, stoppage of field missions due to the resurgence of violence, public order issues (March - April 2021 in Colombia, June 2022 in Ecuador), participation of Awá in protests. Mitigation actions were described in the Risk Assesment section (see Cells E12, E21, E22, E23, E26).</t>
    </r>
  </si>
  <si>
    <t xml:space="preserve">Implementing Agency  </t>
  </si>
  <si>
    <t>Two watershed-level studies produced on 1) tree and plant species resilient to climate change and variability in the binational watersheds; and 2) ancestral and native species that can improve dietary diversity and are resilient to climate change and variability.</t>
  </si>
  <si>
    <t>Studies on the recovery of ancestral knowledge and inventories of native plant species have been completed. Based on the inventory of native and introduced species, a bromatological analysis of native and introduced species with high protein and/or energy content for human and animal food was carried out, aimed at strengthening the FNS of Afro and indigenous communities in the laboratories of the Universidad Politécnica Estatal del Carchi (UPEC), which were conditioned under the Agreement with WFP. These analyses made it possible to determine the species with the highest protein and energy content for human and animal food for each population group. A total of 663 useful plant resources present in wild sites were identified (357 Awá; 306 Afro); 329 useful plant resources were also identified at the farm level (197 Awá; 132 Afro). As a main result, 178 species were prioritized (119 of these correspond to the Afro-Ecuadorian people, and 59 to the Awá nationality) for each of which a card containing their main nutritional attributes was generated. As an example of these sheets, reference is made to Indian corn for which it is concluded that "The nutritional content of Indian corn stands out for its total carbohydrate composition, since it has 67.91 g/100g, it is also characterized for being a medium source of protein because it has a total content of 9.89 g/100g, it contributes 3.46 g/100g of fat and the energy provided by this cereal is 302.78 kcal/100g. The use of this cereal is recommended in people's diet because it is a rich source of carbohydrates and proteins, so it is recommended to be consumed in flours, for the production of breads, tortillas, cookies, salty snacks, cereal, soups, oil, starch, among others".  Among the species analyzed are: peanuts, Yuyo kun, Chirarán, Yuyo, Chilangua, Chiro or plantain, grapefruit, among others. All the findings obtained in these analyses are integrated into the design of the prioritized adaptation measures (mainly in 315, 322), thus ensuring the consistency of the interventions with the food customs of Afro and Indigenous Peoples. The species that contribute most to food and nutritional security will be used as input for the study of value chains (Output 112), selecting those that have characteristics of commercial potential, with the aim of establishing possible ventures that diversify the communities' sources of income; they will also be used in the "sustainable agrifood systems (SAS)" and "agroforestry systems aimed at food and nutritional security, diversification of sources of income and conservation of soil and water resources, with a gender focus". On the other hand, the 2 booklets designed from the 5 knowledge dialogues gather key information on the ancestral species and seeds (food, medicinal, forest) that were prioritized in a participatory manner. The following information is included for each species or seed: Name of the species, Type of species, Main nutritional properties, Provinces where it is cultivated, Characteristics of the species in relation to climate change and food security, Conservation process of the seed and/or species, Production of the seed/species, Parts used, Value-added potential, Use of the species/seed. They were designed with an ethnic focus and 6,430 copies were printed and distributed among the organizations CANE (2,595), FCAE (2,570), and institutions that make up the Ecuador National Technical Advisory Committee. Finally, it is important to mention that the two video documentaries on ancestral knowledge have made it possible to demonstrate the implementation of the "Dialogue of knowledge and exchange of seeds with a focus on gender, interculturality and ethnic relevance for the communities of the Awá Nationality of Ecuador" and "Conservation, protection and dissemination of the ancestral wisdom of the medicinal and nutritional properties of the existing flora and fauna of the Afro-Ecuadorian People.</t>
  </si>
  <si>
    <t>The development of the second stage of these analyses is framed within the framework of the Agreements that WFP-Ecuador signed with the Academy, which were organized according to the geographic area of influence of each Institution. In the case of Pucese, it has worked in Esmeraldas (mostly Afro communities), while UPEC works in Carchi, Sucumbíos and Imbabura (mostly Awá communities). As a starting point for the analyses, a participatory prioritization of native species with commercialization potential was carried out, taking into account the results of the plant species inventories and primers. These workshops were held in March 2022, in Ibarra with the participation of 24 Awá people (12 men, 12 women), and in La Concepción with the attendance of 37 Afro-descendants (23 men, 14 women). Each population group prioritized 12 species, those chosen by Awá: chiro, chontaduro, pilche mate, chillangüa, pita, sugar cane, bejuco, zaragoza, chilma, balsa potato, albaca, ají; while those selected by Afro were: guava, white carrot, mosquera, hierba mora, lemon, black bean, ají, avocado, sweet potato. Based on these results, the feasibility study on the commercialization of native traditional species was initiated, with the objective of diversifying the livelihoods of Afro and indigenous populations and increasing their income. Based on this prioritization of potential ecosystem products for the generation of added value, work is being done to (i) determine the production system of potential species, links and actors in the production chain, identifying critical points of potential species; (ii) establish an action plan for production chains, identifying types of markets, current distribution and potential; (iii) establish potential markets for the marketing of finished products; (iii) analyze the market (supply/demand) for the species identified for nutritional, medicinal, forestry and other ecosystem resources; and evaluate the possible return on commercialization for the Afro and Awá communities; (iv) determine production costs to establish the selling price of potential ecosystem products for their commercialization; (v) analyze the feasibility of transforming and commercializing native species (shellfish from mangrove ecosystems) and crops (medicinal plants, grains, fruits, vegetables and fodder, among others) for the regional and local markets of the Awá and Afro communities. At the same time, based on the recommendations identified in the first value chain analyses conducted for Colombia (reported in PPR2 - PPR3), progress was made in defining the measures (i) "Participatory planning of farms with agroecological criteria and adaptation to climate change", which is currently being implemented; (ii) "Strengthening the value chain of prioritized products"; (iii) "Adoption of agroforestry systems in association with the main crops identified for production and/or soil conservation"; and (iv) "Strengthening aquaculture production initiatives and replication of successful models", the last three of which are in the design phase, as part of the strategy to improve family income and protein intake.</t>
  </si>
  <si>
    <t xml:space="preserve">Within this output, 15 events were held that brought together 694 people (men: 410, 59%; women: 284, 41%) from 135 target communities, mainly from Ecuador, since the final results for Colombia were reported in the previous period (PPR3). Of these, 8 events dealt with the recovery of ancestral knowledge and seed exchange, and brought together 494 people, of whom 40% were women (200) from most of the Afro-descendant and indigenous communities targeted by the project, as well as from partner institutions at the local or national level involved in these processes. In addition, work is underway to establish a botanical garden with high-protein species with the Universidad Católica - Sede Esmeraldas (PUCESE), based on the results of the bromatological analysis (Output 111). The objective is to create a living bank of prioritized resources that includes the construction of a greenhouse and a nursery with an automated irrigation system. For this purpose, technical criteria have been established among key stakeholders (MAATE, MAG, FCAE, CANE, WFP), including those for the selection of species: (a) nutritional aspects for human consumption, (b) research potential, (c) community preferences for the species, (d) attributes of resilience to climate change and (d) productive and income-generating potential. Sustainability has also been prioritized so that the garden can function after the project intervention, among others. With respect to the knowledge dialogues, a consultancy is being developed to systematize and consolidate the main ancestral knowledge, lessons learned and proposals generated during the implementation of these dialogues. As an example of the results obtained, it can be noted that about 140 records of recipes related to ancestral/local knowledge about food and/or medicinal habits of the Afro-Ecuadorian People were obtained, some examples: Tapado de pescado, Encocado de concha, Humitas de choclo, Locro de yuca con fréjol, Dulce de fréjol, Bolitas de mote pelado, among many others. For each of these, forms of knowledge transmission were identified, its origin, the utensils for its preparation (from the name used to the susceptibility of losing this knowledge). In the case of the Awá Nationality, some of the recipes identified were: Caldo de Guanta, Yuyo, Chontaduro, La papa bolsa, Caldo de gallina de campo, Envuelto de verde, Estofado de armadillo, to mention a few. To integrate these results in the design of the measures that take as a starting point the inventory of native and introduced plant species, 3 Afro and indigenous Awá focus group workshops were held with the participation of 75 people (of which 30% were women), with two objectives: (i) identify healthy eating habits from the exposure of the species that make up their daily dishes, nutritional groups, balanced combinations, among others; (ii) determine the farm model of the communities located in the provinces of Esmeraldas, Carchi, Sucumbíos and Imbabura, the components that make them up, the plant species that can be increased in order to improve their food security. Four training, socialization, planning/local coordination activities were also carried out: a workshop on agroforestry systems, another on the recognition of plant species for restoration purposes, a training on mangrove restoration with selected endemic and introduced species, and an inter-institutional roundtable linked to the Nariño Restoration Committee. A total of 125 people participated in these events, 43% of whom were women. In addition to the executing agencies involved, delegations from National Parks, the Colombian Maritime Directorate, IDEAM, Corponariño, the Tumaco Municipal Mayor's Office, the Nariño Governor's Office and Usaid attended. </t>
  </si>
  <si>
    <t>By project end, leaders and community members in 120 communities trained in climate change threats, using culturally and gender-sensitive methods. There is an equitable participation of men and women</t>
  </si>
  <si>
    <t>The strategy for capacity building on climate change is based on the development of Diploma Courses (Colombia) / Specialization Courses (Ecuador) certified in "Risk management, climate change, food and nutritional security, with gender and intercultural approaches". In Colombia, these spaces are developed with the direct support of specialists from WFP (gender, climate change), the Ministry of the Environment (climate change) and the Governorate of Nariño (risk management). In Ecuador, the courses are given within the framework of agreements signed with the Catholic University of Esmeraldas (Pucese) and the State Polytechnic University of Carchi (UPEC), which issue training certificates endorsed jointly with WFP.  
To date, 234 people have graduated, mostly Afro and Awá community leaders from 121 communities, broken down as follows: by gender 121 women (52%) and 113 men (48%); by ethnic group Afrodescendants 96, Awá 75, and by organization Acipap 21, Alto Mira 38, Bajo Mira 34, CANE 62, FCAE 40, Nulpes 20, Unipa 29. In addition, activities have been carried out to replicate the diploma course with Unipa to disseminate what has been learned to 237 men and 219 women. 
In addition, an agro-ecology course was held together with ADC (Cooperating Partner for the design and implementation of measures), the Javeriana University and the WFP. A total of 66 people participated in this training (Unipa 13 people, Acipap 10, Nulpes 11, Bajo Mira 17 Alto Mira 15) and 60 facilitators were designated to facilitate the implementation of adaptation measures.</t>
  </si>
  <si>
    <t>By project end, 120 communities trained. There is an equitable participation of men and women</t>
  </si>
  <si>
    <t>Nine activities have been organized involving 132 people from 132 communities (70 men; 62 women). Of these, six activities were learning tours and exchanges of products, seeds and experiences with Afro-descendant and indigenous Awá communities. In Colombia, WFP was supported by Agrosavia / La Cocha Community, where knowledge is transferred on the implementation of measures to adapt to climate change for food security, on the following topics: agroforestry, agro-productive systems, soil conservation, preparation of organic fertilizers, improvement of water quality with living species that filter waste. Two tours were linked to the field practices established in the Climate Change Diploma (Output 121). In Ecuador, the activities focused on learning about: recovery practices of degraded soils through the incorporation of organic matter, shrub and herbaceous plant species, experiences in food systems between the two population groups, visit to the mouth of the basin as part of an event on the importance of the mangrove ecosystem and the relationship between ecosystems and observation of fruit crops and agroforestry systems with communities of the Afro people of the Chota Valley. Sixty-three people were involved in these tours (59 men, 41 people). In addition, 3 workshops on agroforestry systems were developed with the support of Agrosavia, with the participation of 69 people, 49% of Afro-descendants who met in the city of Tumaco, while in the case of the Awá population, 35 (51%) attended in Chachagüí - La Cocha and El Diviso. In these spaces, 52% of women attended.+H47:H53</t>
  </si>
  <si>
    <t>By project end, one binational learning platform in place and used by communities and local authorities (Edufami)</t>
  </si>
  <si>
    <t>The Edufami family and community learning web platform is made up of the Equifami, Climafami and Riesgofami courses, which together constitute a fundamental tool for the capacity building component on climate change, food security, nutrition and gender equality. We are currently working on two priority activities: (1) integrating into Riesgofami the web development aspects of confidential data and information management, security, among others, framed in the WFP corporate standards for technological solutions (Field Software Development Network (FSDN), and (2) standardizing the existing Edufami courses using the Riesgofami architecture as a reference, which includes a series of functionalities that improve the platform experience.</t>
  </si>
  <si>
    <t>By project end, twelve best practices compiled from each binational watershed on risk reduction and management; By project end, one knowledge sharing event per watershed on risk reduction and management.</t>
  </si>
  <si>
    <t xml:space="preserve">By project end, participatory approaches enables communities to incorporate both scientific both scientific and traditional knowledge to reduce climate risks. </t>
  </si>
  <si>
    <t>As reported in PPR3, the adaptation of resilience program methodologies to the project context was completed, which promoted the integration of ancestral/local knowledge with technical/scientific knowledge. In summary, 5 guides were designed: 1 Bi-national SLP Guide, 2 CBPP Guide Colombia (1 Afro, 1 Awá), 2 CBPP Guide Ecuador (1 Afro, 1 Awá). The application of the Guidelines was the starting point to obtain the portfolio of community-based and ecosystem-based adaptation measures detailed in Annex 6, after an extensive process of socialization, validation, agreements with Afro-descendant and indigenous communities. On the other hand, within the framework of this Output, a consultancy is being developed in Ecuador for the generation of communicational material to facilitate the understanding of these Methodological Guidelines (SLP, CBPP), and the adaptation plans (PACCC) to the members of the communities and local institutions, through the design of infographics, illustrated documents with cultural relevance and printed material to be delivered to the executing entities (CANE, FCAE), and their communities.</t>
  </si>
  <si>
    <t>Overall, 68 community adaptation plans to climate change [PACCC] were developed, covering a total of 88 communities, whose approach differs by country, although in both cases the aim was to simplify generating and approving these documents. In the case of Colombia, there are a total of 3 plans, a first plan for the community of San Isidro (Afro) that was approved by the Colombia National Steering Committee (CDNC) as a reference for the development of the other plans, in terms of structure, scope, contents, etc. Subsequently, an agreement was reached with Minambiente to develop a plan for each executing entity; in other words, in that country there will be a total of 5 PACCC, 1 plan for Acipap (8 Awá communities), 1 plan for Resguardo Nulpes (11 Awá communities), 1 plan for Unipa (16 Awá communities), 1 plan for the community council of Bajo Mira (16 Afro communities), and one for the community council of Alto Mira (18 Afro communities). Currently, there is the PACCC of Acipap and the PACCC of the community council of Bajo Mira, which together total 24 communities. In addition, it was agreed with the Ministry of the Environment to structure the design of measures through a "Strategy for addressing adaptation to climate change". In the case of Ecuador, in April 2022, the National Steering Committee of Ecuador (CDNE) approved 66 community adaptation plans, one for each targeted community (28 Awá, 38 Afro) that were formulated based on a simplified format and information gathered in a participatory manner with the methodologies generated in Output 311. It is important to highlight two issues, on the one hand the Ministry of Environment, Water and Ecological Transition (MAATE) assumed the generation of these plans in the agreed format, which constituted a great contribution to the progress of the project, and that, in addition, they are the first community level adaptation plans generated in the country, which constitutes an important contribution and innovation to the implementation of public policy on climate change in an important sector such as FNS, also incorporating the gender perspective. 
In line with the preparation of the plans, 12 participatory workshops were held for the socialization / prioritization / validation of adaptation measures (EbA, CbA), resulting from the SLP, CBPP, ethno and hydro studies and local / national adaptation priorities. These decision-making spaces were attended by a total of 460 people (men: 57%; women: 43%) who travelled to the cities of San Andres de Tumaco, Chachagüí and Mocoa in Colombia, and San Lorenzo and Ibarra in Ecuador, among others, with delegations from the 7 project executing entities representing the 135 target communities. In addition, it was necessary to carry out field visits to evaluate the feasibility of implementing adaptation measures in some of the villages/communities in Colombia, considering several criteria: technical, logistical, security, among others. As reported in the risk assessment section, at least 12 communities were identified (out of the 135 targeted, 7 in Colombia, 5 in Ecuador) where there is a moderate to high risk of not being able to intervene, mainly due to insecurity conditions (presence of irregular groups, among others), or due to access difficulties. In addition to the prioritization of measures in this Output, it is important to mention the measures that were designed and will begin the implementation phase during the third quarter of 2022: (i) "Protection, recovery and sustainable use of mangroves as a measure of adaptation to climate change with emphasis on food security and gender perspective in the Afro-Ecuadorian communities settled in the REMACAM" (led by CANE); (ii) "Resilience to climate change and food security of the inhabitants of the Awá Nationality of Ecuador through conservation, restoration and governance of the forest with a focus on gender and intergenerational equity" (led by FCAE). These two measures were approved at the beginning of May 2022, for which an extension of the amount subscribed in the FLA was negotiated with the two executing entities. Measures that are being implemented, within the framework of the (1) Strategy for strengthening livelihoods and food security &gt; "Strengthening of family gardens, food crops and minor species with agroecological criteria" and "Participatory planning of farms with agroecological criteria and adaptation to climate change", and of the (2) Strategy for conservation, restoration, rehabilitation and/or ecological recovery &gt; "Community plant propagation zones". Finally, with respect to the implementation of the AbE measures initiated at the end of 2020, it is important to note that they are in the last stage of implementation, according to the following detail: (i) Mangrove Conservation &gt; a consultancy was hired to design the awareness strategy on mangrove conservation, food security and gender equality, which is a key component of the measure; (ii) Dialogue of Knowledge and Ancestral Wisdom &gt; a person was hired to systematize the results of the two measures (1 Afro, 1 Awá); (iii) Community guard &gt; an initiative of the Prefecture of Imbabura was linked to the installation of eco-efficient stoves in Awá communities, for which training is being conducted on the efficient use of wood in line with the conservation of the Awá reserve.</t>
  </si>
  <si>
    <t>By the end of the project, 120 communities increased land area dedicated to the cultivation of native crops; Targeted households develop one alternate income source; At least 10 percent increase in household monetary incomes through introduced adaptation measures</t>
  </si>
  <si>
    <r>
      <rPr>
        <sz val="11"/>
        <color rgb="FF000000"/>
        <rFont val="Times New Roman"/>
      </rPr>
      <t xml:space="preserve">A total of 54 communities prioritized adaptation measures linked to the reintroduction of native species; </t>
    </r>
    <r>
      <rPr>
        <sz val="11"/>
        <color rgb="FFFF0000"/>
        <rFont val="Times New Roman"/>
      </rPr>
      <t>from these 13 communities are already within the implementation phase: Bajo San Isidro, Medio San Isidro, Chontal, Descolgadero, Playón, Bellavista, Pueblo Nuevo, La Cortina, Pambilar, Vuelta de Candelilla, Imbilí, Chimbuzal, and La Cabaña</t>
    </r>
    <r>
      <rPr>
        <sz val="11"/>
        <color rgb="FF000000"/>
        <rFont val="Times New Roman"/>
      </rPr>
      <t>. These measures are aimed at improving the type of food consumption, diversifying the diet, especially with the incorporation of sources of protein, vitamins and minerals, which according to the baseline are the factors that limit an adequate nutritional condition of the population in the binational watersheds.
In Colombia, measures were prioritized that, in addition to pursuing the objectives of FNS, allow for greater coverage of areas planted or dedicated to the cultivation of 40 selected native and introduced species (within the framework of the inventory of species &gt; Output 111), and that promote diversification (for example: Laguna, Cedro, Balso, Chanul, Tangare, Sajo, Mangle nato, Mangle mora, Guamo, Guamo rabo de mico, among many others). These species will be used in the following actions: (i) Biodiverse patios with three approaches: food security, marketing and soil conservation. In the context of the project, a biodiverse courtyard refers to the planting of different food, forest, medicinal, forage and condiment species for food purposes, for use, sale and/or barter. This diversification can promote different agroforestry models: multiple associations, mixture of annual crops, fruit trees, fodder, medicinal, forestry in association with semiannual or annual crops. This measure has been implemented with the Afro-descendant organizations of Alto and Bajo Mira and Frontera, currently 34 biodiverse patios have been implemented; (ii) Strengthening of cocoa production practices for Afro communities, by means of drying docks to improve the quality of the product. It will be implemented in the same Afro-descendant communities, currently there are 34 drying docks; (iii) Strengthening of vegetable gardens, initially native species will be implemented in 138 gardens distributed in the 69 targeted communities; (iv) Germplasm or seed bank of which at least 5 will be implemented to strengthen the diversification and rescue of native species, and their commercialization. 
In Ecuador, 20 communities prioritized measures to improve food production and consumption in a context of climate change, which are grouped into the following categories: (i) small animal husbandry/pisciculture with agroecological criteria; (ii) protein bank + soil conservation; (iii) protein banks + small animal husbandry/pisciculture with agroecological criteria; (iv) integrated farms for FNS; (v) agroforestry family gardens; and (vi) food systems for dispersed families without community land. In the case of the Awá population, it was necessary to hold 6 meetings to socialize these measures in July 2021 to ensure that the measures reflect the needs and interests of the populations and have the necessary acceptance; 224 people participated, 42% of whom were women.
To date, both countries have a cooperating partner who, according to the country, must prepare detailed designs of the sustainable agri-food systems measures (FEPP - Ecuador), and implement family gardens, farm improvement plans, seed banks and bio-inputs factories (ADC - Colombia).</t>
    </r>
  </si>
  <si>
    <r>
      <rPr>
        <b/>
        <sz val="11"/>
        <color rgb="FF000000"/>
        <rFont val="Times New Roman"/>
        <family val="1"/>
      </rPr>
      <t>The first results for this output correspond to four conservation/recovery interventions, 2 in forests (47 ha) and 2 in mangroves (85 ha), in both cases with 1 measure per country. 
Forest conservation / restoration measures.
In implementation &gt;</t>
    </r>
    <r>
      <rPr>
        <sz val="11"/>
        <color rgb="FF000000"/>
        <rFont val="Times New Roman"/>
        <family val="1"/>
      </rPr>
      <t xml:space="preserve"> (1) since 2021 the EbA measure "Community forest guard" is being implemented with 22 Awá communities in Ecuador, whose main results are: the formation of community guards, for which a minimum structure of 10 guards per community was established; 9 zoned workshops (Chical, Lita, San Lorenzo, Lago Agrío), in three phases (third phase in July 2021), for which the SNGR supported; attendance of 106 people (men: 65, women: 41), who were also trained as facilitators; generation of capacities to identify risks and threats, as well as to recognize the resources available to the communities to mitigate the effects of climate risks, among others that are important for the communities. The learning also considered determining routes and actions to be taken together with other authorities when protocols related to the care and conservation of the territory are activated. (2) In addition, the "forest restoration" measure is being implemented with Acipap, CCBMF, CCAMF (Colombia) and to date 47 hectares of tropical forest have been restored, with more than 8,000 seedlings of different native forest species propagated. 
</t>
    </r>
    <r>
      <rPr>
        <b/>
        <sz val="11"/>
        <color rgb="FF000000"/>
        <rFont val="Times New Roman"/>
        <family val="1"/>
      </rPr>
      <t>In design &gt;</t>
    </r>
    <r>
      <rPr>
        <sz val="11"/>
        <color rgb="FF000000"/>
        <rFont val="Times New Roman"/>
        <family val="1"/>
      </rPr>
      <t xml:space="preserve"> (1) in April 2022 the Federation of Awá Centers of Ecuador (FCAE) achieved the approval before the CDNE of an Awá adaptation measure called "Food security and resilience to climate change of the inhabitants of the Awá nationality through conservation, restoration and governance of the forest with a focus on gender and intergenerational equity", whose design was carried out in a participatory manner. The first objective proposes strengthening the conservation and management of the Awá forest in priority sites for climate change adaptation and food security. The goal is to reach 2,600 hectares within the Awá territory. The measure is under design and will begin implementation by the third quarter of 2022 in community lands that are in a good state of conservation, but threatened by various activities. The results of the restoration objective are: (i) zoning of the territory defining areas for land use, conservation and management, based on legal and community agreements; (ii) establishment of community conservation areas with due legal and community support; (iii) implementation of priority forest management activities (management plans); and (iv) expanded, trained and equipped community forest guards (GCF) with sustainability mechanisms. 
</t>
    </r>
    <r>
      <rPr>
        <b/>
        <sz val="11"/>
        <color rgb="FF000000"/>
        <rFont val="Times New Roman"/>
        <family val="1"/>
      </rPr>
      <t>Mangrove conservation / recovery measures.
In implementation &gt;</t>
    </r>
    <r>
      <rPr>
        <sz val="11"/>
        <color rgb="FF000000"/>
        <rFont val="Times New Roman"/>
        <family val="1"/>
      </rPr>
      <t xml:space="preserve"> 2 measures are being implemented: (1) "Mangrove restoration" which currently covers approximately 65 hectares, with the Bajo Mira y Frontera community council, and involves more than 30,000 seedlings propagated in the mangrove zone of the Colombian Pacific. In this context, work has been carried out in two DNMI sectors of the Bajo Mira and border community council, with the support of local communities and associations (Association of Concheras de Raizal (women). (2) In addition, since 2021 the EbA measure "Mangrove Conservation" has been implemented, which has allowed the reforestation of 20 hectares within the area of influence of the Cayapas Mataje Mangrove Reserve [REMACAM], which is part of the Ministry of Environment, Water and Ecological Transition of Ecuador. The communities were trained in the proper selection of vegetative material and participated in the collection and planting with the support of REMACAM, which provided technical assistance throughout the process. Awareness-raising workshops on the importance of mangrove conservation" were held in the communities of Pampanal and Cauchal and were attended by 63 people (men: 16; women: 47). The importance of conservation was evidenced, which was the starting point to propose a new measure that considers the conservation of about 15 thousand hectares of mangrove, and the reforestation of 40 more hectares located in areas of greater climatic threat. In April 2022, CANE obtained the approval of the adaptation measure "Protection, recovery and sustainable use of mangroves as a measure to adapt to climate change with emphasis on food security and gender perspective in the Afro-Ecuadorian communities settled in the REMACAM", which was designed in a participatory manner. The measure has three objectives: (i) strengthen awareness-raising processes on climate change and food security in 11 mangrove communities (Cauchal, Pichangal, Punta de Miguel, El Viento, Palma Real, Charguaral, Campanita, San Antonio, Caraño, Tambillo and Pampanal), home to 4,100 people whose livelihoods are closely related to the mangrove; (ii) reforest 100 hectares of mangrove forest in degraded sites and maintain them; and (iii) strengthen territorial governance and conservation of 15,000 hectares of mangrove forest within REMACAM.</t>
    </r>
  </si>
  <si>
    <t>Carmen Galarza/ Johanna Murillo</t>
  </si>
  <si>
    <t>carmen.galarza@wfp.org / johanna.murillo@wfp.org</t>
  </si>
  <si>
    <t>Executing Entities</t>
  </si>
  <si>
    <r>
      <t xml:space="preserve">The work with the academia (Pucese, Upec) to develop the inventory of native species was excellent, as it allowed the direct link between the communities and the academy, through the involvement of their members in the role of parabiologists. This generated learning processes and knowledge exchange (intergenerational) in a much more agile and friendly way about plants, knowledge and ancestral practices. This had not been the case before; working with people from the same community allowed us to value each other, from our diversity, our cosmovision, our knowledge. In the case of the elderly, they had been discriminated against because of their ethnic origin, because of the way they speak, especially in the case of the Awá who are not fluent in Spanish. In this case, however, their opinions were respected. It is still pending to carry out workshops to disseminate the results to the communities, as well as to make known the nutritional/protein characteristics of the native species obtained from the bromatological analysis, since they can benefit by promoting improvements in the eating habits of the Afro-descendant and indigenous populations of the area. It is suggested to develop primers that explain the properties of each species, in a simple way, maintaining the expressions / denominations (taxonomy) of the community, with illustrations that reflect the local context. In addition, the visibility/credits of those who collected the information and those who provided the information (elders) on the species should be guaranteed. As stated by Brayan Pascal, community leader Awa "(As a young person) </t>
    </r>
    <r>
      <rPr>
        <i/>
        <sz val="11"/>
        <rFont val="Times New Roman"/>
        <family val="1"/>
      </rPr>
      <t>"During the ancestral dialogues, I learned a lot about medicine, sacred sites, and schedules, the importance to preserve and respect them, planting seasons, nature, healing plants, etc. I learned that climate changes have been caused in a certain way by pollution, and the use of pesticides, among others".</t>
    </r>
  </si>
  <si>
    <t>Workshops have been held to understand what a value chain entails, its foundations, usefulness and implications, and a prioritization (list) of products/species with commercialization potential was also carried out. Based on this last input, the final document being prepared by the University (UPEC) is expected to be published.</t>
  </si>
  <si>
    <t xml:space="preserve">The dialogue and exchange of knowledge was very important for the communities, as it opened up an intergenerational debate with the elders, with the guardians of knowledge, which awakened interest among the younger people about what is happening now, versus how it was before. Various topics were discussed on how to foster recovery of knowledge: ancestral medicine, use of plants, eating habits, myths, tales and stories, relationship with nature, handicrafts. In addition, the knowledge encounters that took place "in the bush" (e.g., Bogotá River) were excellent because they allowed the elderly to feel more at ease, to get to know real dynamics and to have an in-depth exchange about their relationship with nature, as well as to interact with children, young people and the elderly at the same time. This is due to the fact that spaces of more trust are generated (avoiding the factors that generate intimidation), the "study material" is at hand, and the older people who are the most knowledgeable prefer to stay in their rural spaces ("in the countryside we stay"), they are tired so they no longer want to travel (trips to the city are very long). These spaces are usually brief or very infrequent, so it is recommended to consider replicas of these spaces.th about their relationship with nature, as well as to interact with children, young people and the elderly at the same time. </t>
  </si>
  <si>
    <r>
      <t xml:space="preserve">The specialization/diploma course was very good, it allowed to broaden the knowledge on key project topics that are very useful for the design and implementation of the measures, also to make them known to the communities, especially among young people who are interested in these topics that are more complex. The contents were useful, the information was clear, especially when the learning process is based on a practical, playful approach, as for example in the FNS module that included the preparation of local fruit jams (borojó), or in the risk management module that included the preparation of "talking maps". These spaces were a good opportunity to integrate local knowledge with technical knowledge. On the other hand, respect, the management of a differential approach and gender equality criteria should be emphasized. In the latter case, it was a very positive aspect to ensure parity in the participation of women (50/50), and to consider different age groups in all spaces. This has resulted in high levels of participation, which improves interaction in the territories, so that information can be scaled from young people to older people, transmitting new knowledge to the communities. One of the main recommendations for future courses / diploma courses is to close even more the University - Community/Field gap (because they apply very academicist approaches), involving in these learning processes methodologies and instructors from the community itself, that start from a more empirical knowledge, so that they can go deeper into the link between climate change and nature from a local perspective /cosmovision, and explain in an even simpler way how this link occurs. In addition, on future occasions the course time should be extended more, and even open the possibility of replicating it in the communities, which would guarantee greater participation. Byron Cantincus, from an Awá community, declared </t>
    </r>
    <r>
      <rPr>
        <i/>
        <sz val="11"/>
        <rFont val="Times New Roman"/>
        <family val="1"/>
      </rPr>
      <t>"I have had great learning, I have understood the problem of climate change for our communities and the importance of maintaining the organization (FCAE) and generating new capacities in the territory. The roles and relationships that men and women currently have,  created inequality, especially in the Awá organization where there is not much participation of women and they should be valued because they have an important role to play within the community, in addition to taking care of the house, children, etc., they are also capable of developing their capacities".</t>
    </r>
  </si>
  <si>
    <t>Learning and knowledge exchange tours were conducted with local populations, which were considered very gratifying, since they provide an opportunity to learn, moving from theory to practice, from the classroom to the field (e.g., the activities carried out with the support of Agrosavia). The topics covered, such as nursery, grafting, use of tools, fertilization, associated species for agroforestry, among others, are of great interest to the communities, and are very consistent with the measures that are being designed and implemented. It is recommended that the tours be more regular/frequent, more extensive in time, but also in topics, such as the link and importance of food species with food security, especially in the case of local products such as pineapple, coconut, spice plants, aromatic plants, etc.</t>
  </si>
  <si>
    <t>The relaunch of the Riesgofami platform is pending once the development of the two activities prioritized in the AOP 2022 is completed.</t>
  </si>
  <si>
    <t>This output is highly valued because it generated a great dynamic of participation of all the communities in which it was implemented. The starting point was a series of trainings carried out with the support of the provincial directorates of the National Risk Management Service of Ecuador [SNGR]. As part of this process, a Community Risk Management Committee [CCGR] was formed as a local initiative, which is articulated with all the key entities in the Province, but also at the community level since it advises the Risk Management Directive [DGR] of the communities, and is responsible for generating the Community Risk Management Plan. With the support of the SNGRE, this plan was developed in two communities of Sucumbíos: Jesús del Gran Poder and Santa Marianita. The idea is to replicate it in all other Awá communities. Some of the key actions associated with these advances are: delivery of materials to the Committees, such as stretchers, first aid kits, reflective vests and T-shirts; identification of risk zones in the communities; signaling of evacuation routes; (pending) strengthening of community articulation for risk management (how to respond to a risk and inform the DGR who is responsible for activating the alert at the local level; FCAE would issue a macro alert if required). In addition, a group of Pioneers in Risk Management was formed (articulated with the CCGR), which is made up of children between 12 and 15 years of age. In the case of the Afro populations, the progress made in the implementation of the risk reduction measure through the planting of native species that are anchored to the ground is positively valued. This intervention has managed to integrate the community, the understanding of risk reduction, the importance of protecting the Riviera, the appropriation of the planting of species by the community, which was successful in the short, medium and long term. In fact, there have been autonomous replications in other communities (Playón, Bellavista) based on what they learned about risk reduction, which promotes the sustainability of the measure. It is recommended to promote replicas in the most affected areas, and to promote research on other species that also tie up the soil, for example, the guabo.</t>
  </si>
  <si>
    <t>The dissemination of the first results of the hydrometeorological studies allowed the communities to learn a technical approach and perspectives, supported by scientific evidence, on the hazards affecting the territory, what the impacts are, how they can be reduced, etc. The organizations relate these findings to the concepts learned in the risk reduction module. In fact, they recommend incorporating other contents that broaden the technical view on how to respond to these hazards, such as: soil loss due to erosion, how to mitigate the "blow of the river", bioengineering constructions, among others, so that in the future they can leverage other opportunities to respond to these hazards, especially in schools, colleges, courts. The results dissemination phase is yet to be completed.</t>
  </si>
  <si>
    <t>WFP has participated in events organized to date that have allowed us to work on the design of the EWS, the use of tools for data collection (e.g., rain gauge), the use of information for climate reports, among others. Consultations have also been carried out with the communities to resolve concerns, establish measurement strategies, parameters and/or community criteria according to their needs, and considering the climatic zones. It is recommended that the design and planning process continue to be participatory, so that the communities are part of the decision-making process.</t>
  </si>
  <si>
    <t xml:space="preserve">The EPR trainings have been very positive thanks to very relevant and clear presentation and promoted also the participation of women. The implementation of first aid training sessions for places located far from health centers were welcome. It is recommended to continue incorporating content on first aid since it is linked to health, to establishing points of care, and train trainers who can replicate it in other communities. </t>
  </si>
  <si>
    <t xml:space="preserve">As part of the preparation of the community adaptation plans, the design of the adaptation measures began with capacity-building activities to ensure their understanding among the community leaders, through the approach of key concepts. This tried to ensure clarity on what was to be developed in the territory; in addition, agreements were established for their implementation. These first steps allowed the beneficiary communities to accept and approve these first measures. It is recommended to continue the approach in this way, through training/dissemination spaces with the members of the Veredal Boards of each territory (community authorities); this guarantees that the expectations of the populations are being considered, and generates commitment from each territorial authority and facilitates the follow-up of the agreements. </t>
  </si>
  <si>
    <t xml:space="preserve">By the end of the project, created assets support the sustainable recovery of degraded ecosystems; Target to be developed with baseline information
120 community-based adaptation plans.
 </t>
  </si>
  <si>
    <t xml:space="preserve">Under the approach explained in the previous output, progress was made with the participatory design of the adaptation measure Agroforestry systems. The communities learned key aspects of agroforestry that can be implemented on their farms, the system model was established, and the measure is considered to be in line with expectations. 
On the implementation of measures for the recovery of degraded ecosystems, it is important to mention the positive aspects obtained so far: rescue of the Guandal ecosystem, reintroduction of species that were not found in the territory, for example Chanul, Cajacuna, Sajo, which were previously common in the corridors. It is recommended to continue with capacity building, follow up on planting, and support in the care, harvesting and replanting. In addition, the measure is achieving ecological, economic and social benefits, improving food security through the management of environmental services. </t>
  </si>
  <si>
    <t>With respect to the water source protection measure in the Santiaguillo micro-watershed, which is in the closure phase, it has been developed by the community under the leadership of CANE. The organization that has led the local consultation processes, promoted the agreements and organized the community mingas, some of which took place in spite of the difficult weather conditions, all of which have made it possible to achieve the objective of protecting the sources. In addition, the communication between the communities on the use of water has been strengthened, because agreements on its use are required to consider the impacts on the micro-watershed due to the threat of summer, and the risks of contamination, among others. 
Community work is key to the implementation of measures; the people were happy that the project will improve their water source, and they have understood that it is necessary to protect it. This whole process has contributed to the positioning of CANE in the territory.</t>
  </si>
  <si>
    <t>Measures for the reintroduction of native species are being designed; it is expected that this will be a participatory process, as are the measures that have already been designed, considering the interests of the communities, e.g.: lowering production costs, establishing a joint implementation mechanism, defining training topics in advance, and considering traditional products. To date, spaces have been developed for the production of plant material that have helped strengthen social cohesion and establish a support network for the recovery/conservation of locally important species that no longer exist in the territory. It is recommended that the accompaniment processes be maintained during the implementation of the measures.</t>
  </si>
  <si>
    <t xml:space="preserve">The communities are very interested in the training that has been given in agroecology for soil conservation, due to the importance of soil preparation for planting and implementing any productive system. It is recommended to replicate the training on organic matter management, use to prepare fertilizers, among others. </t>
  </si>
  <si>
    <r>
      <t xml:space="preserve">The first measures for mangrove conservation are being implemented, which is quite significant for the Afro-descendant organizations involved (CANE, CCBMF, CCAMF). In the first place, because the previous experience of leaders has been considered, which has saved resources, has made it possible for the organizations to regain a leadership space, has vindicated the struggles for mangrove protection, has reactivated environmental conservation awareness, has strengthened capacities (methodologies on ecosystem recovery, among other key issues), and also the social fabric, all of which has increased the expectation and interest to continue working for the mangrove. The populations feel motivated because the mangrove forests provide animal protein (mollusk, shell, crab), protect from the influence of the sea and also allow the generation of income. As it was stated by Inginio Castillo, Afroecuadorian community leader, during an interview: </t>
    </r>
    <r>
      <rPr>
        <i/>
        <sz val="11"/>
        <rFont val="Times New Roman"/>
        <family val="1"/>
      </rPr>
      <t>“The opportunity to have mangroves is the right to work, it is the right to life, the right to be in a place, which without depending on a decision of the State or the government in power, allows us to have a way to sustain ourselves”</t>
    </r>
    <r>
      <rPr>
        <sz val="11"/>
        <rFont val="Times New Roman"/>
        <family val="1"/>
      </rPr>
      <t xml:space="preserve">. And also Rosa Carabalí said </t>
    </r>
    <r>
      <rPr>
        <i/>
        <sz val="11"/>
        <rFont val="Times New Roman"/>
        <family val="1"/>
      </rPr>
      <t>"If the mangrove disappears it would be the end of our lives, because we live from it. Without mangrove there is no life for us"</t>
    </r>
    <r>
      <rPr>
        <sz val="11"/>
        <rFont val="Times New Roman"/>
        <family val="1"/>
      </rPr>
      <t xml:space="preserve">.
A great lesson to report from these conservation projects is that they should integrate the community in the management of these resources, especially when the conservation zone has communities living inside, this allows building a viable sustainability scenario for the measure. It is recommended to continue with the same dynamics of participatory work with the other recovery processes both at the mangrove and forest levels. </t>
    </r>
  </si>
  <si>
    <t xml:space="preserve">Inés Morales [CANE, 31/05/2022] / Jairo Cantincus [FCAE, 31/06/2022] / Omar Revelo [CCBMYF_CCAMYF, 14/06/2022]  </t>
  </si>
  <si>
    <t>antohurta2014@gmail.com / territorioawa@gmail.com / revelo05@hotmail.com</t>
  </si>
  <si>
    <t>Justifcation from executing entities  for the rating provided</t>
  </si>
  <si>
    <r>
      <t xml:space="preserve">The rating of </t>
    </r>
    <r>
      <rPr>
        <b/>
        <sz val="11"/>
        <color rgb="FFFF0000"/>
        <rFont val="Times New Roman"/>
        <family val="1"/>
      </rPr>
      <t>"Satisfactory"</t>
    </r>
    <r>
      <rPr>
        <sz val="11"/>
        <color rgb="FFFF0000"/>
        <rFont val="Times New Roman"/>
        <family val="1"/>
      </rPr>
      <t xml:space="preserve"> reflects a positive view from executing entities on the execution project. In general terms they recognize that there is a permanent and transparent coordination between WFP/Project team and the local authorities of executing entities. This has allowed them to approach the communities and the territorial managment since a systematic and planned way, that assure: (1) the involvement of communities within all the processes since the planning phase, thus becoming more than just beneficiaries; (2) the possibility for local organizations to exercise leadership in the management of their own territories, respecting local dynamics and cosmovision, taking decisions when necessary, and also opening new opportunities to scale local networks, etc.; and (3) the succesfully start, progress and closing of the EbA measures implementation. The measures' design and implementation phases create trust among people and thus reinforce involvement. There is a lot to do to reduce communities' vulnerability, however the prioritization of the adaptation measures has also allowed to integrate Unsatisfied Basic Needs with adaptation rational and priorities, considering climate hazards.</t>
    </r>
  </si>
  <si>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</si>
  <si>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r>
      <rPr>
        <b/>
        <sz val="11"/>
        <color rgb="FF000000"/>
        <rFont val="Times New Roman"/>
        <family val="1"/>
      </rPr>
      <t>1. Indicate trends, both positive and negative, in achievement of outcomes as per the project indicators. Component 1 &gt; according to the measurement, indicators 1.1 Ancestral knowledge and practices recovered in support of adaptation and food security and 1.2 Traditional knowledge on climate change and adaptation</t>
    </r>
    <r>
      <rPr>
        <sz val="11"/>
        <color rgb="FF000000"/>
        <rFont val="Times New Roman"/>
        <family val="1"/>
      </rPr>
      <t xml:space="preserve"> generated, disseminated and integrated into adaptation and development territorial planning processes go from low (baseline) to moderate (mid-term). These results are consistent with the whole process of recovery of ancestral knowledge and integration of this knowledge into territorial planning processes (local / community), with the progress in the process of consultation, validation / prioritization and participatory construction of measures, and an increasing involvement in their design and implementation. Component 2 &gt; in the case of the Outcome 21 indicator increasing scientific knowledge to manage climate change and risk, affecting food security and nutrition reflects 100% progress equivalent to the completion of studies on hydrometeorology and gender equality covering the following topics: climate characterization; analysis of climate change trends in binational basins, hydrological characterization, analysis of the impact on food security with a gender and intercultural approach. Component 3 &gt; the indicator Increased adaptive capacity and ecosystem resilience to respond to climate threats and food insecurity corresponds to those actions with an ecosystem approach that are developed with the communities, which contribute to the adaptation to climate change of ecosystems, so a total of 29 assets are reported according to 5 types identified for the project so far: biodiverse yards (18), community areas for the propagation of plant material (7), soil retention strips (2), natural fencing for protection of water sources (1), protein bank (1). Other asset categories will be incorporated based on the technical definition of the measures. Progress is recorded in the following Outcome indicators of the Results Tracker: Number of beneficiaries (direct: 12,296; indirect: 36,375); Indicator 5.1: Natural Assets protected or rehabilitated (forests: 47 ha; mangrove: 85 ha); Indicator 3.1: Increase in application of appropriate adaptation responses (80%); Indicator 6.1.1: Number and type of adaptation assets created or strengthened in support of individual or community livelihood strategies (83 assets; 7 types). This indicator report is in line with the progress in the implementation of measures, which consists of 6 EbA measures (Dialogues of knowledge (Afro, Awá), Protection of water sources, Mangrove conservation, Community guard, Protein banks) and 3 adaptation strategies (Strengthening livelihoods and food security &gt; farm planning, agroecological gardens; Conservation, restoration, rehabilitation and/or ecological recovery strategy &gt; Mangrove restoration; Disaster risk management &gt; Planting of native plant species on river banks for eco-reduction). In addition to the indicators already mentioned (reported), it is important to note that others have been partially reported, given the technical weaknesses of the executing entities to fulfil their responsibilities in terms of data collection, as well as the insecurity conditions that have prevented other Partners and/or technical teams from entering to carry out the monitoring. It is important to reiterate that this also depends on overcoming the difficulties of articulation with the executing entities, the subscription of new Agreements with Cooperating Partners that are accepted by the Awá organizations, among others that were already described in the risk analysis (cells E12, E21, E22). Additionally, other Outcome indicators have not been reported because the implementation phase of all the measures has not started, this will be done progressively as the technical designs of the measures are completed, which will allow starting with the following implementation phases (next milestone in November 2022). 
</t>
    </r>
    <r>
      <rPr>
        <b/>
        <sz val="11"/>
        <color rgb="FF000000"/>
        <rFont val="Times New Roman"/>
        <family val="1"/>
      </rPr>
      <t>2.  Detail critical risks that have affected progress</t>
    </r>
    <r>
      <rPr>
        <sz val="11"/>
        <color rgb="FF000000"/>
        <rFont val="Times New Roman"/>
        <family val="1"/>
      </rPr>
      <t xml:space="preserve">. As reported in detail in the risk matrix, the most critical risks that have occurred and/or increased in the reporting period are: (i) Difficulties in articulation with the executing entities as implementing partners of the project, due to a misunderstanding, on the part of some Awá organizations in Colombia, about what their role as executing entities means as established in the Binational Project's implementation arrangements; (ii) Technical weaknesses of the executing entities as implementing partners, which implies very low execution rates despite all the effort in technical accompaniment, capacity building, progressive transfer of funds in small amounts, and direct implementation through the WFP Offices; (iii) Increased conflict and resurgence of violence in the project implementation area, which has left 3 Awá indigenous leaders murdered this year, among other impacts to the intervention populations, but also to the development of activities in the field.
</t>
    </r>
    <r>
      <rPr>
        <b/>
        <sz val="11"/>
        <color rgb="FF000000"/>
        <rFont val="Times New Roman"/>
        <family val="1"/>
      </rPr>
      <t xml:space="preserve">3. </t>
    </r>
    <r>
      <rPr>
        <b/>
        <sz val="11"/>
        <rFont val="Times New Roman"/>
        <family val="1"/>
      </rPr>
      <t xml:space="preserve"> Update on the status of the mid-term review</t>
    </r>
    <r>
      <rPr>
        <sz val="11"/>
        <color rgb="FFFF0000"/>
        <rFont val="Times New Roman"/>
        <family val="1"/>
      </rPr>
      <t xml:space="preserve">. </t>
    </r>
    <r>
      <rPr>
        <sz val="11"/>
        <color rgb="FF000000"/>
        <rFont val="Times New Roman"/>
        <family val="1"/>
      </rPr>
      <t xml:space="preserve">The mid-term review consultancy started in March 2022 with two main objectives: 1) to reconstruct the theory of change of the Binational Project with the objective of understanding the logic of the results framework (causal linkages), in its implementation and serve as input at the time of the final external evaluation to assess the expected changes and the impact of implementation, this has been assumed as a guidance and learning tool; 2) to prepare the mid-term review report based on the review questions agreed in the terms of reference, which focuses on obtaining recommendations on critical issues of the implementation of the Binational Project. Favourable aspects of the results achieved from internal reflections: 1) identification of opportunities to improve knowledge management (file and information management), project monitoring tools, learning about the project logic for the Support Units involved; 2) identification of opportunities to guide internal implementation (management mechanism, integration of project actions with the functioning of the organization - food/humanitarian component, among others); 3) comprehensive review of lessons learned on the battery of indicators of the project's M&amp;E strategy: oversized battery of indicators (more than one indicator for each Outcome and Output, duplicate indicators, etc. ), the inclusion of indicators that have not been proven to be SMART, measurement difficulties considering: need to apply tools to multiple local groups to account for project benefits and impacts, complexities of access to the territory, limited budget. </t>
    </r>
    <r>
      <rPr>
        <sz val="11"/>
        <rFont val="Times New Roman"/>
        <family val="1"/>
      </rPr>
      <t>Difficulties/challenges: 1)</t>
    </r>
    <r>
      <rPr>
        <sz val="11"/>
        <color rgb="FF000000"/>
        <rFont val="Times New Roman"/>
        <family val="1"/>
      </rPr>
      <t xml:space="preserve"> related to the consultancy contracting process which took about a year due to the following definitions, linked to the geographical scope of the project: (i) definition of the contracting mechanism (whether natural or legal, national or international staff), which resulted in the contracting of an international profile based on the guidelines of the Regional Office, (ii) very limited offer of profiles at the time of the call for proposals (of the 4 profiles identified, 2 met all the criteria of the TORs, 1 confirmed interest); (iii) technical weaknesses and non-compliance on the part of the contracted consultant. The consultancy has made 50% progress equivalent to a first version of the theory of change, 1 first draft of the two products oriented to answer the review questions. Next steps: (1) proceed with the closure of the current consultancy (termination of the contract scheduled for August 14), due to non-compliance of products in the agreed timeframe, quality risk, technical weaknesses in knowledge on climate change, (2) launch a competitive process for the hiring of a national consultant (from Colombia or Ecuador), (3) start the second phase of consolidation and analysis of information to obtain the final report. </t>
    </r>
    <r>
      <rPr>
        <sz val="11"/>
        <rFont val="Times New Roman"/>
        <family val="1"/>
      </rPr>
      <t>The MTR is expected to be completed by the end of the year.</t>
    </r>
  </si>
  <si>
    <t>Rating Definitions</t>
  </si>
  <si>
    <t>Highly Satisfactory (HS)</t>
  </si>
  <si>
    <r>
      <rPr>
        <sz val="11"/>
        <rFont val="Times New Roman"/>
        <family val="1"/>
      </rP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</si>
  <si>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Satisfactory (S)</t>
  </si>
  <si>
    <r>
      <rPr>
        <sz val="11"/>
        <rFont val="Times New Roman"/>
        <family val="1"/>
      </rP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</si>
  <si>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Marginally Satisfactory (MS)</t>
  </si>
  <si>
    <r>
      <rPr>
        <sz val="11"/>
        <rFont val="Times New Roman"/>
        <family val="1"/>
      </rP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</si>
  <si>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Marginally Unsatisfactory (MU)</t>
  </si>
  <si>
    <r>
      <rPr>
        <sz val="11"/>
        <rFont val="Times New Roman"/>
        <family val="1"/>
      </rP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</si>
  <si>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Unsatisfactory (U)</t>
  </si>
  <si>
    <r>
      <rPr>
        <sz val="11"/>
        <rFont val="Times New Roman"/>
        <family val="1"/>
      </rP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</si>
  <si>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Highly Unsatisfactory (U)</t>
  </si>
  <si>
    <r>
      <rPr>
        <sz val="11"/>
        <rFont val="Times New Roman"/>
        <family val="1"/>
      </rP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</si>
  <si>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QUALITATIVE MEASURES and LESSONS LEARNED</t>
  </si>
  <si>
    <t>Please complete the following section every reporting period</t>
  </si>
  <si>
    <t>Implementation and Adaptive Management</t>
  </si>
  <si>
    <t>Response</t>
  </si>
  <si>
    <t>What implementation issues/lessons, either positive or negative, affected progress?</t>
  </si>
  <si>
    <r>
      <t xml:space="preserve">1. </t>
    </r>
    <r>
      <rPr>
        <b/>
        <sz val="11"/>
        <rFont val="Times New Roman"/>
        <family val="1"/>
      </rPr>
      <t>Difficulties in the coordination with executing entities</t>
    </r>
    <r>
      <rPr>
        <sz val="11"/>
        <rFont val="Times New Roman"/>
        <family val="1"/>
      </rPr>
      <t xml:space="preserve">. The articulation process has been very complex with some executing entities due to the extralimited position they have wanted to assume for several reasons: (i) to fulfill a double role that has been assigned directly from the project document, being beneficiaries and at the same time executing entities in the implementation arrangement. Due to the nature of the project, and in line with the objective of the AF to build locally-led adaptation, during the design it was agreed that the organizations representing the communities themselves would be the executing entities in order to strengthen their capacities, their participation and involvement guaranteed throughout the entire project cycle, improving the management of their territories, while also contributing to the sustainability of the measures. This implied that they have not had to go through the standard qualification process as "Cooperating Partners" during the design stage; (ii) enjoy the administrative autonomy granted by Decree 1088 of 1993 to the associations of Cabildos and/or Traditional Indigenous Authorities in Colombia. This has been used by some indigenous entities to make demands or pose threats to paralyze the project; (iii) act under an assistance-based scheme, which is related to the fact that the leadership moves around the sphere of human rights linked to the consequences of the armed conflict, which is usually the focus of other projects/cooperating partners; (iv) not having experience working with UN agencies as multilateral implementing entities, which has implied a change in the mechanism for executing funds, based on very strict rules of the game as established by the FLA; (v) rotation of the leadership of the organizations with the consequent interpretations that each one makes according to their personal agendas. In spite of the important effort made by WFP in accompaniment, capacity building and permanent training, it is recommended (i) the separation of roles and responsibilities; (ii) the selection of implementing partners based on a prior evaluation of capacities.
</t>
    </r>
    <r>
      <rPr>
        <b/>
        <sz val="11"/>
        <rFont val="Times New Roman"/>
        <family val="1"/>
      </rPr>
      <t>2. Expanding the network of partnerships with technically robust local actors that can respond to the technical requirements</t>
    </r>
    <r>
      <rPr>
        <sz val="11"/>
        <rFont val="Times New Roman"/>
        <family val="1"/>
      </rPr>
      <t xml:space="preserve"> of this type of project. For this purpose, a partner qualification process was carried out, with key criteria such as presence in the territory, proven experience in the implementation of similar measures, and financial execution capacity, among others.
</t>
    </r>
    <r>
      <rPr>
        <b/>
        <sz val="11"/>
        <rFont val="Times New Roman"/>
        <family val="1"/>
      </rPr>
      <t>3. Relationships with the ministries of environment</t>
    </r>
    <r>
      <rPr>
        <sz val="11"/>
        <rFont val="Times New Roman"/>
        <family val="1"/>
      </rPr>
      <t xml:space="preserve"> have been effective in managing the project's governance spaces (committees), through focal points and/or delegates from local governments and institutions. At the same time, it is important to further strengthen the technical-political direction of the Central Government, through an effective articulation up to the community level. This would allow for greater integration from the national to the territorial scale for the fulfillment of national goals (e.g., established in the NDCs), based on the competencies that local actors have in promoting adaptation to climate change. 
</t>
    </r>
    <r>
      <rPr>
        <b/>
        <sz val="11"/>
        <rFont val="Times New Roman"/>
        <family val="1"/>
      </rPr>
      <t>4. Relationship with regional/local entities</t>
    </r>
    <r>
      <rPr>
        <sz val="11"/>
        <rFont val="Times New Roman"/>
        <family val="1"/>
      </rPr>
      <t xml:space="preserve">. Challenges in communication with local level entities remain, limiting their ability to be effective allies in developing and implementing activities due to: apathy of some to share political guidelines, experiences, technical criteria and information, limited budgets for climate change management, limited access and/or knowledge of local institutions about the territory because they are more focused on the urban than the rural, lack of credibility from the communities towards these instances due to their scarce presence in the territory, in some cases there is dispersion of functions/competences among multiple local actors (there is no articulation and integration of competences), which hinders the relationship and joint action. 
</t>
    </r>
    <r>
      <rPr>
        <b/>
        <sz val="11"/>
        <rFont val="Times New Roman"/>
        <family val="1"/>
      </rPr>
      <t xml:space="preserve">5. Access and insecurity conditions. </t>
    </r>
    <r>
      <rPr>
        <sz val="11"/>
        <rFont val="Times New Roman"/>
        <family val="1"/>
      </rPr>
      <t xml:space="preserve">When working with vulnerable populations located in isolated areas, project design must take into account aspects such as: remoteness, accessibility, transportation (and associated costs), security restrictions due to local problems caused by armed conflict (dynamics due to the existence of illicit crops, irregular groups, illegal mining, etc.), public order situations, etc. 
</t>
    </r>
    <r>
      <rPr>
        <b/>
        <sz val="11"/>
        <rFont val="Times New Roman"/>
        <family val="1"/>
      </rPr>
      <t>6. Importance of illicit crops in local economies.</t>
    </r>
    <r>
      <rPr>
        <sz val="11"/>
        <rFont val="Times New Roman"/>
        <family val="1"/>
      </rPr>
      <t xml:space="preserve"> The diagnosis of the territory, framed in the application of the participatory methodology, made it possible to show the importance of these crops as a means of local livelihood. In view of this, the feasible adaptation measures to be implemented have been analyzed in order to guarantee compliance with the project's objectives. This analysis is part of the design of the strategy for addressing climate change adaptation measures, which has been carried out with the support of the Ministry of the Environment.</t>
    </r>
  </si>
  <si>
    <t>Were there any delays in implementation?  If so, include any causes of delays. What measures have been taken to reduce delays?</t>
  </si>
  <si>
    <r>
      <rPr>
        <b/>
        <sz val="11"/>
        <color rgb="FF000000"/>
        <rFont val="Times New Roman"/>
        <family val="1"/>
      </rPr>
      <t xml:space="preserve">1. Gaps of implementing partners in the execution of the project funds- </t>
    </r>
    <r>
      <rPr>
        <sz val="11"/>
        <color rgb="FF000000"/>
        <rFont val="Times New Roman"/>
        <family val="1"/>
      </rPr>
      <t xml:space="preserve">which are reflected in the lower-than-expected values of the FLAs. Their low value is limited by the low administrative capacity demonstrated to the banking entities, which in turn leads to the need to reduce the amount of the advances in accordance with the policy granted; low execution; lack of technical personnel (professional profiles, especially in Awá); local people who tend to be involved have a political profile rather than a technical one, and do not always come from the communities; prevalence of personal interests of the leadership; among others. In view of this scenario, WFP has made a permanent effort to ensure compliance with the technical, administrative, financial and safeguards guidelines, among other rules of the game established in the FLAs, through constant training and instruction. In addition, the following measures were adopted: in Colombia (i) hiring of two Field Assistants (1 to work with the Afro populations, another for the Awá); (ii) restructuring of the FLAs, based on implementation capacities, compliance with activities, goals and indicators, lessons learned from previous work, results of the performance evaluation, and the initial findings of the Mid-Term Review of the project; in both countries (iii) contracting/formation of local teams within the framework of the FLAs (still in process in the Awa executing entities in Colombia; see Annex 1); (iv) subscription of FLAs with technically more robust Partners (ADC, FEPPP). Additionally, in the case of Ecuador, in May 2022, an increase in disbursements was approved for the executing entities to directly implement 1 adaptation measure each (FCAE &gt; forest conservation for US$ 278,884; CANE &gt; mangrove conservation for US$ 210,245). </t>
    </r>
    <r>
      <rPr>
        <b/>
        <sz val="11"/>
        <color rgb="FF000000"/>
        <rFont val="Times New Roman"/>
        <family val="1"/>
      </rPr>
      <t xml:space="preserve">
2. Gaps of the Academia in the execution of the project funds- </t>
    </r>
    <r>
      <rPr>
        <sz val="11"/>
        <color rgb="FF000000"/>
        <rFont val="Times New Roman"/>
        <family val="1"/>
      </rPr>
      <t>Within the agreements signed with the private Catholic University of Esmeraldas (PUCESE) and the public Polytechnic University of Carchi (UPEC),  difficulties in executing the agreed funds were observed, in the case of both types of universities, due to their administrative and financial processes. To overcome these difficulties, the following measures have been put in place: (i) work with more frequent planning (biweekly); (ii) increase follow-up by holding weekly meetings; (iii) strengthen the team by assigning technical-administrative personnel; (iv) increase monitoring to review the progress of the activities and products generated as proposed in the agreements.</t>
    </r>
    <r>
      <rPr>
        <b/>
        <sz val="11"/>
        <color rgb="FF000000"/>
        <rFont val="Times New Roman"/>
        <family val="1"/>
      </rPr>
      <t xml:space="preserve">
3. Extensive processes were required to develop adaptation measures, </t>
    </r>
    <r>
      <rPr>
        <sz val="11"/>
        <color rgb="FF000000"/>
        <rFont val="Times New Roman"/>
        <family val="1"/>
      </rPr>
      <t>as it was necessary to define a portfolio of measures based on the CBPP consultation -adjusted to the project results framework and harmonized with public policy and instruments on climate change-, considering the response times required by the executing entities in the internal consultation processes, which were developed in the midst of restrictions by Covid-19, and with the communication difficulties of the communities (lack of internet access and/or poor quality). This implied the development of workshops to prioritize the measures to be approved by the National Steering Committees.</t>
    </r>
    <r>
      <rPr>
        <b/>
        <sz val="11"/>
        <color rgb="FF000000"/>
        <rFont val="Times New Roman"/>
        <family val="1"/>
      </rPr>
      <t xml:space="preserve">
4. Preparation of the PACCCs </t>
    </r>
    <r>
      <rPr>
        <sz val="11"/>
        <color rgb="FF000000"/>
        <rFont val="Times New Roman"/>
        <family val="1"/>
      </rPr>
      <t>was a costly process due to the expectation of the scope or contents to be addressed, although more from a technical planning perspective than a community one. In addition, its elaboration was in compliance with Output 312, which has a goal of 120 adaptation plans, and which also contemplates an order of priority: first to have the plans and then move on to the design and implementation phase. Despite the time involved, this has been a very valuable process from the perspective of local planning, which can be replicated, as it serves as a reference for the construction of local agendas for adaptation to climate change. Within the framework of the work with the ministries, the following agreements were reached: in Ecuador, the review route - approval of measures and PACCC in the Steering Committee was shortened, and additionally MAATE took the lead in the preparation of the 66 PACCC of Ecuador based on a simplified format that would guarantee technical robustness, based on community requirements; in Colombia, it was proposed to prepare PACCC by ethnic group / executing entity.</t>
    </r>
  </si>
  <si>
    <r>
      <rPr>
        <b/>
        <sz val="11"/>
        <color rgb="FF000000"/>
        <rFont val="Times New Roman"/>
        <family val="1"/>
      </rPr>
      <t xml:space="preserve">5. Difficulties in communication mechanisms. </t>
    </r>
    <r>
      <rPr>
        <sz val="11"/>
        <color rgb="FF000000"/>
        <rFont val="Times New Roman"/>
        <family val="1"/>
      </rPr>
      <t xml:space="preserve">Organizational/community governance does not always work properly for information to flow adequately, we observe: lack of internet access, and insufficient cellular signal coverage in communities, mainly in the Awá; difficulties in the spokespersonship of some executing entities, whose authorities do not always guarantee that messages reach the communities; in the case of Awá Unipa we observe a breakdown in communication from the Government Council to the Governors, who are the leaders within their communities; differences in the "adequate" communication channels (e.g.: WhatsApp has been an efficient channel to talk, but not to respond to formal requirements). In this framework, the local teams that are being formed with the EEs have among their responsibilities to improve the interlocution with the communities, and must provide timely information to the project team, in order to then channel the responses in a more agile way. In addition, within the framework of the EWS and the dissemination of the WFC, the communities will be consulted on the most appropriate communication channels based on their worldview and territorial context.
</t>
    </r>
    <r>
      <rPr>
        <b/>
        <sz val="11"/>
        <color rgb="FF000000"/>
        <rFont val="Times New Roman"/>
        <family val="1"/>
      </rPr>
      <t>6. Covid-19-related restrictions continued</t>
    </r>
    <r>
      <rPr>
        <sz val="11"/>
        <color rgb="FF000000"/>
        <rFont val="Times New Roman"/>
        <family val="1"/>
      </rPr>
      <t xml:space="preserve">. Throughout the reporting period, restrictions due to peaks in the pandemic continued, mainly in some territories; however, operations have been continued through virtuality. Only on June 30, 2022, the Government of Colombia lifted the sanitary emergency due to Covid, which implied 840 days under sanitary emergency. In the case of Ecuador, the Government decided to lift the restrictions on March 18, 2022, when 85% of Ecuadorians over 5 years of age were vaccinated with two doses against COVID-19. 
</t>
    </r>
    <r>
      <rPr>
        <b/>
        <sz val="11"/>
        <color rgb="FF000000"/>
        <rFont val="Times New Roman"/>
        <family val="1"/>
      </rPr>
      <t>7. Complex territorial conditions continue</t>
    </r>
    <r>
      <rPr>
        <sz val="11"/>
        <color rgb="FF000000"/>
        <rFont val="Times New Roman"/>
        <family val="1"/>
      </rPr>
      <t>, as described in the risk matrix, on top of political events such as electoral processes (Colombia: presidential election from May to June 2022; Ecuador: election of local authorities in February 2023), or social protests (Colombia: April 28 to July 10, 2022; Ecuador: nationwide mobilizations from June 13 to 20, 2022), which led to road closures, mobilizations, etc., with the consequent cut in missions that affect the project schedule.</t>
    </r>
  </si>
  <si>
    <t>Describe any changes undertaken to improve results on the ground or any changes made to project outputs (i.e. changes to project design)*</t>
  </si>
  <si>
    <t>1. Hiring of local teams within the framework of the FLA of the implementing partners of both countries, and integration of groups of dynamizers with ADC to accelerate training and implementation processes in the field.
2. Hiring of Field Assistants in Colombia as liaisons for the Afro and indigenous Awá communities has allowed for permanent technical support in the field, with greater cultural relevance. Preparation of quarterly planning for budget execution by the executing entities has in many cases expedited the processes (FCAE, CANE, CCBMYF, CCAMYF).
3. Expansion of the project implementation team through new FLAs with technically robust cooperating partners (ADC, FEPP), which together with the Agreements with the Academia has significantly expanded the implementation teams at the local level, facilitating intervention in the territory (96 people hired). In addition to these partners, the Academy in Ecuador has expanded the scope of the activities initially established in the Agreements to work on the design and implementation of measures (team involved: 16).  
4. Strengthening of articulation spaces with local institutions (agroclimatic roundtables, conservation agreements, etc.) has made it possible to raise awareness of restoration objectives and the application of locally relevant agroforestry systems, among others.</t>
  </si>
  <si>
    <t xml:space="preserve">Have the environmental and social safeguard measures that were taken been effective in avoiding unwanted negative impacts? </t>
  </si>
  <si>
    <r>
      <t>The process is still at an early stage of the design and implementation of measures, especially in terms of the work being carried out through Cooperating Partners and Executing Entities. However, based on the progress made to date, it is clear that:
1. I</t>
    </r>
    <r>
      <rPr>
        <b/>
        <sz val="11"/>
        <rFont val="Times New Roman"/>
        <family val="1"/>
      </rPr>
      <t xml:space="preserve">ntellectual Property clauses have been effective and successfully included, </t>
    </r>
    <r>
      <rPr>
        <sz val="11"/>
        <rFont val="Times New Roman"/>
        <family val="1"/>
      </rPr>
      <t xml:space="preserve">although this was complemented with two agreements: (i) Free, Prior and Informed Consent (FPIC); and (ii) confidentiality for consultants/professionals/staff involved in the project within the framework of the agreements; 
2. The permanent advice provided by WFP gender specialists from each country, ongoing training on gender issues and the establishment of parity criteria for women's participation in events have made it possible to </t>
    </r>
    <r>
      <rPr>
        <b/>
        <sz val="11"/>
        <rFont val="Times New Roman"/>
        <family val="1"/>
      </rPr>
      <t>mainstream the gender approach in a large part of the activities</t>
    </r>
    <r>
      <rPr>
        <sz val="11"/>
        <rFont val="Times New Roman"/>
        <family val="1"/>
      </rPr>
      <t xml:space="preserve"> carried out to date. Although profound changes in behavior are still required, these are long-term processes in terms of time and investment, especially in socio-cultural contexts where gender gaps are very wide. 
3. The formation of local teams from the implementing partners has </t>
    </r>
    <r>
      <rPr>
        <b/>
        <sz val="11"/>
        <rFont val="Times New Roman"/>
        <family val="1"/>
      </rPr>
      <t>allowed involving people from the communities</t>
    </r>
    <r>
      <rPr>
        <sz val="11"/>
        <rFont val="Times New Roman"/>
        <family val="1"/>
      </rPr>
      <t xml:space="preserve"> at the second or third level, but the reality is that there are not so many profiles available. On the other hand, through technical partners such as ADC or FEPP, there are at least 23 professionals (out of a total of 28 people), 20 of whom have postgraduate degrees, while the Academia has involved 16 professionals, all with fourth level degrees.
4. </t>
    </r>
    <r>
      <rPr>
        <b/>
        <sz val="11"/>
        <rFont val="Times New Roman"/>
        <family val="1"/>
      </rPr>
      <t>Combining ancestral/traditional knowledge with scientific knowledge</t>
    </r>
    <r>
      <rPr>
        <sz val="11"/>
        <rFont val="Times New Roman"/>
        <family val="1"/>
      </rPr>
      <t>, methodologies and participatory identification of traditional practices and local plant species, and the involvement of community members in these processes, have fostered an interest from the communities. 
It should be noted that initial findings of the mid-term review indicate that some safeguards measures and associated indicators are not relevant to the project context, or require adjustments. Current progress has shown the</t>
    </r>
    <r>
      <rPr>
        <b/>
        <sz val="11"/>
        <rFont val="Times New Roman"/>
        <family val="1"/>
      </rPr>
      <t xml:space="preserve"> importance of ongoing capacity building</t>
    </r>
    <r>
      <rPr>
        <sz val="11"/>
        <rFont val="Times New Roman"/>
        <family val="1"/>
      </rPr>
      <t xml:space="preserve"> on safeguards at the level of executing agencies, cooperating technical partners, other institutional counterparts that are part of project governance, and even at the level of the project team. The support of the regional advisor has been key in this, and multidisciplinary teams have been formed to participate at the beginning of the process and/or for the final review and involve local counterparts (e.g. Corponariño, or other members of the National Technical Advisory Committees). With respect to the application of safeguards, monitoring is foreseen with key support from the communities, who should be the guarantors of compliance. To achieve this, the designation of focal points within the EEs/Partnerships, the strengthening of constant communication mechanisms with the communities, the development of monitoring instruments/formats, and the improvement of the communication channels of the community feedback mechanism (CFM) have been initiated. Finally, it is important to mention that the topic is still relatively new in certain areas; for example, in Colombia, there is a recent regulatory framework. </t>
    </r>
  </si>
  <si>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</si>
  <si>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r>
      <t xml:space="preserve">1. </t>
    </r>
    <r>
      <rPr>
        <b/>
        <sz val="11"/>
        <rFont val="Times New Roman"/>
        <family val="1"/>
      </rPr>
      <t>Gender inequalities in the internal governance structures of organizations</t>
    </r>
    <r>
      <rPr>
        <sz val="11"/>
        <rFont val="Times New Roman"/>
        <family val="1"/>
      </rPr>
      <t xml:space="preserve">. The governance spaces continue to be managed by men, from their vision and interests which, as we have been able to demonstrate in some spaces, are different from the needs and interests of women. According to the established role, women's interests are more directed to those who need it most or to the most vulnerable people, that is to say, more related to the strengthening of the social fabric.  This means that there will be no reduction of this gap and there will be no real or active participation of women as long as parity with voice and vote is not facilitated.
2. </t>
    </r>
    <r>
      <rPr>
        <b/>
        <sz val="11"/>
        <rFont val="Times New Roman"/>
        <family val="1"/>
      </rPr>
      <t>Parity in the participation of women in the project's training spaces</t>
    </r>
    <r>
      <rPr>
        <sz val="11"/>
        <rFont val="Times New Roman"/>
        <family val="1"/>
      </rPr>
      <t xml:space="preserve">. From the start of the project to 2022, Afro-descendant and indigenous organizations have received training on gender equality issues, which also implies that they have been adopting the criterion of equal participation of women and men in all workshops organized by the Binational Project. 
3. </t>
    </r>
    <r>
      <rPr>
        <b/>
        <sz val="11"/>
        <rFont val="Times New Roman"/>
        <family val="1"/>
      </rPr>
      <t>Women's participation in decision-making spaces</t>
    </r>
    <r>
      <rPr>
        <sz val="11"/>
        <rFont val="Times New Roman"/>
        <family val="1"/>
      </rPr>
      <t xml:space="preserve">. Although one of the difficulties identified during the project is related to the slow progress of the cultural transformation processes, these trainings could have had a positive impact, since there is a greater participation of women in the election of representative figures of each organization, as well as in their greater leadership in representative positions in the executing entities, community and/or village. It can be seen how women are gaining spaces for participation in the public sphere, which were previously reserved only for men.
4. </t>
    </r>
    <r>
      <rPr>
        <b/>
        <sz val="11"/>
        <rFont val="Times New Roman"/>
        <family val="1"/>
      </rPr>
      <t>Providing a children's corner during events</t>
    </r>
    <r>
      <rPr>
        <sz val="11"/>
        <rFont val="Times New Roman"/>
        <family val="1"/>
      </rPr>
      <t xml:space="preserve"> to encourage the participation of women with children. One of the limitations for mothers to participate in the workshops is that they have no one to leave their children with, and in the case of mothers who bring their children with them, they cannot actively participate in the workshops or listen to the workshops in their entirety because they hold them in their arms and/or sometimes have to leave the workshops to calm them down or entertain them. Each organization (Awá and Afro) has been made aware of the importance of creating spaces or children's corners in the workshop sites, for which each organization is acquiring mobile trunks that are in charge of the community promoters. 
5. </t>
    </r>
    <r>
      <rPr>
        <b/>
        <sz val="11"/>
        <rFont val="Times New Roman"/>
        <family val="1"/>
      </rPr>
      <t>Methodologies based on popular education, andragogy and visualization of participatory processes</t>
    </r>
    <r>
      <rPr>
        <sz val="11"/>
        <rFont val="Times New Roman"/>
        <family val="1"/>
      </rPr>
      <t xml:space="preserve">. For some sensitization, training or socialization workshops, methodologies based on popular education, andragogy and visualization of participatory processes are being used. Through games, dynamics and exercises, a significant learning process is achieved, starting from the recognition of their own experiences and experiences to complement with new knowledge. This methodology allows permanent attention and active participation of women and men of any age. In addition, they help to break communication gaps because people who cannot write, as sometimes happens with the Awá nationality, can express themselves through a drawing, a game or a dynamic.
6. </t>
    </r>
    <r>
      <rPr>
        <b/>
        <sz val="11"/>
        <rFont val="Times New Roman"/>
        <family val="1"/>
      </rPr>
      <t>Participation in the processes of prioritizing and implementing adaptation measures</t>
    </r>
    <r>
      <rPr>
        <sz val="11"/>
        <rFont val="Times New Roman"/>
        <family val="1"/>
      </rPr>
      <t>. (i) Through methodologies, techniques and tools to promote the active participation of women in different activities, it has been possible to make their voices, opinions and perceptions heard. For example, in decision-making spaces (identification of resilient garden products, value-added products for marketing, etc.), evaluation and feedback, men and women are separated and, using participatory process visualization techniques, they can express their opinions from a female perspective and in their capacity as responsible for work and care in the home (including food preparation). (ii) With the support of tools to facilitate the mainstreaming of the gender approach, targeting criteria have been incorporated to select beneficiary families for the implementation of resilient gardens, which recognize families headed by women, pregnant women, children, the elderly and people with disabilities as high scores. (iii) The role of women in the design of the ecological restoration of mangroves in Colombia. In CCBMYF communities, rural women are characterized for being active within their communities; their participation has boosted mangrove restoration not only in the activities of seed collection, care, bagging and planting, but also in decision making about the territory, since many of them are occupying leadership positions within their village boards.</t>
    </r>
  </si>
  <si>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</si>
  <si>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rPr>
        <i/>
        <sz val="11"/>
        <color rgb="FF000000"/>
        <rFont val="Times New Roman"/>
        <family val="1"/>
      </rP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</si>
  <si>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</si>
  <si>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</si>
  <si>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r>
      <t xml:space="preserve">What have been the lessons learned, both positive and negative, in implementing climate adaptation measures that would be relevant to the design and implementation of future projects/programmes for enhanced resilience to climate change? </t>
    </r>
    <r>
      <rPr>
        <b/>
        <sz val="11"/>
        <color rgb="FF000000"/>
        <rFont val="Times New Roman"/>
        <family val="1"/>
      </rPr>
      <t>[1]</t>
    </r>
  </si>
  <si>
    <r>
      <t xml:space="preserve">The following lessons learned apply to the Concrete Adaptation Interventions section as well 
</t>
    </r>
    <r>
      <rPr>
        <b/>
        <sz val="11"/>
        <color rgb="FF000000"/>
        <rFont val="Times New Roman"/>
        <family val="1"/>
      </rPr>
      <t xml:space="preserve">(1) Use of participatory methodologies: </t>
    </r>
    <r>
      <rPr>
        <sz val="11"/>
        <color rgb="FF000000"/>
        <rFont val="Times New Roman"/>
        <family val="1"/>
      </rPr>
      <t xml:space="preserve">The consultation process carried out from a highly participatory perspective, which was based on the application of WFP resilience programmatic methodologies, grouped in the 3PA approach, gave the advantage of having a standardized process throughout the project intervention area. Two aspects were decisive for this: (i) adjusting these methodologies to the project context, considering the differential and gender approach; (ii) training community members to form teams of local facilitators in charge of leading the development of community-based participatory planning (CBPP) within the communities, especially in times of the Covid19 pandemic when the project team could not travel to the territory. At the same time, this botton-up approach required extensive technical review timelines to ensure that interventions are climate sound, consistent with the project results framework, aligned with local/national adaptation priorities, etc. In contrast, it may be convenient to use or combine the above approach with a top-down approach that takes as a starting point the scientific analysis of the territory (climate risk, vulnerability situation, etc.), can accelerate the process of identifying measures from a set of pre-established possibilities, considering for this purpose local / national agendas that already respond to the national regulatory framework, and to the analysis of scientific evidence (e.g. future climate projections, climate risk analysis, vulnerability).  
Adaptation measures were evaluated by the technical team and then validated/prioritized in a participatory manner with each of the organizations/communities, considering gender and intercultural approaches. In addition, agreements were established on the design and implementation mechanisms for each measure, the roles and responsibilities of men and women, capacity building (field schools), among others necessary to ensure equitable participation, consensus, and lay the foundations for the implementation process based on a two-way feedback. Along the same lines, it is important to establish from the outset the scope of certain activities/outputs of the results framework, as in the case of the content structure of the community climate change adaptation plans (Output 312). A balance should be sought between technical rigor versus the usefulness of the document for the communities, for which a "simplified format" is key. 
</t>
    </r>
    <r>
      <rPr>
        <b/>
        <sz val="11"/>
        <color rgb="FF000000"/>
        <rFont val="Times New Roman"/>
        <family val="1"/>
      </rPr>
      <t xml:space="preserve">(2) Proactive multi-stakeholder communication: </t>
    </r>
    <r>
      <rPr>
        <sz val="11"/>
        <color rgb="FF000000"/>
        <rFont val="Times New Roman"/>
        <family val="1"/>
      </rPr>
      <t xml:space="preserve">On the other hand, the articulation with the entities that make up the project committees has been very important, even despite the limitations that some of these may present (see risk assessment), there are opportunities to establish synergies to expand the scope of the measures. An example of this is the strategy to reduce the consumption of wood/wood from the forest that was integrated into the EbA - Awá de Guardia Comunitaria measure, through the introduction of eco-efficient stoves with the Prefecture of Imbabura. 
</t>
    </r>
    <r>
      <rPr>
        <b/>
        <sz val="11"/>
        <color rgb="FF000000"/>
        <rFont val="Times New Roman"/>
        <family val="1"/>
      </rPr>
      <t>(3) Availability of key information:</t>
    </r>
    <r>
      <rPr>
        <sz val="11"/>
        <color rgb="FF000000"/>
        <rFont val="Times New Roman"/>
        <family val="1"/>
      </rPr>
      <t xml:space="preserve"> It is important that at the same time as the baseline diagnosis, climate risk and climate variability analyses are carried out from the beginning of the project, this will allow to establish more clearly the starting situation (where there is greater/lesser priority to intervene under a climate logic), with which the arrival scenario can also be better defined. However, considering the difficulties that may exist to have these initial inputs, for example, due to the complexity of working with the governing bodies, one option would be to establish a quick reading of climate risk as part of the project design. On the other hand, when working in communities with multidimensional vulnerability, it is complex to limit the scope of interventions given that a high expectation is assigned to the project, which must maintain a focus on climate change adaptation. This is particularly true when working with highly participatory (botton-up) approaches. 
</t>
    </r>
    <r>
      <rPr>
        <b/>
        <sz val="11"/>
        <color rgb="FF000000"/>
        <rFont val="Times New Roman"/>
        <family val="1"/>
      </rPr>
      <t>(4) Climate resilience framework:</t>
    </r>
    <r>
      <rPr>
        <sz val="11"/>
        <color rgb="FF000000"/>
        <rFont val="Times New Roman"/>
        <family val="1"/>
      </rPr>
      <t xml:space="preserve"> It is important to have a climate resilience/adaptive capacity framework as part of knowledge management actions. This should make it possible to identify/analyze what are the links of certain actions (e.g., recovery and/or dialogues of ancestral knowledge, community guarding) with community resilience, under a climate perspective? Do these measures generate resilience? This would make it possible to establish a reference on the resilience potential implicit in these actions. A first step in this direction is the operational management model "Climate Resilience Network for Zero Hunger", which is expected to be expanded from the reconstruction of the Theory of Change that is underway in the context of the mid-term review consultancy. </t>
    </r>
  </si>
  <si>
    <r>
      <t xml:space="preserve">What is the potential for the climate resilience measures undertaken by the project/programme to be replicated and scaled up both within and outside the project area? </t>
    </r>
    <r>
      <rPr>
        <b/>
        <sz val="11"/>
        <color rgb="FF000000"/>
        <rFont val="Times New Roman"/>
        <family val="1"/>
      </rPr>
      <t>[2]</t>
    </r>
  </si>
  <si>
    <t>All the measures identified so far are scalable. In the case of the EbA measure "Community Guard", although it is being strengthened as a traditional mechanism for forest conservation, it seems to have a more symbolic or local connotation. In any case, it is important to have a frame of reference that is the articulating axis between the components/activities of the project, such as the dialogues of knowledge (ancestral knowledge), with the rest of the activities, especially to establish how or what the integration of this knowledge with the technical/scientific knowledge consists of; and from these causal links, nurture the design and implementation of adaptation measures.  
Additionally, it is important to mention that some actions derived from the recovery of ancestral knowledge are being replicated spontaneously by the communities themselves, without project resources, such as fairs and exchanges to make traditional species known. In the case of adaptation measures and/or actions, such as safe water, resilient gardens, ecological restoration, among others, they have a high potential for replication by the same or other communities with a low investment, while obtaining a high impact. In the case of the ecological restoration measures, they have raised the interest of some institutions that have approached to learn how they are executed, since they constitute a model to be implemented in other areas/communities of the territory. In the case of the mangrove ecological restoration measure being developed with Afro-descendant communities, it is being used as a reference for the design of a national project. Finally, it should be mentioned that the cost-benefit analysis is expected to be developed in the first quarter of 2023, and should identify opportunities for replicability and scalability of the interventions, both in terms of community resilience and climate adaptation.</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</si>
  <si>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</si>
  <si>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</si>
  <si>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</si>
  <si>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</si>
  <si>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 [5]</t>
  </si>
  <si>
    <t xml:space="preserve">With respect to adaptation interventions, the Climate Monitoring and Alert System (SMAC) allows innovation as it seeks to overcome the conventional schemes of design and implementation of early warning systems (EWS), which are usually established by the governing bodies, to respond to a community approach. On the other hand, empowering local organizations and in general implementing partners, through their leaders, has been key to generating ownership and actively integrating the populations in the processes of identifying, designing and implementing such measures. This has been possible with some organizations, after extensive processes of knowledge transfer, training, consultations, joint decision-making, and application of differential, participatory and inclusive approaches, which value spontaneous adaptation processes of the communities and allow leveraging of this local dynamic to promote the replicability of some actions. Among the adverse factors to be considered in  projects with Indigenous Peoples are the difficulties of interventions in remote locations: remoteness, non-existent, deteriorated or insecure access roads, scarce communication channels, and limited internet coverage, all of which reduce the likelihood of implementation. </t>
  </si>
  <si>
    <t>What is the potential for the concrete adaptation interventions undertaken by the project/programme to be replicated and scaled up both within and outside the project area? [6]</t>
  </si>
  <si>
    <t xml:space="preserve">The monitoring and community alert system (SMAC) measure, as proposed, based on a community approach, can be a reference for EWS adjusted to the needs and interests of the communities, considering the particularities of this intervention: remote areas, communities far from each other, with dispersed family distribution, limited access to internet, among others. As mentioned, a cost-benefit analysis is planned (I quarter 2023) for which some measures (CbA, EbA) will be taken as a reference to explain these replicability and scalability potentials.  </t>
  </si>
  <si>
    <t>Community/National Impact</t>
  </si>
  <si>
    <t>What would you consider to be the most successful aspects for the target communities?</t>
  </si>
  <si>
    <r>
      <t xml:space="preserve">To date, the following could be mentioned:  
</t>
    </r>
    <r>
      <rPr>
        <b/>
        <sz val="11"/>
        <color theme="1"/>
        <rFont val="Times New Roman"/>
        <family val="1"/>
      </rPr>
      <t xml:space="preserve">- Signing FLAs with WFP </t>
    </r>
    <r>
      <rPr>
        <sz val="11"/>
        <color theme="1"/>
        <rFont val="Times New Roman"/>
        <family val="1"/>
      </rPr>
      <t xml:space="preserve">has allowed some community organizations (CANE, FCAE, CCBMF, CCAMF) to exercise their right to collective / territorial action, going beyond their reflective processes &gt; working in practice in the management of their territories. This has made possible the reunion with the communities they represent, to recover the social fabric at territorial level, to train themselves, to join efforts in the design and implementation of measures, to mention some of the advantages cited by the leaders of the executing entities themselves. This is also allowing them to build trust with other local, national and international entities regarding the execution of funds. 
</t>
    </r>
    <r>
      <rPr>
        <b/>
        <sz val="11"/>
        <color theme="1"/>
        <rFont val="Times New Roman"/>
        <family val="1"/>
      </rPr>
      <t>- Being part of the local planning processes for adaptation to climate change</t>
    </r>
    <r>
      <rPr>
        <sz val="11"/>
        <color theme="1"/>
        <rFont val="Times New Roman"/>
        <family val="1"/>
      </rPr>
      <t xml:space="preserve">, through spaces for collective construction. This has allowed them to better understand the methodologies, their application, as well as the importance of combining their local/ancestral knowledge with technical knowledge. In addition, this makes them protagonists, facilitating the articulation of the ES/communities with other key actors of the territory.  
</t>
    </r>
    <r>
      <rPr>
        <b/>
        <sz val="11"/>
        <color theme="1"/>
        <rFont val="Times New Roman"/>
        <family val="1"/>
      </rPr>
      <t>- Implementing the EbA measure on a dialogue of knowledge</t>
    </r>
    <r>
      <rPr>
        <sz val="11"/>
        <color theme="1"/>
        <rFont val="Times New Roman"/>
        <family val="1"/>
      </rPr>
      <t xml:space="preserve"> has meant the strengthening of the cultural identity of the Afrodescendant and Indigenous Awá Peoples to counteract the influence of other cultures. Through this recovery of knowledge their "ancestors have been remembering those ideas that seemed to sleep in time, although some have tended to be forgotten". The young people have been able to contact the elders through the information gathering process. The same with recipes, foods, legends, myths and stories." The expectation is that these findings will be part of the regional/local educational curriculum, that they will be part of the basic education teachings since as they are they are a bit decontextualized from reality. "With this recovery of knowledge we can speak from ourselves, giving us the possibility of bringing ancestral knowledge to the classroom to make our worldview known" (Antonia Hurtado, ex-President CANE). </t>
    </r>
  </si>
  <si>
    <t>What measures are/have been put in place to ensure sustainability of the project/program results?</t>
  </si>
  <si>
    <r>
      <t>(i)</t>
    </r>
    <r>
      <rPr>
        <b/>
        <sz val="11"/>
        <color theme="1"/>
        <rFont val="Times New Roman"/>
        <family val="1"/>
      </rPr>
      <t xml:space="preserve"> Directly communicating with and involving communities and institutions</t>
    </r>
    <r>
      <rPr>
        <sz val="11"/>
        <color theme="1"/>
        <rFont val="Times New Roman"/>
        <family val="1"/>
      </rPr>
      <t xml:space="preserve"> in designing such measures that are members of these committees, such as provincial governments, local partners and specialized institutions (Corponariño, Agrosavia, Ideam, Inamhi), among other key actors of the territory (Academia); (ii) </t>
    </r>
    <r>
      <rPr>
        <b/>
        <sz val="11"/>
        <color theme="1"/>
        <rFont val="Times New Roman"/>
        <family val="1"/>
      </rPr>
      <t>constantly adjusting training processes</t>
    </r>
    <r>
      <rPr>
        <sz val="11"/>
        <color theme="1"/>
        <rFont val="Times New Roman"/>
        <family val="1"/>
      </rPr>
      <t xml:space="preserve"> through facilitators and instructors from the communities themselves; (iii) </t>
    </r>
    <r>
      <rPr>
        <b/>
        <sz val="11"/>
        <color theme="1"/>
        <rFont val="Times New Roman"/>
        <family val="1"/>
      </rPr>
      <t>capacity building at the community level</t>
    </r>
    <r>
      <rPr>
        <sz val="11"/>
        <color theme="1"/>
        <rFont val="Times New Roman"/>
        <family val="1"/>
      </rPr>
      <t xml:space="preserve">; and (iv) </t>
    </r>
    <r>
      <rPr>
        <b/>
        <sz val="11"/>
        <color theme="1"/>
        <rFont val="Times New Roman"/>
        <family val="1"/>
      </rPr>
      <t>involving the community</t>
    </r>
    <r>
      <rPr>
        <sz val="11"/>
        <color theme="1"/>
        <rFont val="Times New Roman"/>
        <family val="1"/>
      </rPr>
      <t xml:space="preserve"> in project decision making, through the various workspaces, beyond participatory community planning [CBPP], and community adaptation plans to climate change [PACCC]. The communities must be the protagonists of the entire process, as has been evident in the implementation of the protection of water sources in the Santiaguillo micro-watershed and mangrove conservation/restoration measures, to cite those with the greatest impact so far in terms of community involvement. </t>
    </r>
  </si>
  <si>
    <t>What measures are being/could have been put in place to improve project/program results?</t>
  </si>
  <si>
    <t>The strategies adopted by WFP in the face of the "new reality" imposed by Covid-19 were as follows:  
Advancing under this scenario has been possible thanks to capacity building (Awareness) of the communities and local institutions/Partners, under the approach of the operational management model; that is, through an approach that interrelates the various components of the Binational Project, so that all actions strengthen/support/improve the development of other actions for the generation and integration of knowledge, and in the design and implementation of measures. This has been done through various tools: face-to-face awareness/learning workshops, specialization courses/diplomas with the Academy, Edufami web-based learning platform. In addition, the process of programmatic follow-up to and from the executing entities is being strengthened, restructuring the FLAs in the case of the Colombian entities, establishing synergies with technically robust partners to support the design and implementation of measures, just to mention those of a strategic nature.</t>
  </si>
  <si>
    <t xml:space="preserve">Knowledge Management </t>
  </si>
  <si>
    <t>How has existing information/data/knowledge been used to inform project development and implementation? What kinds of information/data/knowledge were used?</t>
  </si>
  <si>
    <r>
      <rPr>
        <b/>
        <sz val="11"/>
        <color rgb="FF000000"/>
        <rFont val="Times New Roman"/>
        <family val="1"/>
      </rPr>
      <t xml:space="preserve">In component 1 &gt; </t>
    </r>
    <r>
      <rPr>
        <sz val="11"/>
        <color rgb="FF000000"/>
        <rFont val="Times New Roman"/>
        <family val="1"/>
      </rPr>
      <t xml:space="preserve">secondary information was collected from the life plans of the community organizations, and inputs generated by the organizations. It was supported by: (i) the technical advice and accompaniment of the Undersecretariat of Family and Peasant Agriculture of the Ministry of Agriculture and Livestock of Ecuador, for the design of the cards used in Output 111 for "Registration of seeds and plant species" and "Registration of ancestral practices and knowledge" to systematize the tales fables and stories, food habits, methodologies of knowledge dialogues, facilitation, analysis/processing of the recovery of ancestral knowledge; (ii) the knowledge of the staff of the Risk and Emergency Management Service of Ecuador, which consisted of methodologies, facilitation, accompaniment in the development of Outputs 124, 222; (iii) technical advice from Minambiente to review/adjust the methodologies of the consultancies hired for the ethnobotanical study (data collection, analysis, systematization of results). As part of a process of coherence (causality and integration) between the outputs of the results framework, it is pertinent to mention that the information in this component was used as a source of data/knowledge for the design of adaptation measures (Component 3), mainly for ecological restoration (seed bank design, strengthening of family gardens), risk management and reduction, among others. The knowledge recovered has been captured in booklets (on ancestral knowledge on climate hazards, food habits, stories and histories, seeds), agricultural calendars, documentary videos on ancestral knowledge, all of which has allowed the results to be returned to the communities. 
</t>
    </r>
    <r>
      <rPr>
        <b/>
        <sz val="11"/>
        <color rgb="FF000000"/>
        <rFont val="Times New Roman"/>
        <family val="1"/>
      </rPr>
      <t>Component 2 &gt;</t>
    </r>
    <r>
      <rPr>
        <sz val="11"/>
        <color rgb="FF000000"/>
        <rFont val="Times New Roman"/>
        <family val="1"/>
      </rPr>
      <t xml:space="preserve"> used data on precipitation, temperature, etc., from the governing bodies in meteorology and hydrology (Ideam, Inamhi), which allowed the development of hydrometeorological studies; freely available satellite data were also consulted to design the SMAC, as well as some related climate products/services. The information from the different stations covering the intervention areas, in addition to developing the climate risk analysis, made it possible to understand climate variability and project climate change scenarios in the territory. This information is being used to design the different adaptation measures, and in particular the early warning system. Work was carried out with local information from each municipality in Colombia's intervention area to correlate the risks reported by the Risk Management Unit with data on climate hazards. Technical support was provided by the ministries of the environment to review the Climate Risk methodology, using data from Ideam and Inamhi. Technical support was received from Ideam for the preparation of the binational EWS methodology with a community approach. 
</t>
    </r>
    <r>
      <rPr>
        <b/>
        <sz val="11"/>
        <color rgb="FF000000"/>
        <rFont val="Times New Roman"/>
        <family val="1"/>
      </rPr>
      <t>Component 3 &gt;</t>
    </r>
    <r>
      <rPr>
        <sz val="11"/>
        <color rgb="FF000000"/>
        <rFont val="Times New Roman"/>
        <family val="1"/>
      </rPr>
      <t xml:space="preserve"> has had the support of local environmental authorities (Corponariño, Corpoamazonía) for the review of the Screening of the measures "Measures to strengthen livelihoods and food security" and "Conservation, restoration, rehabilitation and/or ecological recovery, including the approval of environmental safeguards for some adaptation measures to be implemented. For the development of the community adaptation plans to climate change, the team of the Undersecretariat of Climate Change of the MAATE has provided its expertise. Other entities have contributed with their knowledge to the development of various activities related to the design and implementation of measures: Departmental Climate Change Board, University of Nariño, Government of Nariño, Ministry of Environment and Sustainable Development &gt; to strengthen the design of adaptation measures, pre-design/design sheets. University of Nariño &gt; support for the design of the Patios Biodiversos adaptation measure. Corponariño &gt; project progress report on the recovery of degraded areas in the framework of the Comprehensive Plan for Climate Change Management territorial Nariño. </t>
    </r>
  </si>
  <si>
    <t>Has the existing information/data/knowledge been made available to relevant stakeholder? If so, what chanels of dissemination have been used?</t>
  </si>
  <si>
    <t>• Monthly progress reports are prepared for the members of the Committees at the national level, which provide detailed information on the execution of the Project. Governance spaces are organized for the presentation of progress, as established in the Operational Manual of the Binational Project (CGB, CDNE, CDNC). 
• The annual operational planning (POA) is designed and submitted for review and approval to the aforementioned Project Governance forums. The AOPs are also developed with the executing entities, so that they are aware of what is planned to be carried out (this is linked to the management of the FLA). 
• There is frequent participation in knowledge/experience exchange spaces with other projects, units at the global WFP level, through the "RBP Resilience and Climate Community" in which the following topics have been shared: lessons learned (do's and dont's) in the design of CCA projects, mainstreaming of the gender approach in climate change adaptation projects, importance of the recovery of ancestral knowledge.</t>
  </si>
  <si>
    <t>Please list any knowledge products generated and include hyperlinks whenever posssible (e.g. project videos, project stories, studies and technical reports, case studies, tranining manuals, handbooks, strategies and plans developed, etc.)</t>
  </si>
  <si>
    <r>
      <rPr>
        <b/>
        <sz val="9"/>
        <color rgb="FF000000"/>
        <rFont val="Times New Roman"/>
        <family val="1"/>
      </rPr>
      <t>Component 1</t>
    </r>
    <r>
      <rPr>
        <sz val="9"/>
        <color rgb="FF000000"/>
        <rFont val="Times New Roman"/>
        <family val="1"/>
      </rPr>
      <t xml:space="preserve">
- Awa and Afro-descendant native species resilient to climate change primer. 
- Study of traditional practices resilient to climate change in the binational watersheds Mira-Mataje, Guáitara-Carchi and San Miguel and Putumayo. 
- Ethnobotanical study of native and introduced species with high protein and energy content for human, animal and medicinal food, in the communities of the Awá nationality and the Afro-Ecuadorian people of the Mira-Mataje binational watersheds. 
- Inventory of ancestral species and plants resistant to climate change in the binational basins Mira-Mataje, Guáitara-Carchi. 
- Ethnobotanical study of native and introduced species with high protein content, energy for human and animal food, medicinal, in the communities of the Awá nationality and the Afro-Ecuadorian people of the binational basins Mira - Mataje. 
- History Antonia Hurtado, CANE, 55 years old. "Ecuador: Afro-descendant communities protect their territory and culture in the face of the climate crisis." 
- Story Zoila Maria Congo, CANE, 72 years old "Midwife and guardian of ancestral knowledge in Ecuador". 
</t>
    </r>
    <r>
      <rPr>
        <b/>
        <sz val="9"/>
        <color rgb="FF000000"/>
        <rFont val="Times New Roman"/>
        <family val="1"/>
      </rPr>
      <t xml:space="preserve">Component 2 </t>
    </r>
    <r>
      <rPr>
        <sz val="9"/>
        <color rgb="FF000000"/>
        <rFont val="Times New Roman"/>
        <family val="1"/>
      </rPr>
      <t xml:space="preserve">
- Study of the availability of water resources in the Mira River basin. 
- Hydrometeorological study of climate variability and climate risk in the hydrographic subzones of the Mira, San Miguel and Alto Putumayo rivers. 
- Hydrometeorological study of the Mira and Carchi river basins: (1) Climate characterization; (2) Analysis of climate change trends in the Mira river basin; (3) Hydrological characterization of the Mira river. 
- Conceptual framework for calculating climate risk in ecosystems. 
- National baseline report (Colombia, Ecuador) and binational baseline reports. 
- Gender guide "Weaving paths towards equality between women and men". 
- Baseline diagnosis for gender mainstreaming in the implementation of the binational project. 
- Common and differential analysis and recommendations for gender mainstreaming of Afro-descendant and Awá Indigenous populations. 
- Report on the application of a questionnaire to validate initial knowledge on the gender approach, directed to technicians and delegates of executing entities that are part of the training process for technicians and facilitators for the inclusion of the gender approach in the implementation of the PCPs. 
- Five modules designed for gender mainstreaming in the application of the PCP tool and the execution of the binational project. 
- Baseline analysis document of Awá and Afro-Ecuadorian women heads of household 
- Gender-responsive approaches to addressing climate-related food insecurity in Ecuador, Colombia and El Salvador. See Gender, Climate &amp; Security: Sustaining Inclusive Peace on the Frontlines of Climate Change (gender-nr-peace.org). 
</t>
    </r>
    <r>
      <rPr>
        <b/>
        <sz val="9"/>
        <color rgb="FF000000"/>
        <rFont val="Times New Roman"/>
        <family val="1"/>
      </rPr>
      <t>Component 3</t>
    </r>
    <r>
      <rPr>
        <sz val="9"/>
        <color rgb="FF000000"/>
        <rFont val="Times New Roman"/>
        <family val="1"/>
      </rPr>
      <t xml:space="preserve">
- Guide for the application of the Seasonal Livelihoods Consultation (CEMV) in the Binational Project. 
- Guide for Participatory Community Planning (PCP) of the Awá Nationality of Ecuador 
- Guide for the Participatory Community Planning (PCP) of the Afro-Ecuadorian People 
- Guide for the Participatory Community Planning (PCP) of the Awá Nationality of Colombia 
- Guide for the Participatory Community Planning (PCP) of the Afro-Colombian People 
- Report of the Seasonal Livelihoods Consultation (CEMV) of the Awá Nationality in Ecuador 
- Afro-Ecuadorian Seasonal Livelihoods Consultation Report (CEMV) 
- Report of the Seasonal Consultation on Livelihoods (CEMV) of the Awá Nationality in Colombia 
- Afro-Colombian Seasonal Livelihoods Consultation Report (CEMV) 
- 66 Participatory Community Planning Reports 
- 68 Community Climate Change Adaptation Plans 
- Podcast "Rethinking food systems, beyond climate" https://open.spotify.com/episode/4ZkV2q0nJQazQoNAFUNPUe?si=orLTYYBzRtiA8BAFkEPZUQ&amp;dl_branch=1 
- Rosa Story. "The mangrove produces our food, it is our life." In Ecuador, the mangrove provides for Rosa and in return she has learned to take care of it." </t>
    </r>
  </si>
  <si>
    <t>If learning objectives have been established, have they been met? Please describe.</t>
  </si>
  <si>
    <t>The learning objectives of the Binational Project are framed within what the operational management model calls "Capacity Building (Awareness)", which seeks to contribute integrally to the integration of local/ancestral knowledge with technical/scientific knowledge, as well as with the design and implementation of CCA measures. To date, these objectives have been partially achieved, the Outputs under Outcome 1.2 will remain in force until the end of the project, so there is still work planned in the area of knowledge management that will allow progress in achieving the objectives. 
Related to this, it is important to mention the following by theme: 
Local planning in CCA - Methodologies. Learning objectives were established related to training in the use of WFP resilience program methodologies, which allow strengthening local leadership for climate change adaptation (SLP, CBPP).  
Gender. A "Gender Training Guide for the Technical Team" was designed, structured by means of 5 modules on gender issues oriented to the technical implementation team made up of Project staff, leaders, women leaders and members of the communities, technical staff of local governments and regional/territorial institutions. As a starting point, an "Entry Profile for the capacity building process for the technical team and counterparts" was prepared. Part of the result of this process consisted of a "Guide for facilitators of the project "Weaving Paths to Equality between Women and Men".  
Food security. Training workshops for trainers on food security have been held to replicate in the communities the knowledge on healthy living habits, taking into account a gender approach. These spaces serve to integrate learning processes, reflection, commitment, reception of educational and communicational material, learning facilitation techniques, among others.</t>
  </si>
  <si>
    <t>Describe any difficulties there have been in  accessing or retrieving existing information (data or knowledge) that is relevant to the project. Please provide suggestions for improving access to the relevant data.</t>
  </si>
  <si>
    <r>
      <rPr>
        <b/>
        <sz val="11"/>
        <rFont val="Times New Roman"/>
        <family val="1"/>
      </rPr>
      <t>Access to hydrometeorological data:</t>
    </r>
    <r>
      <rPr>
        <sz val="11"/>
        <rFont val="Times New Roman"/>
        <family val="1"/>
      </rPr>
      <t xml:space="preserve"> The situation is similar in the two countries, although there are some differences. In both Colombia and Ecuador, access to hydrometeorological data is generally difficult because the databases of the agencies in charge of generating the information are incomplete for long periods of time and do not have an automatic system for downloading information. In particular, in Ecuador, public access to this information is quite restricted due to its high cost. The data generation process should be strengthened in all its aspects: data collection at hydrometeorological stations, data transmission to the databases, data validation and quality standards, databases and distribution interfaces to the internal and external environment of the data generated. In addition, it is necessary to identify mechanisms to make high-resolution satellite images available to increase the availability of information in places where there are no hydrometeorological stations, but their cost is generally high. 
</t>
    </r>
    <r>
      <rPr>
        <b/>
        <sz val="11"/>
        <rFont val="Times New Roman"/>
        <family val="1"/>
      </rPr>
      <t>Suggestions for accessing relevant hydrometeorological data:</t>
    </r>
    <r>
      <rPr>
        <sz val="11"/>
        <rFont val="Times New Roman"/>
        <family val="1"/>
      </rPr>
      <t xml:space="preserve"> To access satellite data in high resolution there is a satellite information distribution network called GEONET cast, which allows access to GOES 16 satellite data with a resolution of 1 km per pixel of high-resolution raster images and its cost is relatively low. With this information, in addition to a process of managing satellite images and geographic databases, the information can be processed and missing data can be filled in for areas that are not monitored. 
</t>
    </r>
    <r>
      <rPr>
        <b/>
        <sz val="11"/>
        <rFont val="Times New Roman"/>
        <family val="1"/>
      </rPr>
      <t>Collection of data and information from Afro-descendant and indigenous Awá communities:</t>
    </r>
    <r>
      <rPr>
        <sz val="11"/>
        <rFont val="Times New Roman"/>
        <family val="1"/>
      </rPr>
      <t xml:space="preserve"> During the process of collecting certain data and information from the communities (ancestral knowledge, knowledge about medicinal plants and inventory of plant species) there were difficulties in getting answers quickly, especially in the Awá indigenous communities. The populations may be fearful of handing over information that they consider to belong to the People/Nationality/Ethnic Group. Additional awareness-raising workshops were held to build trust.
It is important to emphasize two actions that are considered key to developing and implementing a ethnobotanical study: 1) The most convenient working mechanism for the elaboration of the study was previously agreed upon with the executing entities. In the case of Colombia, a natural person consultancy under the supervision of WFP was established, while in the case of Ecuador it was carried out through agreements with academia (Pucese, UPEC). In this case, two legal support instruments were included: (i) Free, Prior and Informed Consent Agreements from the executing entities, and (ii) Confidentiality Agreements of the personnel involved in the studies.</t>
    </r>
  </si>
  <si>
    <t>Has the identification of learning objectives contributed to the outcomes of the project? In what ways have they contributed?</t>
  </si>
  <si>
    <t>As established in the operational management model of the Binational Project, component 1 "Capacity Building (Awareness)" implies a network work that obeys the simultaneity and interactions of this component with the other two components of the network. This implies that the capacities created/strengthened contribute to the generation of knowledge, the integration of traditional/ancestral knowledge with technical/scientific knowledge, and also in the design and implementation of measures. This network seeks to exemplify a system that is simultaneous, that feeds back and interconnects to achieve the development of local leadership in climate change adaptation for food security. In line with the above, it is important to systematize the experiences in resilient mangrove management, the associated adaptation capacities, the link and importance of ancestral knowledge to build adaptation capacities / community resilience, among others.</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</si>
  <si>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</si>
  <si>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</si>
  <si>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</si>
  <si>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</si>
  <si>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</si>
  <si>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</si>
  <si>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</si>
  <si>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</si>
  <si>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Link: http://www.adaptation-fund.org/sites/default/files/Results%20Framework%20and%20Baseline%20Guidance%20final.pdf</t>
  </si>
  <si>
    <t>Adaptation Fund Strategic Results Framework</t>
  </si>
  <si>
    <t>Project ID</t>
  </si>
  <si>
    <t>LAC/MIE/Food/2015/1</t>
  </si>
  <si>
    <t>WFP</t>
  </si>
  <si>
    <t>Type of implementing entity</t>
  </si>
  <si>
    <t>MIE</t>
  </si>
  <si>
    <t>Country</t>
  </si>
  <si>
    <t>Region</t>
  </si>
  <si>
    <t>Latin America and Caribbean</t>
  </si>
  <si>
    <t>Sector</t>
  </si>
  <si>
    <t>Food security</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</si>
  <si>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</si>
  <si>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</si>
  <si>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</si>
  <si>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</si>
  <si>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</si>
  <si>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</si>
  <si>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</si>
  <si>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</si>
  <si>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</si>
  <si>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</si>
  <si>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</si>
  <si>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</si>
  <si>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</si>
  <si>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</si>
  <si>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</si>
  <si>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</si>
  <si>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</si>
  <si>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</si>
  <si>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1: Ineffective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</si>
  <si>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</si>
  <si>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</si>
  <si>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</si>
  <si>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</si>
  <si>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</si>
  <si>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</si>
  <si>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</si>
  <si>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National</t>
  </si>
  <si>
    <t>1: No plans conducted or updated</t>
  </si>
  <si>
    <t>3: Risk and vulnterability assessments completed or updated</t>
  </si>
  <si>
    <t>Local</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</si>
  <si>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</si>
  <si>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</si>
  <si>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</si>
  <si>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</si>
  <si>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</si>
  <si>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1: Risk knowledge</t>
  </si>
  <si>
    <t>Geographical coverage</t>
  </si>
  <si>
    <t>Regional</t>
  </si>
  <si>
    <t>Number of municipalities</t>
  </si>
  <si>
    <t>Wind</t>
  </si>
  <si>
    <t>3: Dissemination and communication</t>
  </si>
  <si>
    <t>Coastal flooding</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</si>
  <si>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</si>
  <si>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</si>
  <si>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</si>
  <si>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</si>
  <si>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1: No capacity</t>
  </si>
  <si>
    <t>3: Medium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</si>
  <si>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</si>
  <si>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</si>
  <si>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</si>
  <si>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</si>
  <si>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</si>
  <si>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</si>
  <si>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</si>
  <si>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</si>
  <si>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</si>
  <si>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</si>
  <si>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Multi-sector</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</si>
  <si>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</si>
  <si>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</si>
  <si>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</si>
  <si>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</si>
  <si>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</si>
  <si>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</si>
  <si>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5: Fully aware</t>
  </si>
  <si>
    <t>4: Mostly aware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</si>
  <si>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</si>
  <si>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</si>
  <si>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</si>
  <si>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</si>
  <si>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</si>
  <si>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1: Non responsive (Lacks all elements )</t>
  </si>
  <si>
    <t>4: Mostly responsive (Most defined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</si>
  <si>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</si>
  <si>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</si>
  <si>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</si>
  <si>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</si>
  <si>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1: Not improved</t>
  </si>
  <si>
    <t>4: Mostly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</si>
  <si>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</si>
  <si>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</si>
  <si>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</si>
  <si>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Community</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</si>
  <si>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</si>
  <si>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</si>
  <si>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</si>
  <si>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land</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</si>
  <si>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</si>
  <si>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</si>
  <si>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</si>
  <si>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</si>
  <si>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</si>
  <si>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</si>
  <si>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Catchment area/Watershed/Aquifer</t>
  </si>
  <si>
    <t>km rehabilitated</t>
  </si>
  <si>
    <t>2: Partially effective</t>
  </si>
  <si>
    <t>km protected</t>
  </si>
  <si>
    <t>Forests</t>
  </si>
  <si>
    <t>ha rehabilitated</t>
  </si>
  <si>
    <t>Mangroves</t>
  </si>
  <si>
    <t>ha protected</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</si>
  <si>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</si>
  <si>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</si>
  <si>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</si>
  <si>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</si>
  <si>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</si>
  <si>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</si>
  <si>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1: No improvement</t>
  </si>
  <si>
    <t>4: High improvement</t>
  </si>
  <si>
    <t>Indicator 6.2: Increase in targeted population's sustained climate-resilient alternative livelihoods</t>
  </si>
  <si>
    <t>% increase in income level vis-à-vis baseline</t>
  </si>
  <si>
    <t>Alternate Source</t>
  </si>
  <si>
    <t>Agriculture</t>
  </si>
  <si>
    <t>From 5% to 10%</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</si>
  <si>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</si>
  <si>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</si>
  <si>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</si>
  <si>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</si>
  <si>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</si>
  <si>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Physical capital</t>
  </si>
  <si>
    <t>Community-based adaptation</t>
  </si>
  <si>
    <r>
      <rPr>
        <b/>
        <u/>
        <sz val="11"/>
        <color theme="1"/>
        <rFont val="Calibri"/>
        <family val="2"/>
        <scheme val="minor"/>
      </rPr>
      <t>Core Indicator</t>
    </r>
    <r>
      <rPr>
        <sz val="11"/>
        <color theme="1"/>
        <rFont val="Calibri"/>
        <family val="2"/>
        <scheme val="minor"/>
      </rPr>
      <t xml:space="preserve"> 6.1.2: Increased income, or avoided decrease in income</t>
    </r>
  </si>
  <si>
    <r>
      <rPr>
        <b/>
        <sz val="9"/>
        <color theme="1"/>
        <rFont val="Calibri"/>
        <family val="2"/>
        <scheme val="minor"/>
      </rP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</si>
  <si>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</si>
  <si>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</si>
  <si>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</si>
  <si>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</si>
  <si>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</si>
  <si>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1: None</t>
  </si>
  <si>
    <t>4: Most</t>
  </si>
  <si>
    <t>Output 7:Improved integration of climate-resilience strategies into country development plans</t>
  </si>
  <si>
    <t>Indicator 7.1: No. of policies introduced or adjusted to address climate change risks</t>
  </si>
  <si>
    <t>No. of Policies introduced or adjusted</t>
  </si>
  <si>
    <t>Environmental policy</t>
  </si>
  <si>
    <t>Indicator 7.2: No. of targeted development strategies with incorporated climate change priorities enforced</t>
  </si>
  <si>
    <t>No. of Development strategies</t>
  </si>
  <si>
    <t>Regulation</t>
  </si>
  <si>
    <t>Effectiveness</t>
  </si>
  <si>
    <t>1: Not enforced (No elements implemented)</t>
  </si>
  <si>
    <t>4: Enforced (Most elements implemented)</t>
  </si>
  <si>
    <t>Glacier lake outburst flood</t>
  </si>
  <si>
    <t>Inland flooding</t>
  </si>
  <si>
    <t>fr</t>
  </si>
  <si>
    <t>biological assets</t>
  </si>
  <si>
    <t>Company policy</t>
  </si>
  <si>
    <t>5: Fully enforced (All elements implemented)</t>
  </si>
  <si>
    <t>Salinization</t>
  </si>
  <si>
    <t>Decrease</t>
  </si>
  <si>
    <t>Communication &amp; Information policy</t>
  </si>
  <si>
    <t>Same</t>
  </si>
  <si>
    <t>water areas</t>
  </si>
  <si>
    <t>Defense policy</t>
  </si>
  <si>
    <t>3: Partially enforced (Some elements implemented)</t>
  </si>
  <si>
    <t>subsoil assets</t>
  </si>
  <si>
    <t>increased adpative capacity</t>
  </si>
  <si>
    <t>Domestic policy</t>
  </si>
  <si>
    <t>2: Partially not enforced (Most elements not implemented)</t>
  </si>
  <si>
    <t>Agribusiness</t>
  </si>
  <si>
    <t>air</t>
  </si>
  <si>
    <t>achieved</t>
  </si>
  <si>
    <t>Economic policy</t>
  </si>
  <si>
    <t>Agricultural-related</t>
  </si>
  <si>
    <t>Financial capital</t>
  </si>
  <si>
    <t>Storm surge</t>
  </si>
  <si>
    <t>Please choose</t>
  </si>
  <si>
    <t>enhanced level of protection</t>
  </si>
  <si>
    <t>Education policy</t>
  </si>
  <si>
    <t>Human capital</t>
  </si>
  <si>
    <t>Hurricane</t>
  </si>
  <si>
    <t>Selected</t>
  </si>
  <si>
    <t>Aquaculture</t>
  </si>
  <si>
    <t>Not relevant</t>
  </si>
  <si>
    <t>5: All (Fully integrated)</t>
  </si>
  <si>
    <t>Construction/repairing business</t>
  </si>
  <si>
    <t>Social capital</t>
  </si>
  <si>
    <t>Cultivation</t>
  </si>
  <si>
    <t>Natural capital</t>
  </si>
  <si>
    <t>3: Some</t>
  </si>
  <si>
    <t>Fishing</t>
  </si>
  <si>
    <t>Personal capital</t>
  </si>
  <si>
    <t>Select</t>
  </si>
  <si>
    <t>5: All</t>
  </si>
  <si>
    <t>2: Most not integrated</t>
  </si>
  <si>
    <t>Other</t>
  </si>
  <si>
    <t>Forestry</t>
  </si>
  <si>
    <t>Adaptation strategies</t>
  </si>
  <si>
    <t>4: Almost all</t>
  </si>
  <si>
    <t>Private</t>
  </si>
  <si>
    <t>Multi-community</t>
  </si>
  <si>
    <t>Handicrafts</t>
  </si>
  <si>
    <t>3: Half</t>
  </si>
  <si>
    <t>Departmental</t>
  </si>
  <si>
    <t>Coastal management</t>
  </si>
  <si>
    <t>Livestock production</t>
  </si>
  <si>
    <t>2: Some</t>
  </si>
  <si>
    <t>NGO</t>
  </si>
  <si>
    <t>Disaster risk reduction</t>
  </si>
  <si>
    <t>Manufacturing</t>
  </si>
  <si>
    <t>5: Very high improvement</t>
  </si>
  <si>
    <t>Established</t>
  </si>
  <si>
    <t>other</t>
  </si>
  <si>
    <t>Maintained</t>
  </si>
  <si>
    <t xml:space="preserve">Health </t>
  </si>
  <si>
    <t>Services</t>
  </si>
  <si>
    <t>3: Moderate improvement</t>
  </si>
  <si>
    <t>Improved</t>
  </si>
  <si>
    <t>Urban development</t>
  </si>
  <si>
    <t>Tourism-related</t>
  </si>
  <si>
    <t>2: Limited improvement</t>
  </si>
  <si>
    <t>Water management</t>
  </si>
  <si>
    <t>Trading</t>
  </si>
  <si>
    <t>1 -generated information is irrelevant, and neither the stakeholders reached nor the timeframe managed were achieved</t>
  </si>
  <si>
    <t>1: No info transferred on time</t>
  </si>
  <si>
    <t>4: High capacity</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</si>
  <si>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</si>
  <si>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</si>
  <si>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</si>
  <si>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</si>
  <si>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</si>
  <si>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</si>
  <si>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</si>
  <si>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</si>
  <si>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Gov Buildings</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</si>
  <si>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</si>
  <si>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</si>
  <si>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</si>
  <si>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</si>
  <si>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</si>
  <si>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</si>
  <si>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</si>
  <si>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</si>
  <si>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</si>
  <si>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Africa</t>
  </si>
  <si>
    <t>2: Partially not aware</t>
  </si>
  <si>
    <t>2: Partially responsive (Lacks most elements)</t>
  </si>
  <si>
    <t>2: Somewhat improved</t>
  </si>
  <si>
    <t>Airports</t>
  </si>
  <si>
    <t>Eastern Europe</t>
  </si>
  <si>
    <t>Schools</t>
  </si>
  <si>
    <t>Training Centres</t>
  </si>
  <si>
    <t>Monitoring/Forecasting capacity</t>
  </si>
  <si>
    <t>Hospitals</t>
  </si>
  <si>
    <t>Afghanistan, Islamic Rep. of</t>
  </si>
  <si>
    <t>Policy/regulatory reform</t>
  </si>
  <si>
    <t>Drinking water systems</t>
  </si>
  <si>
    <t>Capacity development</t>
  </si>
  <si>
    <t>2: Monitoring and warning service</t>
  </si>
  <si>
    <t>2: Undertaking or updating of assessments in progress</t>
  </si>
  <si>
    <t>Sustainable forest management</t>
  </si>
  <si>
    <t>Strengthening infrastructure</t>
  </si>
  <si>
    <r>
      <rPr>
        <sz val="11"/>
        <color theme="1"/>
        <rFont val="Calibri"/>
        <family val="2"/>
        <scheme val="minor"/>
      </rPr>
      <t xml:space="preserve">1: Health and Social Infrastructure </t>
    </r>
    <r>
      <rPr>
        <i/>
        <sz val="11"/>
        <color theme="1"/>
        <rFont val="Calibri"/>
        <family val="2"/>
        <scheme val="minor"/>
      </rPr>
      <t>(developed/improved)</t>
    </r>
  </si>
  <si>
    <t>Armenia</t>
  </si>
  <si>
    <t>4: Response capability</t>
  </si>
  <si>
    <t>Supporting livelihoods</t>
  </si>
  <si>
    <r>
      <rPr>
        <sz val="11"/>
        <color theme="1"/>
        <rFont val="Calibri"/>
        <family val="2"/>
        <scheme val="minor"/>
      </rPr>
      <t xml:space="preserve">2: Physical asset </t>
    </r>
    <r>
      <rPr>
        <i/>
        <sz val="11"/>
        <color theme="1"/>
        <rFont val="Calibri"/>
        <family val="2"/>
        <scheme val="minor"/>
      </rPr>
      <t>(produced/improved/strenghtened)</t>
    </r>
  </si>
  <si>
    <t>Antigua and Barbuda</t>
  </si>
  <si>
    <t>Mangrove reforestation</t>
  </si>
  <si>
    <t>Azerbaijan</t>
  </si>
  <si>
    <t>Coasts</t>
  </si>
  <si>
    <t>From 0 to 0.5%</t>
  </si>
  <si>
    <t>Energy policy</t>
  </si>
  <si>
    <t>Coastal drainage and infrastructure</t>
  </si>
  <si>
    <t>Burundi</t>
  </si>
  <si>
    <t>Rangelands</t>
  </si>
  <si>
    <t>From 0.5 to 1%</t>
  </si>
  <si>
    <t>Irrigation system</t>
  </si>
  <si>
    <t>Benin</t>
  </si>
  <si>
    <t>Cultivated land/Agricultural land</t>
  </si>
  <si>
    <t>From 1% to 5%</t>
  </si>
  <si>
    <t>Foreign policy</t>
  </si>
  <si>
    <t>Burkina Faso</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</si>
  <si>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</si>
  <si>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</si>
  <si>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</si>
  <si>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</si>
  <si>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</si>
  <si>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</si>
  <si>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</si>
  <si>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</si>
  <si>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</si>
  <si>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</si>
  <si>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</si>
  <si>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</si>
  <si>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</si>
  <si>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</si>
  <si>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</si>
  <si>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</si>
  <si>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</si>
  <si>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</si>
  <si>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</si>
  <si>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</si>
  <si>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</si>
  <si>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</si>
  <si>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</si>
  <si>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</si>
  <si>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</si>
  <si>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</si>
  <si>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</si>
  <si>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</si>
  <si>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</si>
  <si>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</si>
  <si>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</si>
  <si>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</si>
  <si>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</si>
  <si>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</si>
  <si>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</si>
  <si>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</si>
  <si>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</si>
  <si>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</si>
  <si>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</si>
  <si>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</si>
  <si>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</si>
  <si>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</si>
  <si>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</si>
  <si>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</si>
  <si>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</si>
  <si>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</si>
  <si>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</si>
  <si>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</si>
  <si>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</si>
  <si>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</si>
  <si>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</si>
  <si>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</si>
  <si>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</si>
  <si>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</si>
  <si>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</si>
  <si>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</si>
  <si>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</si>
  <si>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</si>
  <si>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</si>
  <si>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</si>
  <si>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</si>
  <si>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</si>
  <si>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</si>
  <si>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Hungary</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</si>
  <si>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</si>
  <si>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</si>
  <si>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</si>
  <si>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</si>
  <si>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</si>
  <si>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</si>
  <si>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</si>
  <si>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</si>
  <si>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</si>
  <si>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</si>
  <si>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</si>
  <si>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</si>
  <si>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</si>
  <si>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</si>
  <si>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</si>
  <si>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</si>
  <si>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Status of the implementing partners and technical partners of the Binational Project</t>
  </si>
  <si>
    <t>A. Context</t>
  </si>
  <si>
    <t>This report refers to the formal communication instruments signed by the local partners with WFP (see Table 1), broken down as follows:</t>
  </si>
  <si>
    <t>7 FLA with executing agencies (5 in Colombia: Acipap, CCAMyF, CCBMyF, Unipa, Nulpe; 2 in Ecuador: CANE, FCAE).</t>
  </si>
  <si>
    <t>Organizations in Colombia: 
Acipap &gt; Asociación de Cabildos indígenas del Pueblo Awá del Putumayo 2.
2. CCAMyF &gt; Community Council of Alto Mira and Frontera
3. CCBMyF &gt; Community Council of Bajo Mira and Frontera
4. Unipa &gt; Indigenous Unit of the Awá People 
5. Nulpe; Nulpes Resguardo that is part of the Cabildo Mayor Awá de Ricaurte (Camawari) Organization.
Organizations of Ecuador: 
6. CANE &gt; Confederación Comarca Afroecuatoriana del norte de Esmeraldas (Afro-Ecuadorian Confederation of Northern Esmeraldas)
7. FCAE &gt; Federation of Awá Centers of Ecuador</t>
  </si>
  <si>
    <t>•2 2 Agreements (MoU) with academia (Pucese, UPEC);</t>
  </si>
  <si>
    <t>•2 FLAs with technically robust Implementing Partners (Colombia: ADC, Ecuador: FEPP)</t>
  </si>
  <si>
    <t>•The amount committed through the 11 agreements as of May 31, 2022 was US$ 2,992,767.24 (35% of the amount disbursed to date US$ 8,559,239).</t>
  </si>
  <si>
    <t>•Of the amount committed in the first plus the second FLA, US$ 940,400 was spent, corresponding to 31% of the amount subscribed and 11% of the amount disbursed to date.</t>
  </si>
  <si>
    <t>B. Financial Implementation</t>
  </si>
  <si>
    <t>1. Table of the Financial Implementation of the technical and implementing partners</t>
  </si>
  <si>
    <t>Organization</t>
  </si>
  <si>
    <t>Role</t>
  </si>
  <si>
    <t>First FLA</t>
  </si>
  <si>
    <t>Assigned funds</t>
  </si>
  <si>
    <t>Implemented (US$, %)</t>
  </si>
  <si>
    <t>Second FLA/Amendment</t>
  </si>
  <si>
    <t>Third FLA/Amendment</t>
  </si>
  <si>
    <t>TOTAL implemented from First FLA to date</t>
  </si>
  <si>
    <t>CCAMYF</t>
  </si>
  <si>
    <t>Technical partner</t>
  </si>
  <si>
    <t>01/10/2019-31/12/2020</t>
  </si>
  <si>
    <t>01/03/2021 - 01/07/2022</t>
  </si>
  <si>
    <t>Restructuring</t>
  </si>
  <si>
    <t>To Be Defined</t>
  </si>
  <si>
    <t>CCBMYF</t>
  </si>
  <si>
    <t>UNIPA</t>
  </si>
  <si>
    <t>25/11/2019-31/12/2020</t>
  </si>
  <si>
    <t>ACIPAP</t>
  </si>
  <si>
    <t>01/06/2020-31/12/2020</t>
  </si>
  <si>
    <t>NULPES</t>
  </si>
  <si>
    <t>17/09/2020-31/12/2020</t>
  </si>
  <si>
    <t>FCAE</t>
  </si>
  <si>
    <t>13/03/2020 – 01/06/2022</t>
  </si>
  <si>
    <t>01/08/2021 - 31/07/2022</t>
  </si>
  <si>
    <t>04/2022 - 03/2024</t>
  </si>
  <si>
    <t>CANE</t>
  </si>
  <si>
    <t>15/02/2020 – 04/02/2020</t>
  </si>
  <si>
    <t>01/07/2021 - 31/07/2022</t>
  </si>
  <si>
    <t>Pucese</t>
  </si>
  <si>
    <t>Implementing partner</t>
  </si>
  <si>
    <t>05/05/2020 - 05/05/2024</t>
  </si>
  <si>
    <t>Upec</t>
  </si>
  <si>
    <t>07/12/2020 - 07/12/2024</t>
  </si>
  <si>
    <t>ADC</t>
  </si>
  <si>
    <t>03/01/2022 - 03/09/2022</t>
  </si>
  <si>
    <t>FEPP</t>
  </si>
  <si>
    <t>01/05/2022 - 01/05/2023</t>
  </si>
  <si>
    <t>TOTAL value implemented to date</t>
  </si>
  <si>
    <t>Note: balances from previous agreements/FLAs are omitted so as not to duplicate implementing amounts;</t>
  </si>
  <si>
    <t>In the case of the third FLA with CANE, FCAE only the new value assigned by the approved measures is considered.</t>
  </si>
  <si>
    <t>C. Description of the situation</t>
  </si>
  <si>
    <t>Systematic analysis of the implementation capacities of the executing entities [EE] was carried out. The findings are grouped according to some criteria established by the performance evaluation of WFP's cooperating partners through a series of evaluation questions. It is important to mention that although the difficulties are common in the implementing entities, the degree to which they are manifested varies (these difficulties have been more evident in the Awá organizations in Colombia). In any case, those entities with higher levels of commitment in the fulfillment of their role &amp; responsibilities make a great difference in the results that have been obtained. In order to visualize the situation more easily, a rating of the level of risk presented by each entity is proposed, in terms of the achievement of the activities that were assigned within the framework of the FLAs. The risk refers to the possibility of not being able to overcome the weaknesses in the technical/financial execution capacities of the current SEs, which could lead to their replacement by others with demonstrable experience based on a partner qualification process.
Given the complex situation of weakness of the organizations in Colombia, and due to the fact that all the FLAs expired in July 2022, it was agreed to restructure the Agreements with the executing entities, which are currently under negotiation (July - September). The latter has generated several scenarios, which take as a starting point the proven capacities of the executing agencies: (1) in the case of Afrodescendant organizations (CCBMYF, CCAMYF), continue with the Agreements based on an adjusted work plan, supported with Partners that strengthen them technically, selected from an internal qualification process; (2) in the case of the Awá organizations (Acipap, FCAE, Nulpes, Unipa), it is proposed to continue with the organizations based on a reduced work plan adjusted to their implementation capacities, if they accept a reduced execution plan, plus the inclusion of new Partner(s) selected from an internal qualification process, who work in the communities where they can have access, and are accepted by the Awá organizations to guarantee their access to the territory. This can generate other scenarios: (a) Renew the Agreement if all the necessary conditions are met; (b) Not renew the Agreement with any of the executing entities because they do not accept some of the criteria or conditions &lt;&lt; which could be the case of Unipa and/or Acipap (with higher risk) &gt;&gt; in this last scenario, it is proposed to redistribute the budget among the Awá communities of the organizations that do remain as executing entities.</t>
  </si>
  <si>
    <t>Table 2.  Risk rating generated on the basis of technical/financial weaknesses for execution</t>
  </si>
  <si>
    <t xml:space="preserve">Organization </t>
  </si>
  <si>
    <t>Level of Risk</t>
  </si>
  <si>
    <t>Executing Entity</t>
  </si>
  <si>
    <t>Cooperating partner</t>
  </si>
  <si>
    <t>Organisational aspects of the implementation</t>
  </si>
  <si>
    <t>Executing entities usually exercise leadership associated with advocacy on human rights issues related to the situation of multidimensional vulnerability experienced by the populations in the border area, which are not always translated into processes based on the programmatic implementation of projects. This can generate confusion about roles and responsibilities regarding the implementation of programmatic actions versus political decision making.</t>
  </si>
  <si>
    <t>In general, the organizations have a defined structure and organizational chart, defined roles and responsibilities, which are reflected in their bylaws, although not necessarily in their operations. Within the framework of the Agreements signed with the WFP, it has been agreed to hire personnel to carry out essential administrative and financial activities, in compliance with corporate guidelines. Ongoing training provided by the WFP is aimed at closing capacity gaps in key areas such as accounting, competitive processes, budget management, preparation of financial reports (liquidations, etc.), and bidding processes, among others. This also implies that there are no appropriate structures in place for the development of medium or large-scale administrative/financial activities.</t>
  </si>
  <si>
    <t xml:space="preserve">Depending on the capabilities of the people who occupy leadership positions, coordination with local entities is carried out. The Project's governance spaces (Steering Committees and Technical Committees) have been a platform for them to fulfill these articulation and advocacy functions. This also depends on the quality of the articulation between governments and decentralized public institutions with the communities, which often have limited resources to improve technical capacities and invest in climate change adaptation, a lack of knowledge of the territory of influence and/or little presence in rural areas, sometimes even the rejection of the communities due to their role of surveillance or their absence. </t>
  </si>
  <si>
    <t xml:space="preserve">On the other hand, the quality of the flow of information to the communities varies in each entity, depending mainly on the way in which power is exercised by the leadership, personal interests, degree of involvement with the project, understanding of the issues, among others. In any case, there is a breakdown in the communication channel of some organizations with the people and/or instances that lead at the community level; this implies that internal governance in some cases is not effective. An example of the implications of this aspect was observed in the process of validation/prioritization of community-based adaptation measures, for which local leadership was required, capable of conveying key messages to the communities, generating the necessary consensus, etc. </t>
  </si>
  <si>
    <t xml:space="preserve">With respect to internal accountability (with the communities) depends on the ethnic groups, in the case of the Awá populations, it is done through general assemblies in which all the people of the communities involved participate. In these spaces, the results of the management, the programming of the main lines of action, the progress of some activities and/or projects in progress, etc. are presented. </t>
  </si>
  <si>
    <t>Implementation of financial information</t>
  </si>
  <si>
    <t>Among the main difficulties are: limited capacity for the execution of personnel hiring, purchases, etc.; permanent training requirements in administrative and financial guidelines; monitoring processes to ensure compliance with administrative guidelines, to ensure the delivery of quality settlement reports that are sent in a timely manner; limited experience in the management of international cooperation resources with demanding guidelines.</t>
  </si>
  <si>
    <t>Actions Taken by WFP</t>
  </si>
  <si>
    <t>1. Permanent support for financial implementation.
2. Hiring of community teams for technical support and implementation with people from the community (with difficulties already mentioned).
3. Constant training on administrative/financial issues, which involves sending guides to guide legalization, support for the construction of FACE, constant reminders requesting the submission of information, review prior to sending FACE and supports to finance, among many others.
4. Quarterly disbursements, so that the execution of smaller amounts is feasible.
5. Request for approval of expenditure prior to being executed, this must be reviewed and approved by WFP at least one week before the expenditure is made, in which it is reviewed that the minimum processes are met to be able to execute the expenditure. 
5. Follow-up on responsibilities regarding compliance with administrative processes such as: searching for suppliers, making quotations, setting up a comparative chart structure, and requesting invoices and payment vouchers from suppliers so that the partner can legalize.</t>
  </si>
  <si>
    <t>Community feedback mechanism [CFM]</t>
  </si>
  <si>
    <t>Questions</t>
  </si>
  <si>
    <t>Is there a community feedback mechanism in place that is known to stakeholders to accept complaints/grievances related to environmental, social risks and impacts and/or other project activities?</t>
  </si>
  <si>
    <t>Yes, in both countries the mechanism has been adopted for all active WFP projects.</t>
  </si>
  <si>
    <t>Service channels</t>
  </si>
  <si>
    <t>Phone line
Chatbot
Email</t>
  </si>
  <si>
    <t>Phone calls
Text messages
WhatsApp</t>
  </si>
  <si>
    <t>Characteristics</t>
  </si>
  <si>
    <t xml:space="preserve">Dissemination of customer service channels through different communication pieces such as banners, stickers, banners, banners, cards, brochures. 
The country office has a toll-free line and a short number. 
Dedicated full-time staff during office hours, 5 professionals. 
-It has a defined structure made up of an Administrator and 5 assistants. 
-Progress in the implementation process of the Sugar Corporate system for case management. 
Approved service route for escalation and follow-up of SOP cases. 
-The Country Office has a Risk and Compliance Officer. 
-Focal points in each TO. 
-Continuous communication with focal points. 
-Training in different projects, PSEA. 
-Exponential increase of applications in 2021 a total of 27,651 were received, applications received as of May 2022 have been received 18,212.   </t>
  </si>
  <si>
    <t xml:space="preserve">Channels to receive communications phone calls, WhatsApp messages and calls, text messages. 
SOP for managing communications with Sugar CRM (process of registration, follow-up and attention of cases according to their typology) approved. 
-Focal points for case attention. 
-Communication guide of frequently asked questions, answers and referral routes. 
-Script for socialization of CFM for the binational project. 
-Posters on CFM phone number 
-WhatsApp artwork to identify the option to choose within the Menu (Binational project option 3) 
-Programming of quick answers on consultations from the population of the Binational Project. 
-Preferred media form for printing and in MODA  
-Record of communications received by the focal points of the Binational Project.  
-Corporate platform for Sugar CRM registration, configured for the entry of communications from the Binational Project. </t>
  </si>
  <si>
    <t>Next steps</t>
  </si>
  <si>
    <t xml:space="preserve">It is planned to (1) disseminate the CFM telephone number in the communities through physical posters, (2) continue with the training process on the mechanism at the community level, including the delivery of communication materials (e.g. infographics so that they know how to contact the WFP, etc.), raise awareness on the mechanism, its use, benefits, confidentiality of information in the different activities, </t>
  </si>
  <si>
    <t>Highlights of the CFM</t>
  </si>
  <si>
    <t xml:space="preserve">National Toll Free Hotline 
#Short 
Approved SOP of management pathways 
Risk and protection officer for high sensitivity case review. </t>
  </si>
  <si>
    <t xml:space="preserve">Guide for answering queries, used both for calls and WhatsApp (programmed quick responses) for quick attention. 
There is a SOP for handling different types of queries. 
Sugar CRM platform with specific fields for the registration of communications of the Binational Project and protection of necessary data. </t>
  </si>
  <si>
    <t>1</t>
  </si>
  <si>
    <t>POA Binacional</t>
  </si>
  <si>
    <t>2</t>
  </si>
  <si>
    <t>POA Ecuador</t>
  </si>
  <si>
    <t>3</t>
  </si>
  <si>
    <t>POA Colombia</t>
  </si>
  <si>
    <t>Binational POA 2022</t>
  </si>
  <si>
    <t>Components
    Results
        Outputs
            Activities</t>
  </si>
  <si>
    <t>Binationl</t>
  </si>
  <si>
    <t>Chronogram</t>
  </si>
  <si>
    <t>J</t>
  </si>
  <si>
    <t>F</t>
  </si>
  <si>
    <t>M</t>
  </si>
  <si>
    <t>A</t>
  </si>
  <si>
    <t>O</t>
  </si>
  <si>
    <t>N</t>
  </si>
  <si>
    <t>D</t>
  </si>
  <si>
    <t>C1</t>
  </si>
  <si>
    <t>Integrate, with full participation of Afro and Awá communities, traditional knowledge and capacities to manage climate change risks and food security and nutrition in targeted binational watersheds</t>
  </si>
  <si>
    <t>Traditional and local knowledge recovered to support sustainable adaptation measures, food security and nutrition, and resilient livelihoods</t>
  </si>
  <si>
    <t>1.1.1</t>
  </si>
  <si>
    <t>One study per watershed produced on traditional and local practices, promoting resilience to climate change and variability in the targeted binational watersheds, with community participation and particular attention to ancestral and native plant and tree species that can improve dietary diversity and are resilient to climate change</t>
  </si>
  <si>
    <t>111a</t>
  </si>
  <si>
    <t>Completion of a study on the recovery of ancestral knowledge and the dissemination of educational and communication material</t>
  </si>
  <si>
    <t>1.1.2</t>
  </si>
  <si>
    <t>Feasibility study conducted with communities to assess the potential for marketing native species for medicinal, artisanal, food and fodder related uses at regional and departmental levels</t>
  </si>
  <si>
    <t>112a</t>
  </si>
  <si>
    <t>Development of complementary processes to identify plant products aimed at developing value chains</t>
  </si>
  <si>
    <t>1.1.3</t>
  </si>
  <si>
    <t>Workshops, dialogues and cultural events (including fairs) organized to disseminate study results to 120 Afro and Awá communities, leaders and decision makers, in local languages. Equitable participation of men and women will be promoted</t>
  </si>
  <si>
    <t>113a</t>
  </si>
  <si>
    <t>Develop joint activities with the academia to establish a botanical garden and an herbarium of native plant speicies and research on the nutritional potential of these species, selected by the Awa and Afro communities</t>
  </si>
  <si>
    <t>113b</t>
  </si>
  <si>
    <t xml:space="preserve">Disseminate and exschange experiences on the results obtained from the studies on ancestral knowledge and inventory of native plant species of the Afro-descendent and indigenous Awa communities, at binational level </t>
  </si>
  <si>
    <t>113c</t>
  </si>
  <si>
    <t xml:space="preserve">Develop materials on ethnobotanical study results for dissemination at the COP27 </t>
  </si>
  <si>
    <t>Traditional knowledge related to climate change threats and adaptation measures integrated in community dialogues and decision-making processes</t>
  </si>
  <si>
    <t>1.2.1</t>
  </si>
  <si>
    <t xml:space="preserve"> In 120 communities, leaders, community members and women groups trained on climate change threats with culturally and gender sensitive methods. Equitable participation of men and women will be promoted</t>
  </si>
  <si>
    <t>121a</t>
  </si>
  <si>
    <t>Conduct courses/diploma trainings on climate change, gender, food and nutrition security and self-governance</t>
  </si>
  <si>
    <t>1.2.2</t>
  </si>
  <si>
    <t>Dialogues, fairs and exchanges involving 120 communities, leaders and community members on food security, nutrition and healthy living habits, considering climate threats, with special focus on diversifying diets and increasing incomes from the production and sale of native species and products. Equitable participation of men and women will be promoted</t>
  </si>
  <si>
    <t>122a</t>
  </si>
  <si>
    <t>Organize binational meetings and exchange of experiences/knowledge on climate hazards, food and nutrition security, as well as climate change adaptation</t>
  </si>
  <si>
    <t>1.2.3</t>
  </si>
  <si>
    <t>One binational web-based adaptation learning platform in use</t>
  </si>
  <si>
    <t>123a</t>
  </si>
  <si>
    <t>Standardize Edufami and implement Riesgofami in line with corporate guidelines for technological solutions</t>
  </si>
  <si>
    <t>1.2.4</t>
  </si>
  <si>
    <t>Compilations and sharing of best practices on risk reduction and risk management actions at binational watershed level, considering ecosystem type and emphasizing traditional and local knowledge</t>
  </si>
  <si>
    <t>124a</t>
  </si>
  <si>
    <t>Develop content for training sessions and exchanges of experience on risk management and risk reduction</t>
  </si>
  <si>
    <t>124b</t>
  </si>
  <si>
    <t>Implement the second phase to systematize best practises in risk management</t>
  </si>
  <si>
    <t>124c</t>
  </si>
  <si>
    <t>Ensure participation of this project during COP27 to present and exchange experiences and best practises on risk management and climate change adapatation</t>
  </si>
  <si>
    <t>124d</t>
  </si>
  <si>
    <t>Design and finalize communication material in line with the binational communication strategy</t>
  </si>
  <si>
    <t>C2</t>
  </si>
  <si>
    <t>Strengthen knowledge generation to effectively plan, design and implement adaptation responses in highly food insecure communities, considering emergency preparation and response actions</t>
  </si>
  <si>
    <t>Increase scientific knowledge to manage climate change and risk, affecting food security and nutrition</t>
  </si>
  <si>
    <t>2.1.1</t>
  </si>
  <si>
    <t>Studies at the binational watershed level produced on: 1) water provision considering climate threats; 2) ecosystem vulnerability in the face of climate change and variability and extreme events; and 3) food security and nutrition in vulnerable communities</t>
  </si>
  <si>
    <t>211a</t>
  </si>
  <si>
    <t xml:space="preserve">Manage/Compile climate risk and hydrometeorology knowledge </t>
  </si>
  <si>
    <t>211c</t>
  </si>
  <si>
    <t>Conduct activities on knowledge generated on water resource management and climate hazards</t>
  </si>
  <si>
    <t>Risk reduction capacity of binational institutions and communities strengthened, including leveraging climate services</t>
  </si>
  <si>
    <t>2.2.1</t>
  </si>
  <si>
    <t>Binational Early Warning Systems introduced, specifically tailored to inform the Afro and Awá communities about extreme events. Additionally, climate services will be introduced to include agro-meteorological data; vulnerability mapping, with a focus on crop yields and cycles; and climate risks in mangrove and high-mountain ecosystems</t>
  </si>
  <si>
    <t>221a</t>
  </si>
  <si>
    <t>Establish a community on agro-climatic early warning and rapid response systems in the project locations, taking into account gender and intercultural approaches</t>
  </si>
  <si>
    <t>2.2.2</t>
  </si>
  <si>
    <t>Approximately 120 leaders and community members trained in Emergency Preparedness and Response and understanding and planning for climate threats</t>
  </si>
  <si>
    <t>222a</t>
  </si>
  <si>
    <t>Conduct trainings and exchanges of experience on Emergency Preparedness and Response and community-based early warning systems, and prepare materials for dissemination, with a gender and intercultural approach</t>
  </si>
  <si>
    <t>C3</t>
  </si>
  <si>
    <t>Strengthen adaptive capacity of highly food insecure communities to reduce climate risks and food insecurity and improve community resilience in targeted populations through concrete adaptation measures</t>
  </si>
  <si>
    <t>Improved access to livelihood assets, enhanced resilience and reduced risks from climate shocks in food-insecure communities and households</t>
  </si>
  <si>
    <t>3.1.1</t>
  </si>
  <si>
    <t>Participatory approaches developed, interfacing scientific and traditional knowledge</t>
  </si>
  <si>
    <t>311a</t>
  </si>
  <si>
    <t>Develop systems for documentation and communication for dissemination purposes, in line with the project's communication strategy</t>
  </si>
  <si>
    <t>3.1.2</t>
  </si>
  <si>
    <t>Effective adaptation measures designed and implemented incorporating participatory approaches, traditional and local knowledge and tested techniques to recover of degraded ecosystems in 120 communities</t>
  </si>
  <si>
    <t>312a</t>
  </si>
  <si>
    <t>Conduct events to disseminate the results of the first implementation stage of EbA measures, including the delivery of materials on climate change adaptation planning a local levels, adapted to the project context</t>
  </si>
  <si>
    <t>312b</t>
  </si>
  <si>
    <t>Implement the second stage focused on the design and implementation of EbA measures</t>
  </si>
  <si>
    <t>312c</t>
  </si>
  <si>
    <t>Implement the first stage to design AbC measures</t>
  </si>
  <si>
    <t>3.1.3</t>
  </si>
  <si>
    <t>Community water harvesting, storage and management measures introduced</t>
  </si>
  <si>
    <t>313a</t>
  </si>
  <si>
    <t>Implement CbC measures for water resource management</t>
  </si>
  <si>
    <t>3.1.4</t>
  </si>
  <si>
    <t>Cost-benefit analysis of proposed adaptation measures at micro-watershed level</t>
  </si>
  <si>
    <t>314a</t>
  </si>
  <si>
    <t>Develop studies on cost-benefit analysis of climate change adaptation measures</t>
  </si>
  <si>
    <t>3.1.5</t>
  </si>
  <si>
    <t>Native species reintroduced to diversify production and consumption and for commercialization, including introduction of organic and agro-ecological crop production practices and ocean species</t>
  </si>
  <si>
    <t>315a</t>
  </si>
  <si>
    <t>Implement AbC measures to establish home gardens and sustainable agri-food sytems</t>
  </si>
  <si>
    <t>315b</t>
  </si>
  <si>
    <t>Implement AbC measures for the consumption and commercialization of prioritized plant species with communities</t>
  </si>
  <si>
    <t>Increased adaptive capacity and ecosystem resilience to respond to climate threats and food insecurity</t>
  </si>
  <si>
    <t>3.2.1</t>
  </si>
  <si>
    <t>Soil management activities implemented, including agro-forestry and native nitrogen-fixing species</t>
  </si>
  <si>
    <t>321b</t>
  </si>
  <si>
    <t>Design and build agroforestry systems for soil conservation</t>
  </si>
  <si>
    <t>3.2.2</t>
  </si>
  <si>
    <t>Conservation and recovery of 3,000 ha of forest ecosystems and 2,000 ha of mangroves threatened by climate change through tree planting and forest management actions, at the micro-watershed level, with species that are native and resistant to climate variability, in line with national plans</t>
  </si>
  <si>
    <t>322a</t>
  </si>
  <si>
    <t>Design and implement ecosystem recovery and conservation measures</t>
  </si>
  <si>
    <t>TOTAL COST OF THE PROJECT FOURTH YEAR</t>
  </si>
  <si>
    <t>Catalogue of prioritized adaptation measures</t>
  </si>
  <si>
    <t>Output</t>
  </si>
  <si>
    <t>Associated result indicator</t>
  </si>
  <si>
    <t>Category of measure</t>
  </si>
  <si>
    <t>Syb-category of measure</t>
  </si>
  <si>
    <t>Country to implement the measure</t>
  </si>
  <si>
    <t xml:space="preserve">Partners </t>
  </si>
  <si>
    <t>Title of the adaptation measure</t>
  </si>
  <si>
    <t>Type of measure</t>
  </si>
  <si>
    <t>Source of prioritization</t>
  </si>
  <si>
    <t>Status of the measure</t>
  </si>
  <si>
    <t>Date of implementation</t>
  </si>
  <si>
    <t>Number of benefiiaries</t>
  </si>
  <si>
    <t>Direct</t>
  </si>
  <si>
    <t>Indirect</t>
  </si>
  <si>
    <t>Men</t>
  </si>
  <si>
    <t>Women</t>
  </si>
  <si>
    <t>Cross-cutting</t>
  </si>
  <si>
    <t xml:space="preserve">Output 1.2.4[a]
Number climate risk reduction and management best practices [a]
</t>
  </si>
  <si>
    <t>Conservation of forest ecosystems</t>
  </si>
  <si>
    <t>Conservation, restoration, reforestation, forest rehabilitation and sustainable forest management to ensure the continued provision of ecosystem services to support resilience to climate change or to recover the ecosystem services they provide.</t>
  </si>
  <si>
    <t>Colombia, Ecuador</t>
  </si>
  <si>
    <t>FCAE
ACIPAP
UNIPA
NULPE
CONSEJO ALTO MIRA
CONSEJO BAJO MIRA</t>
  </si>
  <si>
    <t>Adaptation measure Community guard for the conservation and protection of natural resources and community response to emergencies caused by recurrent climatic events.</t>
  </si>
  <si>
    <t>AbE</t>
  </si>
  <si>
    <t>CEMV</t>
  </si>
  <si>
    <t>Implementing</t>
  </si>
  <si>
    <t>Output 1.1.1[a]
Number of studis per watershed produced on traditional and local practices, promoting resilience to climate change and variability in the targeted binational watersheds, with community participation.
Output 1.1.1[b]
Number of studis per watershed produced on native plants inventory 
Outcome 1.1
Ancestral knowledge and practices integrated in support of adaptation and food security
Outcome 1.2[a]
Conocimientos tradicionales sobre cambio climático y adaptación generados, difundidos e integrados en la adaptación y el desarrollo de procesos de planificación territorial
Outcome 1.2[b]
Porcentaje de mujeres que participan en procesos de diálogo y promoción</t>
  </si>
  <si>
    <t>Conservation of agro-ecosystems</t>
  </si>
  <si>
    <t>Conservation of agricultural biodiversity to provide essential genetic reserves and facilitate crop and livestock adaptation to climate change.</t>
  </si>
  <si>
    <t>CANE
WFP (Consultoría)</t>
  </si>
  <si>
    <t>Measure for the conservation, protection and dissemination of the ancestral wisdom of the medicinal and nutritional properties of the existing flora and fauna of the Afro-Ecuadorian People".</t>
  </si>
  <si>
    <t>EbA</t>
  </si>
  <si>
    <t>30/07/2021</t>
  </si>
  <si>
    <t>Output 1.1.1[a]
Número de estudios sobre recuperación de conocimiento ancestral e inventario de especies de plantas nativas/ tradicionales.
Output 1.1.1[b]
Número de estudios inventario de especies de plantas nativas/ tradicionales
Outcome 1.1
Conocimientos y prácticas ancestrales recuperados en apoyo de la adaptación y la seguridad alimentaria
Outcome 1.2[a]
Traditional knowledge on climate change and adaptation integrated into adaptation and development territorial planning processes
Outcome 1.2[b]
Percentage of women participating in dialogue processes and advocacy</t>
  </si>
  <si>
    <t>FCAE
WFP (Consultoría)</t>
  </si>
  <si>
    <t xml:space="preserve">Dialogue of knowledge and exchange of seeds with a focus on gender, interculturality, ethnic relevance for the communities of the Awá and Afro Nationality of Ecuador".  </t>
  </si>
  <si>
    <t>Output 3.1.3[a1]
Número de comunidades con mejor acceso al agua para fines agrícolas y de consumo [a] - uso agricola
Output 3.1.2[a]
CSP Output Indicator D.1
Número de activos de recursos naturales creados, mantenidos o mejorados para hacer frente a las condiciones resultantes de la variabilidad climática</t>
  </si>
  <si>
    <t>Conservation and protection of water sources in the upper watershed, which supplies the Afro communities settled in the middle and lower zones of the Mira-Mataje watershed.</t>
  </si>
  <si>
    <t>Output 3.2.2[b]
Número de hectáreas de manglar conservadas</t>
  </si>
  <si>
    <t>Conservation of marine coastal ecosystems</t>
  </si>
  <si>
    <t>CANE
CONSEJO BAJO MIRA</t>
  </si>
  <si>
    <t>Conservation and sustainable management of mangroves to reduce the impact of coastal flooding, erosion caused by storm surges and the preservation of ecosystem resources.</t>
  </si>
  <si>
    <t xml:space="preserve">
Outcome 1.1
Conocimientos y prácticas ancestrales recuperados en apoyo de la adaptación y la seguridad alimentaria
Outcome 1.2[a]
Conocimientos tradicionales sobre cambio climático y adaptación generados, difundidos e integrados en la adaptación y el desarrollo de procesos de planificación territorial [a]
</t>
  </si>
  <si>
    <t>PUCESE/ UPEC
UNIPA
ACIPAP
NULPE
CONSEJO BAJO MIRA
CONSEJO ALTO MIRA</t>
  </si>
  <si>
    <t>Conservation of agri-food biodiversity, through the generation of protein and energy banks for agricultural biological conservation, human and animal nutrition, under a sustainable agro-silvo-pastoral system that promotes the protection of natural resources.</t>
  </si>
  <si>
    <t> </t>
  </si>
  <si>
    <t>Output 3.2.2[a]
Número de hectáreas forestales conservadas.
Indicador 5.1: Activos naturales protegidos o rehabilitados</t>
  </si>
  <si>
    <t>FCAE
UNIPA
NULPE
ACIPAP
UNIPA
CONSEJO BAJO MIRA
CONSEJO ALTO MIRA</t>
  </si>
  <si>
    <t>Resilience to climate change and food security of the inhabitants of the Awá Nationality of Ecuador as part of the adaptation processes through Conservation, Restoration, Governance in the short, medium and long term, with a focus on gender and intergenerational equity.</t>
  </si>
  <si>
    <t>PCP</t>
  </si>
  <si>
    <t>Output 3.2.2[b]
Número de hectáreas de manglar conservadas. Indicador 5.1: Activos naturales protegidos o rehabilitados</t>
  </si>
  <si>
    <t>Conservation and sustainable management of mangroves to reduce the impact of coastal flooding, erosion caused by storm surges and preservation of ecosystem resources</t>
  </si>
  <si>
    <t>Por definir</t>
  </si>
  <si>
    <t>CSP Outcome Indicator 4.1.2.2
Consumption-based Coping Strategy Index (Average)
CSP Outcome Indicator 4.1.8
Food Consumption Score – Nutrition
Indicador 4.1.1: Número de servicios comunitarios del Sector Seguridad Alimentaria que responden a las nuevas condiciones resultantes de la variabilidad y el cambio climático.
Outcome 3.1 [b]
Porcentaje de hogares donde mujeres, hombres o ambos (mujeres y hombres) toman decisiones sobre el uso de los ingresos
Output 3.1.2[b]
Ahorro de tiempo debido a las medidas de adaptación (por hombres y mujeres)
Output 1.2.1[c]
Número de mujeres capacitadas Indicador 4.1: Incremento en la capacidad de respuesta del Sector Servicios relacionado con Seguridad Alimentaria, ante las necesidades cambiantes del entorno debido al cambio climático
Indicador 6.1.2: Aumento de ingresos o disminución de ingresos evitada</t>
  </si>
  <si>
    <t>Sustainable agro-food systems</t>
  </si>
  <si>
    <t>Family gardens for food security</t>
  </si>
  <si>
    <t>CANE Y FCAE</t>
  </si>
  <si>
    <t xml:space="preserve">Sustainable agri-food systems </t>
  </si>
  <si>
    <t>CbA</t>
  </si>
  <si>
    <t>Design stage</t>
  </si>
  <si>
    <t>31/11/2022</t>
  </si>
  <si>
    <t>Output 3.1.2[b]
Ahorro de tiempo debido a las medidas de adaptación (por hombres y mujeres) [c]
Output 1.2.1[c]
Número de mujeres capacitadas [c]
Indicador 6.1.2: Aumento de ingresos o disminución de ingresos evitada
Output 3.1.3[a1]
Número de comunidades con mejor acceso al agua para fines agrícolas y de consumo [a] - uso agricola
Output 3.1.3[a2]
Número de comunidades con mejor acceso al agua para fines agrícolas y de consumo [a] - consumo
CSP Output Indicator D.1
Número de activos de recursos naturales creados, mantenidos o mejorados para hacer frente a las condiciones resultantes de la variabilidad climática [a]</t>
  </si>
  <si>
    <t>Safe drinking water</t>
  </si>
  <si>
    <t>improvement, provision of safe water through family systems, improvement of systems or basic systems, etc.</t>
  </si>
  <si>
    <t>Access to safe water and conservation of water sources</t>
  </si>
  <si>
    <t>To be defined</t>
  </si>
  <si>
    <t>• AI03. Calificación del fortalecimiento de la capacidad binacional - Marco de resultados del proyecto.
• AOC22. Índice de la capacidad de respuesta ante emergencias. 
•Número de políticas introducidas o ajustadas para abordar los riesgos del cambio climático. Metodología: 'Número de documentos técnicos elaborados que apoyan en las políticas públicas (sobre CC-SAN). 
• AROC2. Indicador 2: Aumento de la capacidad del personal de las instituciones seleccionadas para responder /mitigar los impactos de eventos relacionados con el clima. 
• AROP211. Indicador 2.1.1: Número de personal capacitado para responder y mitigar los impactos de eventos relacionados con el clima.
• AROP212. Indicador 2.1.2: Número de instituciones objetivo con mayor capacidad para minimizar la exposición a los riesgos de variabilidad climática. 
• OUTPUT. AROP311. Indicador 3.1.1: Porcentaje de población objetivo concientizada sobre los impactos adversos del cambio climático y sobre las respuestas adecuadas.  
•  AROC41.  Indicador 4.1:Incremento en la capacidad de respuesta del Sector Servicios relacionado con Seguridad Alimentaria, ante las necesidades cambiantes del entorno debido al cambio climático
• Indicador 4.1.1: Número de servicios comunitarios del Sector Seguridad Alimentaria que responden a las nuevas condiciones resultantes de la variabilidad y el cambio climático. 
• Calificación sobre la preparación ante desastres (No disponible en batería de indicadores) - Marco de resultados del proyecto.
• AOP312. Número de planes de adaptación basados en las comunidades [c] - Marco de resultados del proyecto</t>
  </si>
  <si>
    <t>Measures of implementation</t>
  </si>
  <si>
    <t xml:space="preserve">Colombia </t>
  </si>
  <si>
    <t>WFP and others</t>
  </si>
  <si>
    <t>Strengthening the means of implementation of the prioritized adaptation measures (understood as the conditions and processes that allow the creation of a favorable environment to carry out the actions required for the short, medium and long term fulfillment of the established goals).</t>
  </si>
  <si>
    <t xml:space="preserve">3.1.2. </t>
  </si>
  <si>
    <t xml:space="preserve">•  AI01. Indicador de Vulnerabilidad (IV) a los efectos del cambio climático en la seguridad alimentaria de las comunidades Afrodescendientes e indígenas Awá - Marco de resultados del proyecto. 
•  AI02. Puntaje de la diversidad dietética - Marco de resultados del proyecto. 
• Indicador 3.1: Aumento de la aplicación de respuestas de adaptación adecuadas. Metodología: 'Porcentaje de comunidades que aplican medidas de ACC: Número de comunidades que APLICAN medidas de adaptación al cambio climático / Número total de comunidades FOCALIZADAS
• AOP315. Número de comunidades que reintrodujeron especies nativas resilientes al clima - Marco de resultados del proyecto
• Indicador 4.2: Activos de capital físico producidos, desarrollados, mejorados o fortalecidos - marco de resultados estratégicos del Fondo de Adaptación. . 
• Indicador 6.1.1: Número y tipo de activos de capital físico para la adaptación al cambio climático creados o fortalecidos en apoyo a estrategias individuales o comunitarias de medios de vida - marco de resultados estratégicos del Fondo de Adaptación. 
• Indicador 6.1.2: Aumento de ingresos o disminución de ingresos evitada  - Marco de resultados estratégicos del Fondo de Adaptación
• Indicador 6.1: Incremento de los hogares y comunidades que tienen un acceso más seguro a los medios de vida [a]  - Marco de resultados estratégicos del Fondo de Adaptación.
• Indicador 6.2: Aumento de los medios de vida alternativos de la población objetivo resilientes al clima [b] - Marco de resultados estratégicos del Fondo de Adaptación. 
• Indicador de Principio 9 sobre Protección de hábitats naturales 9.3 Número de especies reintroducidas  - Cumplimiento de las salvaguardas sociales y ambientales del Fondo de Adaptación.
• Indicador de Principio 15 sobre Conservación de suelos
15.4 Número de agroquímicos utilizados.  
</t>
  </si>
  <si>
    <t>Strengthening of family gardens, food crops and minor species with agroecological criteria, promoting the rescue of knowledge and traditional production practices and native species.</t>
  </si>
  <si>
    <t xml:space="preserve">• Indicador 3.1: Aumento de la aplicación de respuestas de adaptación adecuadas. Metodología: 'Porcentaje de comunidades que aplican medidas de ACC: Número de comunidades que APLICAN medidas de adaptación al cambio climático / Número total de comunidades FOCALIZADAS.
• AOP321. 'Número de hectáreas bajo esquema de conservación de suelo - Marco de resultados del proyecto. 
</t>
  </si>
  <si>
    <t>Participatory farm planning with agroecological and climate change adaptation criteria that promote sustainable landscapes.</t>
  </si>
  <si>
    <t>• Indicador 4.2: Activos de capital físico producidos, desarrollados, mejorados o fortalecidos - marco de resultados estratégicos del Fondo de Adaptación. 
• AOP315. Número de comunidades que reintrodujeron especies nativas resilientes al clima - Marco de resultados del proyecto</t>
  </si>
  <si>
    <t>Community-managed seed banks with an adaptive approach</t>
  </si>
  <si>
    <t xml:space="preserve">• Aumento de la diversidad dietética a siete productos en la dieta del hogar.
• AI02. Puntaje de la diversidad dietética - Marco de resultados del proyecto. 
• AOP315. Número de comunidades que reintrodujeron especies nativas resilientes al clima - Marco de resultados del proyecto. </t>
  </si>
  <si>
    <t>Food and nutrtion security</t>
  </si>
  <si>
    <t>Preservation of traditional culinary knowledge</t>
  </si>
  <si>
    <t>Enrichment of local gastronomy by rescuing traditional foods and recipes, and innovation and fusion practices.</t>
  </si>
  <si>
    <t>To be implemented soon</t>
  </si>
  <si>
    <t xml:space="preserve">• Indicador 4.2: Activos de capital físico producidos, desarrollados, mejorados o fortalecidos - marco de resultados estratégicos del Fondo de Adaptación. . 
• Indicador 6.1.1: Número y tipo de activos de capital físico para la adaptación al cambio climático creados o fortalecidos en apoyo a estrategias individuales o comunitarias de medios de vida - marco de resultados estratégicos del Fondo de Adaptación. 
• Indicador 6.1.2: Aumento de ingresos o disminución de ingresos evitada  - Marco de resultados estratégicos del Fondo de Adaptación
• Indicador 6.1: Incremento de los hogares y comunidades que tienen un acceso más seguro a los medios de vida [a]  - Marco de resultados estratégicos del Fondo de Adaptación.
• Indicador 6.2: Aumento de los medios de vida alternativos de la población objetivo resilientes al clima [b] - Marco de resultados estratégicos del Fondo de Adaptación. </t>
  </si>
  <si>
    <t>Transformation of food items</t>
  </si>
  <si>
    <t>Food processing on an artisanal scale.</t>
  </si>
  <si>
    <t xml:space="preserve">• AOP313. Número de comunidades con mejor acceso al agua para fines agrícolas y de consumo [a] - Marco de resultados del proyecto. 
• AOP313. Número de personas con mejor acceso y control del agua para fines agrícolas y de consumo [b] - Marco de resultados del proyecto. 
•  AOP211. Número de estudios sobre suministro de agua considerando las amenazas climáticas GENERADOS [a] </t>
  </si>
  <si>
    <t>Improvement, provision of safe water through family systems, improvement of systems or basic systems, etc.</t>
  </si>
  <si>
    <t>By establishing an implementing partner through a competitive bidding process</t>
  </si>
  <si>
    <t xml:space="preserve">Safe water supply systems for human consumption and irrigation water. </t>
  </si>
  <si>
    <t>In preparation stage</t>
  </si>
  <si>
    <t>3.2</t>
  </si>
  <si>
    <t>•  AOP312. Número de activos de recursos naturales creados, mantenidos o mejorados para hacer frente a las condiciones resultantes de la variabilidad climática [a] - Marco de resultados del proyecto. "
• AOC32. Número de activos naturales implementados para soportar o adaptarse a los eventos del cambio climático (basado en listado de AROP611) - Marco de resultados del proyecto. 
• AOP321. 'Número de hectáreas bajo esquema de conservación de suelo - Marco de resultados del proyecto. 
•ESP151 Indicador de Principio 15 sobre Conservación de suelos 15.1 Número de estudios de suelo realizados.
•Indicador de Principio 15 sobre Conservación de suelos 15.2 Número de miembros de las comunidades capacitados en Conservación de suelos.
•ESP153 Conservación de suelos. 15.3 Prácticas/conocimiento ancestrales recuperados.
•Indicador de Principio 15 sobre Conservación de suelos 15.4 Número de agroquímicos utilizados 
• AOP322.Número de hectáreas forestales conservadas [a] - Marco de resultados del proyecto. 
• AOP322.'Número de hectáreas de manglar conservadas [b]
• Indicador 5.1: Activos naturales protegidos o rehabilitados - Marco de resultados estratégicos del Fondo de Adaptación
• Indicador 5: Número de servicios ecosistémicos y activos naturales que se mantienen o mejoran bajo estrés inducido por cambio y variabilidad climática - Marco de resultados estratégicos del Fondo de Adaptación."</t>
  </si>
  <si>
    <t>WFP
By establishing an implementing partner through a competitive bidding process</t>
  </si>
  <si>
    <t>Active ecological restoration of strategic ecosystems</t>
  </si>
  <si>
    <t>•  AOP312. Número de activos de recursos naturales creados, mantenidos o mejorados para hacer frente a las condiciones.
• Indicador 5.1: Activos naturales protegidos o rehabilitados - Marco de resultados estratégicos del Fondo de Adaptación.</t>
  </si>
  <si>
    <t>Community plant propagation areas.</t>
  </si>
  <si>
    <t>• AOP321. 'Número de hectáreas bajo esquema de conservación de suelo - Marco de resultados del proyecto. 
•ESP151 Indicador de Principio 15 sobre Conservación de suelos 15.1 Número de estudios de suelo realizados.
•Indicador de Principio 15 sobre Conservación de suelos 15.2 Número de miembros de las comunidades capacitados en Conservación de suelos.
•ESP153 Conservación de suelos. 15.3 Prácticas/conocimiento ancestrales recuperados.
•Indicador de Principio 15 sobre Conservación de suelos 15.4 Número de agroquímicos utilizados 
• AOP322.Número de hectáreas forestales conservadas [a] - Marco de resultados del proyecto. 
• AOP322.'Número de hectáreas de manglar conservadas [b]
• Indicador 5: Número de servicios ecosistémicos y activos naturales que se mantienen o mejoran bajo estrés inducido por cambio y variabilidad climática - Marco de resultados estratégicos del Fondo de Adaptación."</t>
  </si>
  <si>
    <t>Cololmbia</t>
  </si>
  <si>
    <r>
      <t xml:space="preserve">WFP
</t>
    </r>
    <r>
      <rPr>
        <sz val="10"/>
        <rFont val="Calibri"/>
        <family val="2"/>
        <scheme val="minor"/>
      </rPr>
      <t>Por establecer socio implementador mediante concurso</t>
    </r>
  </si>
  <si>
    <t>Agreement of areas for conservation and sustainable use of biodiversity.</t>
  </si>
  <si>
    <t>• Indicador 5.1: Activos naturales protegidos o rehabilitados - Marco de resultados estratégicos del Fondo de Adaptación
• ESP153 Conservación de suelos. 15.3 Prácticas/conocimiento ancestrales recuperados.
• Indicador 5: Número de servicios ecosistémicos y activos naturales que se mantienen o mejoran bajo estrés inducido por cambio y variabilidad climática - Marco de resultados estratégicos del Fondo de Adaptación.</t>
  </si>
  <si>
    <t>Planting of native plant species on riverbanks and slopes as an eco-reduction measure.</t>
  </si>
  <si>
    <t>• AOP221. Número de sistemas de alerta temprana (SAT) [a] - Marco de resultados del proyecto.  
• AOP221. Número de productos / servicios de información climática proporcionados para la toma de decisiones [b] - Marco de resultados del proyecto. 
• ARCI2. Número de SAT adoptados - Marco de resultados estratégicos del Fondo de Adaptación
• ARCI2. Número de municipalidades con SAT - Marco de resultados estratégicos del Fondo de Adaptación
• Indicador 1: Información relevante sobre amenazas climáticas generada y difundida a las partes interesadas de manera oportuna Marco de resultados estratégicos del Fondo de Adaptación</t>
  </si>
  <si>
    <t>Risk Management</t>
  </si>
  <si>
    <t>Measures of eco-reduction</t>
  </si>
  <si>
    <t>Community early warning system</t>
  </si>
  <si>
    <t xml:space="preserve">3.2.2. </t>
  </si>
  <si>
    <t xml:space="preserve">Restoration, rehabilitation and ecological recovery of mangrove ecosystems, as a measure of eco-reduction of risk with native species and practices. </t>
  </si>
  <si>
    <t>Press clipping on the AF Colombia-Ecuador binational project (2021 - 2022)</t>
  </si>
  <si>
    <t>Date</t>
  </si>
  <si>
    <t>Media</t>
  </si>
  <si>
    <t>New/Description</t>
  </si>
  <si>
    <t>Link</t>
  </si>
  <si>
    <t>RCR Radio - Internacional</t>
  </si>
  <si>
    <t>Colombia pone en marcha tres convenios ambientales de cooperacion internacional</t>
  </si>
  <si>
    <t>https://www.rcnradio.com/estilo-de-vida/medio-ambiente/colombia-pone-en-marcha-tres-convenios-ambientales-de-cooperacion</t>
  </si>
  <si>
    <t>EFE</t>
  </si>
  <si>
    <t>https://www.efe.com/efe/america/sociedad/colombia-pone-en-marcha-3-convenios-ambientales-de-cooperacion-internacional/20000013-3566794</t>
  </si>
  <si>
    <t>El Universal Colombia</t>
  </si>
  <si>
    <t>http://www.eluniversal.com.co/ambiente/colombia-pone-en-marcha-tres-convenios-ambientales-de-cooperacion-internacional-275025</t>
  </si>
  <si>
    <t>El Comercio</t>
  </si>
  <si>
    <t>Los awa y los Afro uniran fuerzas para fortalecer la seguridad almentaria</t>
  </si>
  <si>
    <t>http://edicionimpresa.elcomercio.com/es/051500009987f18a-d151-41a9-ac1a-df478ec22dc8_06052018_/5</t>
  </si>
  <si>
    <t>El Norte</t>
  </si>
  <si>
    <t>Proyecto fronterizo contra el cambio climatico</t>
  </si>
  <si>
    <t>http://www.elnorte.ec/ibarra/73311-proyecto-fronterizo-contra-el-cambio-clim%C3%A1tico.html</t>
  </si>
  <si>
    <t>Cumbre Clima: El Programa de Alimentos de la ONU impulsa proyectos sostenibles en America</t>
  </si>
  <si>
    <t xml:space="preserve">https://www.efe.com/efe/espana/economia/el-programa-de-alimentos-la-onu-impulsa-proyectos-sostenibles-en-america/10003-4132419# </t>
  </si>
  <si>
    <t>Twitter</t>
  </si>
  <si>
    <t xml:space="preserve">2do Comité de Gestión del Proyecto Binacional Colombia-Ecuador </t>
  </si>
  <si>
    <t>https://twitter.com/wfp_colombia/status/1222497316734734337?s=21</t>
  </si>
  <si>
    <t>Youtube</t>
  </si>
  <si>
    <t>WFP Storytellers: Ecuatorianos y colombianos enfrentan un desafio climatico</t>
  </si>
  <si>
    <t xml:space="preserve">https://www.youtube.com/watch?v=Voyq9n35E7E </t>
  </si>
  <si>
    <t>La Hora</t>
  </si>
  <si>
    <t xml:space="preserve">Articulan acciones para atender a las comunidades awa. </t>
  </si>
  <si>
    <t xml:space="preserve">https://www.lahora.com.ec/noticia/1102306995/articulan-acciones-para-atender-a-las-comunidades-awa- </t>
  </si>
  <si>
    <t>Diario El Norte</t>
  </si>
  <si>
    <t>Inseguridad alimentaria es alta.</t>
  </si>
  <si>
    <t xml:space="preserve">https://www.elnorte.ec/inseguridad-alimentaria-es-alta/ </t>
  </si>
  <si>
    <t>Taller de Consulta Estacional de Medios de Vida en #Tumaco, Nariño</t>
  </si>
  <si>
    <t>https://twitter.com/wfp_colombia/status/1232101614670032897?s=21</t>
  </si>
  <si>
    <t>https://twitter.com/wfp_colombia/status/1232794330433282051?s=21</t>
  </si>
  <si>
    <t>Adaptation Fund</t>
  </si>
  <si>
    <t>The study, Assessing Progress: Integrating Gender in AF Projects and Programmes, focused on a review of successes and lessons learned in mainstreaming gender elements in five AF projects within distinct geographic regions: Ecuador, Mongolia, Morocco, Rwanda and Seychelles</t>
  </si>
  <si>
    <t>https://www.adaptation-fund.org/document/assessing-progress-integrating-gender-in-adaptation-fund-projects-and-programmes/</t>
  </si>
  <si>
    <t>World Economic Forum</t>
  </si>
  <si>
    <t>Las mujeres pierden más por la crisis climática. ¿Cómo podemos empoderarlos?</t>
  </si>
  <si>
    <t xml:space="preserve">https://www.weforum.org/agenda/2020/03/women-climate-crisis-vulnerability-empowerment/ </t>
  </si>
  <si>
    <t xml:space="preserve">Women lose most fron the climate crisis. How can empower  them </t>
  </si>
  <si>
    <t xml:space="preserve">https://wfp-my.sharepoint.com/:v:/g/personal/chiara_trozzo_wfp_org/EThnGpBaRUREh-cHt67N8ZYBRRvZeNk-iZqK-MeWA8I5Qg?e=fITbpx </t>
  </si>
  <si>
    <t>El #CambioClimático afecta cada vez más a los países y medios de vida de las personas, especialmente de las mujeres</t>
  </si>
  <si>
    <t>https://twitter.com/WFP_Colombia/status/1244961390038642688</t>
  </si>
  <si>
    <t>Adaptation Fund Study Provides Concrete Successes, Lessons and Potential Models for Integrating Gender Considerations in Climate Change Adaptation Projects. Study Showcases Best Practices and Knowledge on Gender in Five Case Studies</t>
  </si>
  <si>
    <t>Ministro del Ambiente de Colombia, Ricardo Lozano destaco la importancia del actual proyecto binacional implementado por @WFP-Colomba y @WFP-Ecuador en materal de seguridad alimentaria y cambio climatico, en las comunidades Afro Awa en la zona de integracion fronteriza entre #Colombia y #Ecuador</t>
  </si>
  <si>
    <t xml:space="preserve">https://twitter.com/minambienteco/status/1250110764096126977?s=12 </t>
  </si>
  <si>
    <t>@MinAmbienteCo Ricardo Lozano desctacó la importancia del actual proyecto binacional implementado por @WFP_Colombia y @WFP_Ecuador en materia de seguridad alimentaria y cambio climático</t>
  </si>
  <si>
    <t>https://twitter.com/MinAmbienteCo/status/1250110764096126977</t>
  </si>
  <si>
    <t>How to integrate #gender in climate #adaptation projects? AF study shows best practices &amp; knowledge from five different projects w/ concrete successful lessons &amp; models</t>
  </si>
  <si>
    <t>https://twitter.com/adaptationfund/status/1250093455101046790</t>
  </si>
  <si>
    <t>Read about the AF's study on mainstreaming #gender elements in several examples of concrete AF projects on the ground</t>
  </si>
  <si>
    <t>https://twitter.com/adaptationfund/status/1258140844571480064</t>
  </si>
  <si>
    <t>Portada WFP, Historias</t>
  </si>
  <si>
    <r>
      <t xml:space="preserve">Historia Rosa. </t>
    </r>
    <r>
      <rPr>
        <b/>
        <sz val="10"/>
        <color rgb="FF000000"/>
        <rFont val="Open Sans"/>
        <family val="2"/>
      </rPr>
      <t>“El manglar produce nuestra comida, es nuestra vida”</t>
    </r>
    <r>
      <rPr>
        <sz val="10"/>
        <color rgb="FF000000"/>
        <rFont val="Open Sans"/>
        <family val="2"/>
      </rPr>
      <t>. En Ecuador, el manglar provee a Rosa y a cambio ella ha aprendido a cuidarlo</t>
    </r>
  </si>
  <si>
    <t>https://es.wfp.org/historias/el-manglar-produce-nuestra-comida-es-nuestra-vida</t>
  </si>
  <si>
    <r>
      <t>Historia Zoila Maria Congo, CANE, 72 años, partera. "</t>
    </r>
    <r>
      <rPr>
        <b/>
        <sz val="10"/>
        <color rgb="FF000000"/>
        <rFont val="Open Sans"/>
        <family val="2"/>
      </rPr>
      <t>Partera y guardiana de los saberes ancestrales en Ecuador"</t>
    </r>
  </si>
  <si>
    <t>https://es.wfp.org/historias/partera-y-guardiana-de-los-saberes-ancestrales-en-ecuador</t>
  </si>
  <si>
    <r>
      <t>Historia Antonia Hurtado, CANE, 55 años. "</t>
    </r>
    <r>
      <rPr>
        <b/>
        <sz val="10"/>
        <color rgb="FF000000"/>
        <rFont val="Open Sans"/>
        <family val="2"/>
      </rPr>
      <t>Ecuador: Comunidades afrodescendientes protegen su territorio y cultura frente a la crisis climática"</t>
    </r>
  </si>
  <si>
    <t>https://es.wfp.org/historias/ecuador-afrodescendientes-protegen-su-territorio-y-cultura-frente-la-crisis-climatica</t>
  </si>
  <si>
    <r>
      <t xml:space="preserve">Testimonio Edison Marcial </t>
    </r>
    <r>
      <rPr>
        <b/>
        <sz val="10"/>
        <color theme="1"/>
        <rFont val="Open Sans"/>
        <family val="2"/>
      </rPr>
      <t xml:space="preserve">"El cambio climático es real"
</t>
    </r>
    <r>
      <rPr>
        <sz val="10"/>
        <color theme="1"/>
        <rFont val="Open Sans"/>
        <family val="2"/>
      </rPr>
      <t>El Proyecto Binacional de Adaptación al Cambio Climático implementado por @Ambiente_Ec y @MinAmbienteCo apoya a 135 comunidades de la zona transfronteriza a mejorar su resiliencia y nutrición</t>
    </r>
  </si>
  <si>
    <t>Edison Marcial https://twitter.com/WFP_es/status/1455520081174216710?s=20</t>
  </si>
  <si>
    <r>
      <rPr>
        <b/>
        <sz val="10"/>
        <color theme="1"/>
        <rFont val="Open Sans"/>
        <family val="2"/>
      </rPr>
      <t>Historia María Petronila.</t>
    </r>
    <r>
      <rPr>
        <sz val="10"/>
        <color theme="1"/>
        <rFont val="Open Sans"/>
        <family val="2"/>
      </rPr>
      <t xml:space="preserve"> Tener agua de riego y agua de calidad para consumo es el reto para comunidades afroecuatorianas, la falta de agua segura pone en riesgo su seguridad alimentaria</t>
    </r>
  </si>
  <si>
    <t>María Petronila https://twitter.com/WFP_es/status/1456395919117758469?s=20</t>
  </si>
  <si>
    <t>Facebook</t>
  </si>
  <si>
    <t>Historia Antonia Hurtado: desde niña, Antonia (55 años) ha visto como su entorno ha cambiado, en especial el clima. Eran frecuentes las temporadas de lluvias, que a veces duraban varios días seguidos sin parar</t>
  </si>
  <si>
    <t>https://www.facebook.com/ProgramaMundialdeAlimentos/posts/4439788522723472</t>
  </si>
  <si>
    <t>Historia  José Marcelo: tener agua de riego y agua de calidad para consumo es el reto para comunidades afroecuatorianas, la falta de agua segura pone en riesgo su seguridad alimentaria</t>
  </si>
  <si>
    <t>José Marcelo https://twitter.com/WFP_es/status/1456682868386697226?s=20</t>
  </si>
  <si>
    <t>Historia Luis Alberto: el páramo cubre un 6% de Ecuador, es fuente de agua para ciudades y comunidades. Es un ecosistema frágil y afectado por el #cambioclimático</t>
  </si>
  <si>
    <t>Luis Alberto  https://twitter.com/WFP_es/status/1456999844896256007?s=20</t>
  </si>
  <si>
    <t>Historia Antonia Hurtado, CANE, 55 años. Ecuador: Comunidades afrodescendientes protegen su territorio y cultura frente a la crisis climática</t>
  </si>
  <si>
    <t>https://twitter.com/WFP_es/status/1457679353949691912/video/1</t>
  </si>
  <si>
    <t>On site event - COP26</t>
  </si>
  <si>
    <t>Adaptation Fund: Enhancing climate finance access for adaptation in the context of COVID-19: Lessons from the Adaptation Fund portfolio: The Adaptation Fund (AF) hosted this event to provide an opportunity for climate change adaptation (CCA) actors—including parties, implementing entities, the private sector, and civil society representatives—to discuss the recent development of access to climate finance for adaptation 
and highlight the work of the AF. Giorgia Pergolini shared 
insights on how WFP adapted its AF projects during the 
COVID-19 pandemic to better engage local community 
participants</t>
  </si>
  <si>
    <t>Agenda_Catalyst-Day.pdf (adaptation-fund.org)</t>
  </si>
  <si>
    <t>Webpage: https://www.minambiente.gov.co/</t>
  </si>
  <si>
    <t>Building capacities to climate change adaptation 
through food and nutritional security actions in 
vulnerable Afro-descendant and indigenous communities in the border area of Colombia and Ecuador: WFP, the Ministry of Environment and Water of Ecuador  (MAATE), and the Ministry of Environment and Sustainable Development of Colombia (Minambiente) co-hosted a side event during COP26 to highlight the Binational Project on Local Management of Adaptation to Climate Change WFP, the Ministry of Environment and Water of Ecuador (MAATE), and the Ministry of Environment and Sustainable Development of Colombia (Minambiente) co-hosted a side event during COP26 to highlight the Binational Project on Local Management of Adaptation to Climate Change</t>
  </si>
  <si>
    <t>COP26: Proyecto de Colombia y Ecuador beneficia a 19 mil personas afro e indígenas - Ministerio de Ambiente y Desarrollo Sostenible (minambiente.gov.co)</t>
  </si>
  <si>
    <t>Webpage: bcnoticias.com.co</t>
  </si>
  <si>
    <t>En la COP26, Colombia y Ecuador presentan proyecto que beneficia a 19 mil personas afro e indígenas</t>
  </si>
  <si>
    <t>https://www.bcnoticias.com.co/en-la-cop26-colombia-y-ecuador-presentan-proyecto-que-beneficia-a-19-mil-personas-afro-e-indigenas/</t>
  </si>
  <si>
    <t>Talking Points</t>
  </si>
  <si>
    <t>WFP's intervention on COP26 Side event with Colombia and Ecuador: "How has the project supported the empowerment of Afro-descendant and Indigenous Awá Communities?" and How is the project integrating both ancestral and scientific knowledge to build adaptive capacities?"</t>
  </si>
  <si>
    <t>Link interno &gt;&gt; https://wfp.sharepoint.com/:b:/s/Proyectobinacional-Gnero/EX4HzVPwE-lKr-J2B91Foo8BD4zYieyC5NJVAOHkrQmWiQ?e=jjE982</t>
  </si>
  <si>
    <t xml:space="preserve">Streaming &gt; Livestream — COP26 Indigenous Peoples Pavilion </t>
  </si>
  <si>
    <r>
      <rPr>
        <b/>
        <sz val="10"/>
        <color theme="1"/>
        <rFont val="Open Sans"/>
        <family val="2"/>
      </rPr>
      <t>"Building Resilience through Indigenous Food Systems"</t>
    </r>
    <r>
      <rPr>
        <sz val="10"/>
        <color theme="1"/>
        <rFont val="Open Sans"/>
        <family val="2"/>
      </rPr>
      <t>: This event showcase the critical role of Indigenous Food Systems and Indigenous Knowledge to build climate resilience and contribute to climate adaptation for food security and nutrition</t>
    </r>
  </si>
  <si>
    <t>Livestream — COP26 Indigenous Peoples Pavilion (iipfccpavilion.org)
https://www.facebook.com/iipfcc/videos/650698826092993</t>
  </si>
  <si>
    <t>Webpage: https://www.teorema.com.mx/</t>
  </si>
  <si>
    <r>
      <t>En el marco de la conferencia de las Naciones Unidas sobre Cambio Climático (COP26), en el panel del Proyecto Binacional sobre Gestión Local de Adaptación al Cambio Climático: "</t>
    </r>
    <r>
      <rPr>
        <b/>
        <sz val="10"/>
        <color theme="1"/>
        <rFont val="Open Sans"/>
        <family val="2"/>
      </rPr>
      <t>Ecuador expuso en la COP26 proyecto de adaptación: El Ministerio del Ambiente, Agua y Transición Ecológica presentó los aportes del modelo de gestión “Red de Resiliencia Climática para el Hambre Cero”</t>
    </r>
  </si>
  <si>
    <t>Ecuador expuso en la COP26 proyecto de adaptación • Teorema Ambiental</t>
  </si>
  <si>
    <t>Webpage: UN Food Systems Summit 2021</t>
  </si>
  <si>
    <r>
      <rPr>
        <b/>
        <sz val="10"/>
        <color theme="1"/>
        <rFont val="Open Sans"/>
        <family val="2"/>
      </rPr>
      <t>"Transforming food systems and combating climate change: A virtual event post-COP26 and beyond"</t>
    </r>
    <r>
      <rPr>
        <sz val="10"/>
        <color theme="1"/>
        <rFont val="Open Sans"/>
        <family val="2"/>
      </rPr>
      <t>: This virtual event served as an opportunity to underscore the inextricable link between climate and food, building on the outcome of both the UN Food Systems Summit (UNFSS) and COP26, and looking into the next year’s COP27. This virtual event allowed to galvanize broad support and commitment to collaborate, including driving a policy/political support on the need to foster linkages and action in support of both the food systems and climate agenda</t>
    </r>
  </si>
  <si>
    <t>UN Food Systems Summit 2021</t>
  </si>
  <si>
    <t>¡Hoy celebramos el #DiaMundialDeLosHumedales!</t>
  </si>
  <si>
    <t>https://twitter.com/WFP_Ecuador/status/1488945934994182153?t=NtCKI7W1hvtvWDEYxz85ZQ&amp;s=08</t>
  </si>
  <si>
    <t>Conoce a Rosa quien vive y depende de los manglares de #Ecuador: Todos los días, cuando la marea baja, Rosa sale con su esposo y su hijo a recoger las conchas que están en las raíces del mangle. Para ganar US$30 necesitan recolectar 300 conchas</t>
  </si>
  <si>
    <t>https://www.facebook.com/ProgramaMundialdeAlimentos/posts/pfbid04gFy9T1syp4UTD4rU9Pygi5p7EMJqyJj1UfsD32zKmWYm36csZ77LGXALcc9m2nwl</t>
  </si>
  <si>
    <t>Tener agua de riego y agua de calidad para consumo es el reto para comunidades Afroecuatorianas en la zona norte del país.</t>
  </si>
  <si>
    <t>https://fb.watch/dYc9jLCdwy/</t>
  </si>
  <si>
    <t>Familia que trabaja junta, se mantiene unida. Así es la familia de Doña Rosa, una mujer de 47 años que sale a conchar con su familia en el denso manglar de San Lorenzo, Ecuador</t>
  </si>
  <si>
    <t>https://fb.watch/dYc2grE2kI/</t>
  </si>
  <si>
    <t>¿Sabes qué tiene Rosa en la mano?
Es un mechón que se utiliza como repelente natural contra los mosquitos e insectos del manglar</t>
  </si>
  <si>
    <t>https://fb.watch/dYb-W-K39f/</t>
  </si>
  <si>
    <t>¿Tienes 1 minuto? Acompaña a Rosa y a su esposo José a "conchar". Necesitan encontrar 300 conchas para venderlas en 30 dólares. ¿Lo lograrán?</t>
  </si>
  <si>
    <t>https://fb.watch/dYbW-VPL7W/</t>
  </si>
  <si>
    <t>#Ecuador | El manglar es su hogar y el de otras 6.000 personas que viven aquí.</t>
  </si>
  <si>
    <t>https://fb.watch/dYbSxo4EPI/</t>
  </si>
  <si>
    <t>En el #DiaDeLaTierra destacamos el trabajo conjunto con la Comarca Afroecuatoriana del Norte de Esmeraldas y 
@Ambiente_Ec en 15 comunidades afroecuatorianas para reforzar la conservación de 16 mil hectáreas de manglar que constituyen su medio de vida.</t>
  </si>
  <si>
    <t>https://twitter.com/wfp_ecuador/status/1517489199766769666?s=21</t>
  </si>
  <si>
    <t>Rosa y su familia forman parte del proyecto binacional en la zona fronteriza colombo-ecuatoriana que apoya a comunidades afro e indígenas awá</t>
  </si>
  <si>
    <t>https://fb.watch/dYbP4AmtCU/</t>
  </si>
  <si>
    <t>Las comunidades Awá y Afro participan en capacitaciones para el levantamiento de datos en territorio</t>
  </si>
  <si>
    <t>https://twitter.com/wfp_ecuador/status/1531425171776712704?s=21&amp;t=32VHKvt2rJQuiB7bB5e4FA</t>
  </si>
  <si>
    <t>Ecuador: Reforestar los manglares para proteger los medios de vida. WFP apoya a Inginio y su comunidad a sostener el ecosistema de manglares que mitiga los efectos de la crisis climática</t>
  </si>
  <si>
    <t>https://es.wfp.org/historias/ecuador-reforestar-los-manglares-para-proteger-los-medios-de-vida?fbclid=IwAR0-alnZbT1zfBCysfM2Pv94gvquisJWK59U9C0874ue9UO2XtHDFhYyUXU</t>
  </si>
  <si>
    <t xml:space="preserve">¿Sabías que los manglares son el ecosistema más efectivo para la retención del carbono? </t>
  </si>
  <si>
    <t>https://twitter.com/wfp_ecuador/status/1532718489450029056?s=21&amp;t=lwGjlJePLk5dgzxNaPPzeQ</t>
  </si>
  <si>
    <t>¿Sabías que los manglares son el ecosistema más efectivo para la retención del carbono?</t>
  </si>
  <si>
    <t>https://twitter.com/WFP_es/status/1533493947804303361</t>
  </si>
  <si>
    <t>https://www.facebook.com/ProgramaMundialdeAlimentos/posts/pfbid0Sw1iWnECPCXPB2LUFXmZVLqmg6WmVD2dB3H6UG8EBbzebdcYbHFRXRcwGoU2vYmjl</t>
  </si>
  <si>
    <t>Cada uno de nosotros tiene el poder de impulsar el cambio que se necesita para las personas y el planeta</t>
  </si>
  <si>
    <t>"Las comunidades se han adaptado y deben adaptarse. No hay de otra." Nos cuenta Inginio Castillo, desde Esmeraldas</t>
  </si>
  <si>
    <t>https://fb.watch/dYbnBBz8Sh/</t>
  </si>
  <si>
    <t>Presentamos las medidas de Adaptación al Cambio Climático a implementarse en Esmeraldas e Imbabura, a fin de fortalecer la conservación, restauración y gobernanza de las reservas del bosque y uso sostenible del manglar</t>
  </si>
  <si>
    <t>https://twitter.com/ambiente_ec/status/1535386683008598016?s=21&amp;t=xK0J6XtsOwdH5Thr3L7oUQ</t>
  </si>
  <si>
    <t>Realizamos el lanzamiento de las medidas de Adaptación al Cambio Climático, cuyo objetivo es la conservación, restauración y gobernanza de las Reservas del bosque Awá y uso sostenible del manglar en comunidades vulnerables afrodescendientes e indígenas</t>
  </si>
  <si>
    <t>https://www.facebook.com/1658504054391993/posts/3199000557008994/?sfnsn=mo</t>
  </si>
  <si>
    <t>https://twitter.com/AgriculturaEsme/status/1535357010656608258?s=20&amp;t=l61G3dju1Kd57OhaV77EEg</t>
  </si>
  <si>
    <t>Webpage: https://www.agricultura.gob.ec/</t>
  </si>
  <si>
    <t>Comunidades Awá y Afro participarán en la implementación de medidas de adaptación al cambio climático</t>
  </si>
  <si>
    <t>https://www.agricultura.gob.ec/comunidades-awa-y-afro-participaran-en-la-implementacion-de-medidas-de-adaptacion-al-cambio-climatico/</t>
  </si>
  <si>
    <t>Webpage: https://ecuador.un.org/</t>
  </si>
  <si>
    <t>https://ecuador.un.org/es/185562-comunidades-awa-y-afro-participaran-en-la-implementacion-de-medidas-de-adaptacion-al-cambio?fbclid=IwAR1WkC1ISpRfPXqw0qNnABdjJnu9M3NrnBb1MjyhBwE5qKpgyzTio3kRJPM</t>
  </si>
  <si>
    <t>8 mil personas de las comunidades Awá y Afro de la frontera norte de #Ecuador se beneficiarán de la implementación de medidas de adaptación al cambio climático</t>
  </si>
  <si>
    <t>https://fb.watch/dYbjCvbfgC/</t>
  </si>
  <si>
    <t>mil personas de las comunidades Awá y Afro de la frontera norte de #Ecuador se beneficiarán de la implementación de medidas de adaptación al cambio climático</t>
  </si>
  <si>
    <t>https://twitter.com/WFP_es/status/1536372382616518656?s=20&amp;t=z-8OYvlG5cBM-ANvxxpASQ</t>
  </si>
  <si>
    <t>Historia Inginio Castillo quien contribuye con su trabajo a la implementación del Proyecto Binacional de Adaptación</t>
  </si>
  <si>
    <t>https://twitter.com/WFP_Ecuador/status/1539333687850029060</t>
  </si>
  <si>
    <t>Historia Inginio Castillo: líder comunitario en #Ecuador, ha dedicado su vida a la protección, conservación y reforestación de los manglares en la provincia de Esmeraldas</t>
  </si>
  <si>
    <t>https://twitter.com/WFP_Ecuador/status/1539333691532509184</t>
  </si>
  <si>
    <t>November, 2022 to March 2023</t>
  </si>
  <si>
    <t xml:space="preserve">One grievance was received. </t>
  </si>
  <si>
    <t xml:space="preserve">The person raising the complaint manifested satisfaction with the measures taken by WPF within the framework of the agreement.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</si>
</sst>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_-* #,##0.00_-;\-* #,##0.00_-;_-* &quot;-&quot;??_-;_-@_-"/>
    <numFmt numFmtId="165" formatCode="_-&quot;$&quot;\ * #,##0.00_-;\-&quot;$&quot;\ * #,##0.00_-;_-&quot;$&quot;\ * &quot;-&quot;??_-;_-@_-"/>
    <numFmt numFmtId="166" formatCode="[$-4C0A]General"/>
    <numFmt numFmtId="167" formatCode="_-* #,##0_-;\-* #,##0_-;_-* &quot;-&quot;??_-;_-@_-"/>
    <numFmt numFmtId="168" formatCode="_-* #,##0.0_-;\-* #,##0.0_-;_-* &quot;-&quot;??_-;_-@_-"/>
    <numFmt numFmtId="171" formatCode="_-&quot;$&quot;\ * #,##0_-;\-&quot;$&quot;\ * #,##0_-;_-&quot;$&quot;\ * &quot;-&quot;??_-;_-@_-"/>
    <numFmt numFmtId="172" formatCode="&quot;$&quot;\ #,##0"/>
    <numFmt numFmtId="173" formatCode="dd\-mmm\-yyyy"/>
    <numFmt numFmtId="175" formatCode="_(* #,##0_);_(* \(#,##0\);_(* &quot;-&quot;??_);_(@_)"/>
  </numFmts>
  <fonts count="154">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Calibri"/>
      <family val="2"/>
      <scheme val="minor"/>
    </font>
    <font>
      <b/>
      <sz val="14"/>
      <name val="Calibri"/>
      <family val="2"/>
      <scheme val="minor"/>
    </font>
    <font>
      <b/>
      <sz val="11"/>
      <name val="Calibri"/>
      <family val="2"/>
      <scheme val="minor"/>
    </font>
    <font>
      <b/>
      <sz val="18"/>
      <name val="Calibri"/>
      <family val="2"/>
      <scheme val="minor"/>
    </font>
    <font>
      <b/>
      <sz val="20"/>
      <color indexed="9"/>
      <name val="Calibri"/>
      <family val="2"/>
      <scheme val="minor"/>
    </font>
    <font>
      <b/>
      <sz val="10"/>
      <color indexed="9"/>
      <name val="Calibri"/>
      <family val="2"/>
      <scheme val="minor"/>
    </font>
    <font>
      <b/>
      <sz val="30"/>
      <color theme="0"/>
      <name val="Calibri"/>
      <family val="2"/>
      <scheme val="minor"/>
    </font>
    <font>
      <b/>
      <sz val="18"/>
      <color theme="0"/>
      <name val="Calibri"/>
      <family val="2"/>
      <scheme val="minor"/>
    </font>
    <font>
      <b/>
      <sz val="16"/>
      <color theme="0"/>
      <name val="Calibri"/>
      <family val="2"/>
      <scheme val="minor"/>
    </font>
    <font>
      <b/>
      <sz val="15"/>
      <name val="Calibri"/>
      <family val="2"/>
      <scheme val="minor"/>
    </font>
    <font>
      <sz val="14"/>
      <name val="Calibri"/>
      <family val="2"/>
      <scheme val="minor"/>
    </font>
    <font>
      <sz val="11"/>
      <name val="Calibri"/>
      <family val="2"/>
      <scheme val="minor"/>
    </font>
    <font>
      <sz val="20"/>
      <color theme="1"/>
      <name val="Calibri"/>
      <family val="2"/>
      <scheme val="minor"/>
    </font>
    <font>
      <b/>
      <sz val="18"/>
      <color theme="1"/>
      <name val="Calibri"/>
      <family val="2"/>
      <scheme val="minor"/>
    </font>
    <font>
      <sz val="12"/>
      <color indexed="8"/>
      <name val="Times New Roman"/>
      <family val="1"/>
    </font>
    <font>
      <sz val="12"/>
      <color theme="1"/>
      <name val="Times New Roman"/>
      <family val="1"/>
    </font>
    <font>
      <u/>
      <sz val="11"/>
      <color theme="10"/>
      <name val="Calibri"/>
      <family val="2"/>
    </font>
    <font>
      <b/>
      <sz val="16"/>
      <color theme="1"/>
      <name val="Calibri"/>
      <family val="2"/>
      <scheme val="minor"/>
    </font>
    <font>
      <sz val="11"/>
      <color rgb="FFFF0000"/>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sz val="11"/>
      <color rgb="FF9C6500"/>
      <name val="Calibri"/>
      <family val="2"/>
      <scheme val="minor"/>
    </font>
    <font>
      <i/>
      <sz val="11"/>
      <name val="Calibri"/>
      <family val="2"/>
      <scheme val="minor"/>
    </font>
    <font>
      <sz val="9"/>
      <color rgb="FF9C6500"/>
      <name val="Calibri"/>
      <family val="2"/>
      <scheme val="minor"/>
    </font>
    <font>
      <sz val="10"/>
      <color rgb="FF9C6500"/>
      <name val="Calibri"/>
      <family val="2"/>
      <scheme val="minor"/>
    </font>
    <font>
      <sz val="11"/>
      <color rgb="FF006100"/>
      <name val="Calibri"/>
      <family val="2"/>
      <scheme val="minor"/>
    </font>
    <font>
      <sz val="11"/>
      <color rgb="FF9C0006"/>
      <name val="Calibri"/>
      <family val="2"/>
      <scheme val="minor"/>
    </font>
    <font>
      <sz val="11"/>
      <color theme="1"/>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sz val="11"/>
      <name val="Times New Roman"/>
      <family val="1"/>
    </font>
    <font>
      <i/>
      <sz val="10"/>
      <name val="Times New Roman"/>
      <family val="1"/>
    </font>
    <font>
      <b/>
      <sz val="11"/>
      <color rgb="FFFFFFFF"/>
      <name val="Times New Roman"/>
      <family val="1"/>
    </font>
    <font>
      <b/>
      <sz val="11"/>
      <color theme="0"/>
      <name val="Times New Roman"/>
      <family val="1"/>
    </font>
    <font>
      <b/>
      <sz val="12"/>
      <color rgb="FFFFFFFF"/>
      <name val="Times New Roman"/>
      <family val="1"/>
    </font>
    <font>
      <sz val="10"/>
      <color indexed="8"/>
      <name val="Microsoft Sans Serif"/>
      <family val="2"/>
    </font>
    <font>
      <sz val="11"/>
      <color indexed="8"/>
      <name val="Times New Roman"/>
      <family val="1"/>
    </font>
    <font>
      <b/>
      <sz val="16"/>
      <name val="Times New Roman"/>
      <family val="1"/>
    </font>
    <font>
      <i/>
      <sz val="11"/>
      <color theme="1"/>
      <name val="Times New Roman"/>
      <family val="1"/>
    </font>
    <font>
      <i/>
      <sz val="11"/>
      <name val="Times New Roman"/>
      <family val="1"/>
    </font>
    <font>
      <i/>
      <sz val="11"/>
      <color indexed="8"/>
      <name val="Times New Roman"/>
      <family val="1"/>
    </font>
    <font>
      <b/>
      <sz val="11"/>
      <color theme="1"/>
      <name val="Times New Roman"/>
      <family val="1"/>
    </font>
    <font>
      <b/>
      <sz val="11"/>
      <color indexed="8"/>
      <name val="Times New Roman"/>
      <family val="1"/>
    </font>
    <font>
      <b/>
      <sz val="11"/>
      <name val="Times New Roman"/>
      <family val="1"/>
    </font>
    <font>
      <sz val="10"/>
      <name val="Times New Roman"/>
      <family val="1"/>
    </font>
    <font>
      <b/>
      <sz val="10"/>
      <name val="Times New Roman"/>
      <family val="1"/>
    </font>
    <font>
      <sz val="9"/>
      <name val="Times New Roman"/>
      <family val="1"/>
    </font>
    <font>
      <sz val="10"/>
      <color theme="1"/>
      <name val="Calibri"/>
      <family val="2"/>
      <scheme val="minor"/>
    </font>
    <font>
      <sz val="11"/>
      <color rgb="FFFF0000"/>
      <name val="Times New Roman"/>
      <family val="1"/>
    </font>
    <font>
      <sz val="11"/>
      <color indexed="10"/>
      <name val="Times New Roman"/>
      <family val="1"/>
    </font>
    <font>
      <b/>
      <i/>
      <sz val="11"/>
      <name val="Times New Roman"/>
      <family val="1"/>
    </font>
    <font>
      <sz val="11"/>
      <color indexed="43"/>
      <name val="Times New Roman"/>
      <family val="1"/>
    </font>
    <font>
      <b/>
      <sz val="16"/>
      <color theme="1"/>
      <name val="Times New Roman"/>
      <family val="1"/>
    </font>
    <font>
      <sz val="10"/>
      <color theme="1"/>
      <name val="Times New Roman"/>
      <family val="1"/>
    </font>
    <font>
      <sz val="9"/>
      <color theme="1"/>
      <name val="Times New Roman"/>
      <family val="1"/>
    </font>
    <font>
      <sz val="8"/>
      <color theme="1"/>
      <name val="Times New Roman"/>
      <family val="1"/>
    </font>
    <font>
      <sz val="8"/>
      <name val="Times New Roman"/>
      <family val="1"/>
    </font>
    <font>
      <b/>
      <sz val="11"/>
      <color theme="1"/>
      <name val="Calibri"/>
      <family val="2"/>
      <scheme val="minor"/>
    </font>
    <font>
      <sz val="11"/>
      <color indexed="8"/>
      <name val="Calibri"/>
      <family val="2"/>
    </font>
    <font>
      <b/>
      <sz val="11"/>
      <color indexed="8"/>
      <name val="Calibri"/>
      <family val="2"/>
    </font>
    <font>
      <sz val="11"/>
      <color indexed="43"/>
      <name val="Calibri"/>
      <family val="2"/>
    </font>
    <font>
      <b/>
      <sz val="13"/>
      <color indexed="8"/>
      <name val="Times New Roman"/>
      <family val="1"/>
    </font>
    <font>
      <sz val="10"/>
      <color indexed="8"/>
      <name val="Times New Roman"/>
      <family val="1"/>
    </font>
    <font>
      <sz val="11"/>
      <color rgb="FFC00000"/>
      <name val="Times New Roman"/>
      <family val="1"/>
    </font>
    <font>
      <b/>
      <sz val="11"/>
      <color rgb="FFFF0000"/>
      <name val="Times New Roman"/>
      <family val="1"/>
    </font>
    <font>
      <sz val="10"/>
      <color theme="1"/>
      <name val="Verdana"/>
      <family val="2"/>
    </font>
    <font>
      <sz val="11"/>
      <color indexed="9"/>
      <name val="Times New Roman"/>
      <family val="1"/>
    </font>
    <font>
      <b/>
      <sz val="11"/>
      <color indexed="12"/>
      <name val="Times New Roman"/>
      <family val="1"/>
    </font>
    <font>
      <u/>
      <sz val="11"/>
      <color theme="10"/>
      <name val="Times New Roman"/>
      <family val="1"/>
    </font>
    <font>
      <sz val="10"/>
      <color theme="1"/>
      <name val="Arial1"/>
      <charset val="134"/>
    </font>
    <font>
      <sz val="10"/>
      <name val="Arial"/>
      <family val="2"/>
    </font>
    <font>
      <sz val="11"/>
      <color theme="1"/>
      <name val="Calibri"/>
      <family val="2"/>
      <scheme val="minor"/>
    </font>
    <font>
      <sz val="12"/>
      <color theme="1"/>
      <name val="Calibri"/>
      <family val="2"/>
      <scheme val="minor"/>
    </font>
    <font>
      <b/>
      <sz val="12"/>
      <color indexed="8"/>
      <name val="Times New Roman"/>
      <family val="1"/>
    </font>
    <font>
      <b/>
      <u/>
      <sz val="11"/>
      <color theme="1"/>
      <name val="Calibri"/>
      <family val="2"/>
      <scheme val="minor"/>
    </font>
    <font>
      <i/>
      <sz val="9"/>
      <color theme="1"/>
      <name val="Calibri"/>
      <family val="2"/>
      <scheme val="minor"/>
    </font>
    <font>
      <b/>
      <i/>
      <sz val="11"/>
      <color indexed="8"/>
      <name val="Times New Roman"/>
      <family val="1"/>
    </font>
    <font>
      <b/>
      <sz val="10"/>
      <color indexed="8"/>
      <name val="Microsoft Sans Serif"/>
      <family val="2"/>
    </font>
    <font>
      <i/>
      <sz val="10"/>
      <color indexed="8"/>
      <name val="Microsoft Sans Serif"/>
      <family val="2"/>
    </font>
    <font>
      <b/>
      <i/>
      <sz val="10"/>
      <name val="Times New Roman"/>
      <family val="1"/>
    </font>
    <font>
      <b/>
      <i/>
      <sz val="11"/>
      <color theme="1"/>
      <name val="Times New Roman"/>
      <family val="1"/>
    </font>
    <font>
      <b/>
      <sz val="8"/>
      <color theme="1"/>
      <name val="Times New Roman"/>
      <family val="1"/>
    </font>
    <font>
      <i/>
      <sz val="8"/>
      <color theme="1"/>
      <name val="Times New Roman"/>
      <family val="1"/>
    </font>
    <font>
      <sz val="10"/>
      <color rgb="FF000000"/>
      <name val="Times New Roman"/>
      <family val="1"/>
    </font>
    <font>
      <i/>
      <sz val="10"/>
      <color theme="1"/>
      <name val="Times New Roman"/>
      <family val="1"/>
    </font>
    <font>
      <b/>
      <i/>
      <sz val="10"/>
      <color theme="1"/>
      <name val="Times New Roman"/>
      <family val="1"/>
    </font>
    <font>
      <b/>
      <sz val="14"/>
      <color theme="1"/>
      <name val="Calibri"/>
      <family val="2"/>
      <scheme val="minor"/>
    </font>
    <font>
      <sz val="12"/>
      <name val="Times New Roman"/>
      <family val="1"/>
    </font>
    <font>
      <u/>
      <sz val="11"/>
      <color rgb="FF0000FF"/>
      <name val="Calibri"/>
      <family val="2"/>
    </font>
    <font>
      <sz val="11"/>
      <color rgb="FF242424"/>
      <name val="Calibri"/>
      <family val="2"/>
      <scheme val="minor"/>
    </font>
    <font>
      <b/>
      <sz val="12"/>
      <color rgb="FF000000"/>
      <name val="Times New Roman"/>
      <family val="1"/>
    </font>
    <font>
      <sz val="12"/>
      <color rgb="FF000000"/>
      <name val="Times New Roman"/>
      <family val="1"/>
    </font>
    <font>
      <b/>
      <sz val="10"/>
      <color theme="1"/>
      <name val="Open Sans"/>
      <family val="2"/>
    </font>
    <font>
      <b/>
      <sz val="10"/>
      <color theme="0" tint="-0.34998626667073579"/>
      <name val="Calibri"/>
      <family val="2"/>
      <scheme val="minor"/>
    </font>
    <font>
      <b/>
      <sz val="21"/>
      <color theme="0"/>
      <name val="Calibri"/>
      <family val="2"/>
      <scheme val="minor"/>
    </font>
    <font>
      <b/>
      <sz val="21"/>
      <name val="Calibri"/>
      <family val="2"/>
      <scheme val="minor"/>
    </font>
    <font>
      <sz val="18"/>
      <name val="Calibri"/>
      <family val="2"/>
      <scheme val="minor"/>
    </font>
    <font>
      <sz val="11"/>
      <name val="Open Sans"/>
      <family val="2"/>
    </font>
    <font>
      <b/>
      <sz val="20"/>
      <color rgb="FF0070C0"/>
      <name val="Calibri"/>
      <family val="2"/>
      <scheme val="minor"/>
    </font>
    <font>
      <sz val="11"/>
      <color theme="1"/>
      <name val="Open Sans"/>
      <family val="2"/>
    </font>
    <font>
      <sz val="10"/>
      <color theme="1"/>
      <name val="Open Sans"/>
      <family val="2"/>
    </font>
    <font>
      <u/>
      <sz val="11"/>
      <color theme="10"/>
      <name val="Calibri"/>
      <family val="2"/>
      <scheme val="minor"/>
    </font>
    <font>
      <u/>
      <sz val="9"/>
      <color theme="4"/>
      <name val="Calibri"/>
      <family val="2"/>
    </font>
    <font>
      <sz val="11"/>
      <color rgb="FF000000"/>
      <name val="Open Sans"/>
      <family val="2"/>
    </font>
    <font>
      <sz val="10"/>
      <color rgb="FF000000"/>
      <name val="Open Sans"/>
      <family val="2"/>
    </font>
    <font>
      <b/>
      <sz val="10"/>
      <color rgb="FF000000"/>
      <name val="Open Sans"/>
      <family val="2"/>
    </font>
    <font>
      <u/>
      <sz val="9"/>
      <color theme="4"/>
      <name val="Open Sans"/>
      <family val="2"/>
    </font>
    <font>
      <sz val="9"/>
      <color theme="4"/>
      <name val="Open Sans"/>
      <family val="2"/>
    </font>
    <font>
      <sz val="10"/>
      <color rgb="FF2E2E2E"/>
      <name val="Open Sans"/>
      <family val="2"/>
    </font>
    <font>
      <sz val="10"/>
      <color rgb="FF050505"/>
      <name val="Open Sans"/>
      <family val="2"/>
    </font>
    <font>
      <sz val="10"/>
      <color rgb="FF0F1419"/>
      <name val="Open Sans"/>
      <family val="2"/>
    </font>
    <font>
      <sz val="10"/>
      <name val="Calibri"/>
      <family val="2"/>
      <scheme val="minor"/>
    </font>
    <font>
      <sz val="10"/>
      <name val="Calibri"/>
      <family val="2"/>
    </font>
    <font>
      <sz val="9"/>
      <name val="Calibri"/>
      <family val="2"/>
      <scheme val="minor"/>
    </font>
    <font>
      <b/>
      <sz val="10"/>
      <color rgb="FF005E8D"/>
      <name val="Open Sans"/>
      <family val="2"/>
    </font>
    <font>
      <sz val="10"/>
      <color rgb="FF005E8D"/>
      <name val="Open Sans"/>
      <family val="2"/>
    </font>
    <font>
      <sz val="12"/>
      <color rgb="FF005E8D"/>
      <name val="Open Sans"/>
      <family val="2"/>
    </font>
    <font>
      <b/>
      <sz val="12"/>
      <color rgb="FF005E8D"/>
      <name val="Open Sans"/>
      <family val="2"/>
    </font>
    <font>
      <sz val="12"/>
      <color rgb="FF007DBC"/>
      <name val="Open Sans"/>
      <family val="2"/>
    </font>
    <font>
      <b/>
      <sz val="12"/>
      <color theme="1"/>
      <name val="Open Sans"/>
      <family val="2"/>
    </font>
    <font>
      <b/>
      <sz val="12"/>
      <color theme="4"/>
      <name val="Open Sans"/>
      <family val="2"/>
    </font>
    <font>
      <sz val="14"/>
      <color theme="1"/>
      <name val="Calibri"/>
      <family val="2"/>
      <scheme val="minor"/>
    </font>
    <font>
      <sz val="12"/>
      <color theme="1"/>
      <name val="Open Sans"/>
      <family val="2"/>
    </font>
    <font>
      <b/>
      <sz val="9"/>
      <color rgb="FF005E8D"/>
      <name val="Open Sans"/>
      <family val="2"/>
    </font>
    <font>
      <b/>
      <sz val="11"/>
      <color rgb="FF000000"/>
      <name val="Open Sans"/>
      <family val="2"/>
    </font>
    <font>
      <b/>
      <sz val="11"/>
      <color rgb="FF005E8D"/>
      <name val="Open Sans"/>
      <family val="2"/>
    </font>
    <font>
      <b/>
      <sz val="12"/>
      <name val="Open Sans"/>
      <family val="2"/>
    </font>
    <font>
      <i/>
      <sz val="11"/>
      <color rgb="FF000000"/>
      <name val="Open Sans"/>
      <family val="2"/>
    </font>
    <font>
      <b/>
      <sz val="11"/>
      <color theme="4"/>
      <name val="Open Sans"/>
      <family val="2"/>
    </font>
    <font>
      <sz val="12"/>
      <color rgb="FF000000"/>
      <name val="Open Sans"/>
      <family val="2"/>
    </font>
    <font>
      <sz val="10"/>
      <color rgb="FF000000"/>
      <name val="Calibri"/>
      <family val="2"/>
    </font>
    <font>
      <b/>
      <sz val="9"/>
      <color rgb="FF000000"/>
      <name val="Times New Roman"/>
      <family val="1"/>
    </font>
    <font>
      <sz val="9"/>
      <color rgb="FF000000"/>
      <name val="Times New Roman"/>
      <family val="1"/>
    </font>
    <font>
      <sz val="11"/>
      <color rgb="FF005E8D"/>
      <name val="Open Sans"/>
      <family val="2"/>
    </font>
    <font>
      <b/>
      <sz val="8"/>
      <name val="Times New Roman"/>
      <family val="1"/>
    </font>
    <font>
      <i/>
      <sz val="8"/>
      <name val="Times New Roman"/>
      <family val="1"/>
    </font>
    <font>
      <b/>
      <sz val="13"/>
      <name val="Calibri"/>
      <family val="2"/>
      <scheme val="minor"/>
    </font>
    <font>
      <sz val="11"/>
      <color rgb="FF000000"/>
      <name val="Calibri"/>
      <family val="2"/>
      <scheme val="minor"/>
    </font>
    <font>
      <sz val="10"/>
      <name val="Open Sans"/>
      <family val="2"/>
    </font>
    <font>
      <sz val="10"/>
      <color rgb="FFFF0000"/>
      <name val="Times New Roman"/>
      <family val="1"/>
    </font>
    <font>
      <b/>
      <i/>
      <sz val="11"/>
      <color rgb="FFFF0000"/>
      <name val="Times New Roman"/>
      <family val="1"/>
    </font>
    <font>
      <sz val="11"/>
      <color rgb="FF000000"/>
      <name val="Times New Roman"/>
    </font>
    <font>
      <sz val="11"/>
      <color rgb="FFFF0000"/>
      <name val="Times New Roman"/>
    </font>
    <font>
      <sz val="8"/>
      <color rgb="FF000000"/>
      <name val="Segoe UI"/>
      <family val="2"/>
    </font>
  </fonts>
  <fills count="36">
    <fill>
      <patternFill patternType="none"/>
    </fill>
    <fill>
      <patternFill patternType="gray125"/>
    </fill>
    <fill>
      <patternFill patternType="solid">
        <fgColor theme="0"/>
        <bgColor indexed="64"/>
      </patternFill>
    </fill>
    <fill>
      <patternFill patternType="solid">
        <fgColor rgb="FF0070C0"/>
        <bgColor indexed="64"/>
      </patternFill>
    </fill>
    <fill>
      <patternFill patternType="solid">
        <fgColor rgb="FF00B0F0"/>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theme="6" tint="0.79995117038483843"/>
        <bgColor indexed="64"/>
      </patternFill>
    </fill>
    <fill>
      <patternFill patternType="solid">
        <fgColor rgb="FFFFEB9C"/>
        <bgColor indexed="64"/>
      </patternFill>
    </fill>
    <fill>
      <patternFill patternType="solid">
        <fgColor theme="8" tint="0.79995117038483843"/>
        <bgColor indexed="64"/>
      </patternFill>
    </fill>
    <fill>
      <patternFill patternType="solid">
        <fgColor rgb="FFFFF4C5"/>
        <bgColor indexed="64"/>
      </patternFill>
    </fill>
    <fill>
      <patternFill patternType="solid">
        <fgColor rgb="FFC6EFCE"/>
        <bgColor indexed="64"/>
      </patternFill>
    </fill>
    <fill>
      <patternFill patternType="solid">
        <fgColor rgb="FFFFC7CE"/>
        <bgColor indexed="64"/>
      </patternFill>
    </fill>
    <fill>
      <patternFill patternType="solid">
        <fgColor theme="6" tint="-0.249977111117893"/>
        <bgColor indexed="64"/>
      </patternFill>
    </fill>
    <fill>
      <patternFill patternType="solid">
        <fgColor theme="7" tint="0.59999389629810485"/>
        <bgColor indexed="64"/>
      </patternFill>
    </fill>
    <fill>
      <patternFill patternType="solid">
        <fgColor rgb="FFFFFFFF"/>
        <bgColor indexed="64"/>
      </patternFill>
    </fill>
    <fill>
      <patternFill patternType="solid">
        <fgColor theme="3" tint="0.79995117038483843"/>
        <bgColor indexed="64"/>
      </patternFill>
    </fill>
    <fill>
      <patternFill patternType="solid">
        <fgColor theme="2"/>
        <bgColor indexed="64"/>
      </patternFill>
    </fill>
    <fill>
      <patternFill patternType="solid">
        <fgColor theme="6" tint="0.59996337778862885"/>
        <bgColor indexed="64"/>
      </patternFill>
    </fill>
    <fill>
      <patternFill patternType="solid">
        <fgColor theme="0" tint="-0.14996795556505021"/>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F2F2F2"/>
        <bgColor rgb="FF000000"/>
      </patternFill>
    </fill>
    <fill>
      <patternFill patternType="solid">
        <fgColor theme="0" tint="-0.14999847407452621"/>
        <bgColor rgb="FF000000"/>
      </patternFill>
    </fill>
    <fill>
      <patternFill patternType="solid">
        <fgColor theme="8" tint="0.79998168889431442"/>
        <bgColor indexed="64"/>
      </patternFill>
    </fill>
    <fill>
      <patternFill patternType="solid">
        <fgColor theme="9"/>
        <bgColor indexed="64"/>
      </patternFill>
    </fill>
    <fill>
      <patternFill patternType="solid">
        <fgColor theme="9" tint="0.59999389629810485"/>
        <bgColor indexed="64"/>
      </patternFill>
    </fill>
    <fill>
      <patternFill patternType="lightUp">
        <fgColor theme="0" tint="-0.14996795556505021"/>
        <bgColor theme="0"/>
      </patternFill>
    </fill>
    <fill>
      <patternFill patternType="solid">
        <fgColor rgb="FFFFC000"/>
        <bgColor indexed="64"/>
      </patternFill>
    </fill>
    <fill>
      <patternFill patternType="solid">
        <fgColor rgb="FFFF0000"/>
        <bgColor indexed="64"/>
      </patternFill>
    </fill>
    <fill>
      <patternFill patternType="solid">
        <fgColor rgb="FF92D050"/>
        <bgColor indexed="64"/>
      </patternFill>
    </fill>
    <fill>
      <patternFill patternType="solid">
        <fgColor theme="0"/>
        <bgColor rgb="FF000000"/>
      </patternFill>
    </fill>
    <fill>
      <patternFill patternType="solid">
        <fgColor rgb="FFFFFF00"/>
        <bgColor indexed="64"/>
      </patternFill>
    </fill>
    <fill>
      <patternFill patternType="solid">
        <fgColor rgb="FFFFF2CC"/>
        <bgColor indexed="64"/>
      </patternFill>
    </fill>
    <fill>
      <patternFill patternType="solid">
        <fgColor rgb="FFA5A5A5"/>
        <bgColor indexed="64"/>
      </patternFill>
    </fill>
  </fills>
  <borders count="140">
    <border>
      <left/>
      <right/>
      <top/>
      <bottom/>
      <diagonal/>
    </border>
    <border>
      <left style="medium">
        <color auto="1"/>
      </left>
      <right style="medium">
        <color auto="1"/>
      </right>
      <top style="medium">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style="thin">
        <color auto="1"/>
      </right>
      <top style="medium">
        <color auto="1"/>
      </top>
      <bottom style="thin">
        <color auto="1"/>
      </bottom>
      <diagonal/>
    </border>
    <border>
      <left/>
      <right style="thin">
        <color auto="1"/>
      </right>
      <top style="medium">
        <color auto="1"/>
      </top>
      <bottom style="thin">
        <color auto="1"/>
      </bottom>
      <diagonal/>
    </border>
    <border>
      <left/>
      <right style="thin">
        <color auto="1"/>
      </right>
      <top/>
      <bottom style="thin">
        <color auto="1"/>
      </bottom>
      <diagonal/>
    </border>
    <border>
      <left style="thin">
        <color auto="1"/>
      </left>
      <right/>
      <top style="medium">
        <color auto="1"/>
      </top>
      <bottom style="thin">
        <color auto="1"/>
      </bottom>
      <diagonal/>
    </border>
    <border>
      <left style="thin">
        <color auto="1"/>
      </left>
      <right style="medium">
        <color auto="1"/>
      </right>
      <top/>
      <bottom style="thin">
        <color auto="1"/>
      </bottom>
      <diagonal/>
    </border>
    <border>
      <left/>
      <right/>
      <top style="medium">
        <color auto="1"/>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right style="thin">
        <color auto="1"/>
      </right>
      <top style="medium">
        <color auto="1"/>
      </top>
      <bottom style="medium">
        <color auto="1"/>
      </bottom>
      <diagonal/>
    </border>
    <border>
      <left style="thin">
        <color auto="1"/>
      </left>
      <right/>
      <top style="thin">
        <color auto="1"/>
      </top>
      <bottom/>
      <diagonal/>
    </border>
    <border>
      <left style="thin">
        <color auto="1"/>
      </left>
      <right style="thin">
        <color auto="1"/>
      </right>
      <top style="medium">
        <color auto="1"/>
      </top>
      <bottom style="medium">
        <color auto="1"/>
      </bottom>
      <diagonal/>
    </border>
    <border>
      <left/>
      <right style="medium">
        <color rgb="FF000000"/>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thin">
        <color auto="1"/>
      </left>
      <right style="medium">
        <color auto="1"/>
      </right>
      <top/>
      <bottom/>
      <diagonal/>
    </border>
    <border>
      <left style="medium">
        <color auto="1"/>
      </left>
      <right style="thin">
        <color auto="1"/>
      </right>
      <top style="medium">
        <color auto="1"/>
      </top>
      <bottom style="thin">
        <color auto="1"/>
      </bottom>
      <diagonal/>
    </border>
    <border>
      <left style="thin">
        <color auto="1"/>
      </left>
      <right style="thin">
        <color auto="1"/>
      </right>
      <top/>
      <bottom style="medium">
        <color auto="1"/>
      </bottom>
      <diagonal/>
    </border>
    <border>
      <left/>
      <right/>
      <top style="thin">
        <color auto="1"/>
      </top>
      <bottom/>
      <diagonal/>
    </border>
    <border>
      <left/>
      <right style="medium">
        <color auto="1"/>
      </right>
      <top style="thin">
        <color auto="1"/>
      </top>
      <bottom/>
      <diagonal/>
    </border>
    <border>
      <left style="thin">
        <color auto="1"/>
      </left>
      <right/>
      <top/>
      <bottom/>
      <diagonal/>
    </border>
    <border>
      <left/>
      <right/>
      <top/>
      <bottom style="thin">
        <color auto="1"/>
      </bottom>
      <diagonal/>
    </border>
    <border>
      <left/>
      <right style="medium">
        <color auto="1"/>
      </right>
      <top/>
      <bottom style="thin">
        <color auto="1"/>
      </bottom>
      <diagonal/>
    </border>
    <border>
      <left style="medium">
        <color auto="1"/>
      </left>
      <right style="medium">
        <color auto="1"/>
      </right>
      <top style="medium">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bottom style="thin">
        <color auto="1"/>
      </bottom>
      <diagonal/>
    </border>
    <border>
      <left style="medium">
        <color auto="1"/>
      </left>
      <right style="medium">
        <color auto="1"/>
      </right>
      <top/>
      <bottom style="thin">
        <color auto="1"/>
      </bottom>
      <diagonal/>
    </border>
    <border>
      <left style="hair">
        <color auto="1"/>
      </left>
      <right style="hair">
        <color auto="1"/>
      </right>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rgb="FF000000"/>
      </left>
      <right style="hair">
        <color rgb="FF000000"/>
      </right>
      <top style="thin">
        <color indexed="64"/>
      </top>
      <bottom style="hair">
        <color rgb="FF000000"/>
      </bottom>
      <diagonal/>
    </border>
    <border>
      <left style="hair">
        <color rgb="FF000000"/>
      </left>
      <right style="hair">
        <color rgb="FF000000"/>
      </right>
      <top style="thin">
        <color indexed="64"/>
      </top>
      <bottom style="hair">
        <color rgb="FF000000"/>
      </bottom>
      <diagonal/>
    </border>
    <border>
      <left style="hair">
        <color rgb="FF000000"/>
      </left>
      <right style="thin">
        <color rgb="FF000000"/>
      </right>
      <top style="thin">
        <color indexed="64"/>
      </top>
      <bottom style="hair">
        <color rgb="FF000000"/>
      </bottom>
      <diagonal/>
    </border>
    <border>
      <left style="thin">
        <color rgb="FF000000"/>
      </left>
      <right style="hair">
        <color rgb="FF000000"/>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style="hair">
        <color rgb="FF000000"/>
      </left>
      <right style="thin">
        <color rgb="FF000000"/>
      </right>
      <top style="hair">
        <color rgb="FF000000"/>
      </top>
      <bottom style="hair">
        <color rgb="FF000000"/>
      </bottom>
      <diagonal/>
    </border>
    <border>
      <left style="thin">
        <color rgb="FF000000"/>
      </left>
      <right style="hair">
        <color rgb="FF000000"/>
      </right>
      <top style="hair">
        <color rgb="FF000000"/>
      </top>
      <bottom style="thin">
        <color rgb="FF000000"/>
      </bottom>
      <diagonal/>
    </border>
    <border>
      <left style="hair">
        <color rgb="FF000000"/>
      </left>
      <right style="hair">
        <color rgb="FF000000"/>
      </right>
      <top style="hair">
        <color rgb="FF000000"/>
      </top>
      <bottom style="thin">
        <color rgb="FF000000"/>
      </bottom>
      <diagonal/>
    </border>
    <border>
      <left style="hair">
        <color rgb="FF000000"/>
      </left>
      <right style="thin">
        <color rgb="FF000000"/>
      </right>
      <top style="hair">
        <color rgb="FF000000"/>
      </top>
      <bottom style="thin">
        <color rgb="FF000000"/>
      </bottom>
      <diagonal/>
    </border>
    <border>
      <left style="thin">
        <color auto="1"/>
      </left>
      <right style="thin">
        <color auto="1"/>
      </right>
      <top style="medium">
        <color indexed="64"/>
      </top>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thin">
        <color indexed="64"/>
      </left>
      <right style="hair">
        <color indexed="64"/>
      </right>
      <top style="hair">
        <color indexed="64"/>
      </top>
      <bottom/>
      <diagonal/>
    </border>
    <border>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auto="1"/>
      </left>
      <right style="medium">
        <color indexed="64"/>
      </right>
      <top style="hair">
        <color auto="1"/>
      </top>
      <bottom style="hair">
        <color auto="1"/>
      </bottom>
      <diagonal/>
    </border>
    <border>
      <left style="medium">
        <color indexed="64"/>
      </left>
      <right style="hair">
        <color auto="1"/>
      </right>
      <top style="hair">
        <color auto="1"/>
      </top>
      <bottom/>
      <diagonal/>
    </border>
    <border>
      <left style="hair">
        <color indexed="64"/>
      </left>
      <right style="medium">
        <color indexed="64"/>
      </right>
      <top style="hair">
        <color indexed="64"/>
      </top>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auto="1"/>
      </right>
      <top style="hair">
        <color auto="1"/>
      </top>
      <bottom style="hair">
        <color auto="1"/>
      </bottom>
      <diagonal/>
    </border>
    <border>
      <left/>
      <right style="medium">
        <color indexed="64"/>
      </right>
      <top style="hair">
        <color indexed="64"/>
      </top>
      <bottom style="hair">
        <color indexed="64"/>
      </bottom>
      <diagonal/>
    </border>
    <border>
      <left/>
      <right style="medium">
        <color indexed="64"/>
      </right>
      <top style="hair">
        <color indexed="64"/>
      </top>
      <bottom style="medium">
        <color indexed="64"/>
      </bottom>
      <diagonal/>
    </border>
    <border>
      <left style="medium">
        <color indexed="64"/>
      </left>
      <right style="medium">
        <color indexed="64"/>
      </right>
      <top style="hair">
        <color auto="1"/>
      </top>
      <bottom style="hair">
        <color auto="1"/>
      </bottom>
      <diagonal/>
    </border>
    <border>
      <left style="medium">
        <color indexed="64"/>
      </left>
      <right style="medium">
        <color indexed="64"/>
      </right>
      <top style="hair">
        <color auto="1"/>
      </top>
      <bottom style="medium">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hair">
        <color auto="1"/>
      </left>
      <right style="medium">
        <color indexed="64"/>
      </right>
      <top/>
      <bottom style="hair">
        <color auto="1"/>
      </bottom>
      <diagonal/>
    </border>
    <border>
      <left style="medium">
        <color indexed="64"/>
      </left>
      <right style="hair">
        <color auto="1"/>
      </right>
      <top/>
      <bottom style="hair">
        <color auto="1"/>
      </bottom>
      <diagonal/>
    </border>
    <border>
      <left style="medium">
        <color indexed="64"/>
      </left>
      <right style="medium">
        <color indexed="64"/>
      </right>
      <top/>
      <bottom style="hair">
        <color auto="1"/>
      </bottom>
      <diagonal/>
    </border>
    <border>
      <left style="thin">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thin">
        <color auto="1"/>
      </right>
      <top style="medium">
        <color auto="1"/>
      </top>
      <bottom style="hair">
        <color auto="1"/>
      </bottom>
      <diagonal/>
    </border>
    <border>
      <left style="hair">
        <color auto="1"/>
      </left>
      <right style="thin">
        <color auto="1"/>
      </right>
      <top style="hair">
        <color auto="1"/>
      </top>
      <bottom style="hair">
        <color auto="1"/>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hair">
        <color indexed="64"/>
      </left>
      <right/>
      <top/>
      <bottom/>
      <diagonal/>
    </border>
    <border>
      <left style="hair">
        <color indexed="64"/>
      </left>
      <right/>
      <top/>
      <bottom style="hair">
        <color indexed="64"/>
      </bottom>
      <diagonal/>
    </border>
    <border>
      <left style="medium">
        <color rgb="FF000000"/>
      </left>
      <right style="thin">
        <color indexed="64"/>
      </right>
      <top style="medium">
        <color rgb="FF000000"/>
      </top>
      <bottom style="medium">
        <color rgb="FF000000"/>
      </bottom>
      <diagonal/>
    </border>
    <border>
      <left style="thin">
        <color auto="1"/>
      </left>
      <right style="thin">
        <color auto="1"/>
      </right>
      <top style="medium">
        <color rgb="FF000000"/>
      </top>
      <bottom style="medium">
        <color rgb="FF000000"/>
      </bottom>
      <diagonal/>
    </border>
    <border>
      <left style="thin">
        <color auto="1"/>
      </left>
      <right style="medium">
        <color rgb="FF000000"/>
      </right>
      <top style="medium">
        <color rgb="FF000000"/>
      </top>
      <bottom style="medium">
        <color rgb="FF000000"/>
      </bottom>
      <diagonal/>
    </border>
    <border>
      <left/>
      <right style="hair">
        <color indexed="64"/>
      </right>
      <top style="hair">
        <color indexed="64"/>
      </top>
      <bottom style="thin">
        <color rgb="FF000000"/>
      </bottom>
      <diagonal/>
    </border>
    <border>
      <left style="thin">
        <color indexed="64"/>
      </left>
      <right style="thin">
        <color auto="1"/>
      </right>
      <top style="thin">
        <color indexed="64"/>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auto="1"/>
      </left>
      <right/>
      <top style="thin">
        <color auto="1"/>
      </top>
      <bottom style="medium">
        <color auto="1"/>
      </bottom>
      <diagonal/>
    </border>
    <border>
      <left style="thin">
        <color auto="1"/>
      </left>
      <right style="medium">
        <color auto="1"/>
      </right>
      <top style="thin">
        <color auto="1"/>
      </top>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style="medium">
        <color indexed="64"/>
      </right>
      <top style="thin">
        <color auto="1"/>
      </top>
      <bottom style="hair">
        <color auto="1"/>
      </bottom>
      <diagonal/>
    </border>
    <border>
      <left style="medium">
        <color auto="1"/>
      </left>
      <right style="medium">
        <color auto="1"/>
      </right>
      <top style="thin">
        <color auto="1"/>
      </top>
      <bottom/>
      <diagonal/>
    </border>
    <border>
      <left style="thin">
        <color indexed="64"/>
      </left>
      <right style="thin">
        <color auto="1"/>
      </right>
      <top style="thin">
        <color indexed="64"/>
      </top>
      <bottom/>
      <diagonal/>
    </border>
    <border>
      <left style="thin">
        <color indexed="64"/>
      </left>
      <right style="thin">
        <color auto="1"/>
      </right>
      <top style="thin">
        <color indexed="64"/>
      </top>
      <bottom/>
      <diagonal/>
    </border>
    <border>
      <left style="thin">
        <color auto="1"/>
      </left>
      <right style="thin">
        <color auto="1"/>
      </right>
      <top style="thin">
        <color auto="1"/>
      </top>
      <bottom style="thin">
        <color auto="1"/>
      </bottom>
      <diagonal/>
    </border>
    <border>
      <left style="medium">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diagonal/>
    </border>
    <border>
      <left/>
      <right/>
      <top style="thin">
        <color auto="1"/>
      </top>
      <bottom style="thin">
        <color auto="1"/>
      </bottom>
      <diagonal/>
    </border>
    <border>
      <left style="thin">
        <color auto="1"/>
      </left>
      <right style="medium">
        <color auto="1"/>
      </right>
      <top style="thin">
        <color auto="1"/>
      </top>
      <bottom/>
      <diagonal/>
    </border>
    <border>
      <left style="medium">
        <color auto="1"/>
      </left>
      <right style="medium">
        <color auto="1"/>
      </right>
      <top style="thin">
        <color auto="1"/>
      </top>
      <bottom style="thin">
        <color auto="1"/>
      </bottom>
      <diagonal/>
    </border>
  </borders>
  <cellStyleXfs count="25">
    <xf numFmtId="0" fontId="0" fillId="0" borderId="0"/>
    <xf numFmtId="164" fontId="81" fillId="0" borderId="0" applyFont="0" applyFill="0" applyBorder="0" applyAlignment="0" applyProtection="0"/>
    <xf numFmtId="165" fontId="81" fillId="0" borderId="0" applyFont="0" applyFill="0" applyBorder="0" applyAlignment="0" applyProtection="0"/>
    <xf numFmtId="9" fontId="81" fillId="0" borderId="0" applyFont="0" applyFill="0" applyBorder="0" applyAlignment="0" applyProtection="0"/>
    <xf numFmtId="0" fontId="22" fillId="0" borderId="0" applyNumberFormat="0" applyFill="0" applyBorder="0" applyAlignment="0" applyProtection="0">
      <alignment vertical="top"/>
      <protection locked="0"/>
    </xf>
    <xf numFmtId="0" fontId="80" fillId="0" borderId="0"/>
    <xf numFmtId="0" fontId="81" fillId="0" borderId="0"/>
    <xf numFmtId="0" fontId="33" fillId="11" borderId="0" applyNumberFormat="0" applyBorder="0" applyAlignment="0" applyProtection="0"/>
    <xf numFmtId="0" fontId="34" fillId="12" borderId="0" applyNumberFormat="0" applyBorder="0" applyAlignment="0" applyProtection="0"/>
    <xf numFmtId="0" fontId="29" fillId="8" borderId="0" applyNumberFormat="0" applyBorder="0" applyAlignment="0" applyProtection="0"/>
    <xf numFmtId="0" fontId="82" fillId="0" borderId="0"/>
    <xf numFmtId="0" fontId="80" fillId="0" borderId="0"/>
    <xf numFmtId="165" fontId="81" fillId="0" borderId="0" applyFont="0" applyFill="0" applyBorder="0" applyAlignment="0" applyProtection="0"/>
    <xf numFmtId="164" fontId="81" fillId="0" borderId="0" applyFont="0" applyFill="0" applyBorder="0" applyAlignment="0" applyProtection="0"/>
    <xf numFmtId="166" fontId="79" fillId="0" borderId="0"/>
    <xf numFmtId="0" fontId="22" fillId="0" borderId="0" applyNumberFormat="0" applyFill="0" applyBorder="0" applyAlignment="0" applyProtection="0">
      <alignment vertical="top"/>
      <protection locked="0"/>
    </xf>
    <xf numFmtId="0" fontId="80" fillId="0" borderId="0"/>
    <xf numFmtId="0" fontId="81" fillId="0" borderId="0"/>
    <xf numFmtId="0" fontId="5" fillId="0" borderId="0"/>
    <xf numFmtId="0" fontId="4" fillId="0" borderId="0"/>
    <xf numFmtId="165" fontId="4" fillId="0" borderId="0" applyFont="0" applyFill="0" applyBorder="0" applyAlignment="0" applyProtection="0"/>
    <xf numFmtId="164" fontId="4" fillId="0" borderId="0" applyFont="0" applyFill="0" applyBorder="0" applyAlignment="0" applyProtection="0"/>
    <xf numFmtId="0" fontId="111" fillId="0" borderId="0" applyNumberFormat="0" applyFill="0" applyBorder="0" applyAlignment="0" applyProtection="0"/>
    <xf numFmtId="0" fontId="3" fillId="0" borderId="0"/>
    <xf numFmtId="164" fontId="3" fillId="0" borderId="0" applyFont="0" applyFill="0" applyBorder="0" applyAlignment="0" applyProtection="0"/>
  </cellStyleXfs>
  <cellXfs count="1414">
    <xf numFmtId="0" fontId="0" fillId="0" borderId="0" xfId="0"/>
    <xf numFmtId="0" fontId="18" fillId="6" borderId="5" xfId="0" applyFont="1" applyFill="1" applyBorder="1" applyAlignment="1">
      <alignment vertical="center"/>
    </xf>
    <xf numFmtId="0" fontId="0" fillId="6" borderId="6" xfId="0" applyFill="1" applyBorder="1"/>
    <xf numFmtId="0" fontId="18" fillId="6" borderId="7" xfId="0" applyFont="1" applyFill="1" applyBorder="1" applyAlignment="1">
      <alignment vertical="center"/>
    </xf>
    <xf numFmtId="0" fontId="0" fillId="6" borderId="0" xfId="0" applyFill="1"/>
    <xf numFmtId="0" fontId="18" fillId="6" borderId="0" xfId="0" applyFont="1" applyFill="1" applyAlignment="1">
      <alignment vertical="center"/>
    </xf>
    <xf numFmtId="0" fontId="0" fillId="6" borderId="7" xfId="0" applyFill="1" applyBorder="1"/>
    <xf numFmtId="0" fontId="21" fillId="6" borderId="6" xfId="0" applyFont="1" applyFill="1" applyBorder="1" applyAlignment="1">
      <alignment vertical="top" wrapText="1"/>
    </xf>
    <xf numFmtId="0" fontId="22" fillId="6" borderId="9" xfId="4" applyFill="1" applyBorder="1" applyAlignment="1" applyProtection="1">
      <alignment vertical="top" wrapText="1"/>
    </xf>
    <xf numFmtId="0" fontId="24" fillId="0" borderId="0" xfId="0" applyFont="1"/>
    <xf numFmtId="0" fontId="0" fillId="7" borderId="10" xfId="0" applyFill="1" applyBorder="1"/>
    <xf numFmtId="0" fontId="0" fillId="8" borderId="10" xfId="0" applyFill="1" applyBorder="1" applyProtection="1">
      <protection locked="0"/>
    </xf>
    <xf numFmtId="0" fontId="0" fillId="0" borderId="14" xfId="0" applyBorder="1"/>
    <xf numFmtId="0" fontId="25" fillId="9" borderId="15" xfId="0" applyFont="1" applyFill="1" applyBorder="1" applyAlignment="1">
      <alignment horizontal="left" vertical="center" wrapText="1"/>
    </xf>
    <xf numFmtId="0" fontId="26" fillId="0" borderId="17" xfId="0" applyFont="1" applyBorder="1" applyAlignment="1">
      <alignment horizontal="left" vertical="center"/>
    </xf>
    <xf numFmtId="0" fontId="26" fillId="0" borderId="18" xfId="0" applyFont="1" applyBorder="1" applyAlignment="1">
      <alignment horizontal="left" vertical="center"/>
    </xf>
    <xf numFmtId="0" fontId="0" fillId="0" borderId="0" xfId="0" applyAlignment="1">
      <alignment horizontal="left"/>
    </xf>
    <xf numFmtId="0" fontId="25" fillId="9" borderId="2" xfId="0" applyFont="1" applyFill="1" applyBorder="1" applyAlignment="1">
      <alignment horizontal="center" vertical="center" wrapText="1"/>
    </xf>
    <xf numFmtId="0" fontId="25" fillId="9" borderId="21" xfId="0" applyFont="1" applyFill="1" applyBorder="1" applyAlignment="1">
      <alignment horizontal="center" vertical="center" wrapText="1"/>
    </xf>
    <xf numFmtId="0" fontId="0" fillId="0" borderId="0" xfId="0" applyAlignment="1">
      <alignment wrapText="1"/>
    </xf>
    <xf numFmtId="0" fontId="25" fillId="9" borderId="20" xfId="0" applyFont="1" applyFill="1" applyBorder="1" applyAlignment="1">
      <alignment horizontal="center" vertical="center"/>
    </xf>
    <xf numFmtId="0" fontId="25" fillId="9" borderId="2" xfId="0" applyFont="1" applyFill="1" applyBorder="1" applyAlignment="1">
      <alignment horizontal="center" vertical="center"/>
    </xf>
    <xf numFmtId="0" fontId="25" fillId="9" borderId="15" xfId="0" applyFont="1" applyFill="1" applyBorder="1" applyAlignment="1">
      <alignment horizontal="center" vertical="center"/>
    </xf>
    <xf numFmtId="0" fontId="0" fillId="0" borderId="0" xfId="0" applyAlignment="1">
      <alignment horizontal="left" wrapText="1"/>
    </xf>
    <xf numFmtId="0" fontId="0" fillId="6" borderId="25" xfId="0" applyFill="1" applyBorder="1"/>
    <xf numFmtId="0" fontId="0" fillId="6" borderId="26" xfId="0" applyFill="1" applyBorder="1"/>
    <xf numFmtId="0" fontId="21" fillId="6" borderId="25" xfId="0" applyFont="1" applyFill="1" applyBorder="1" applyAlignment="1">
      <alignment vertical="top" wrapText="1"/>
    </xf>
    <xf numFmtId="0" fontId="22" fillId="6" borderId="27" xfId="4" applyFill="1" applyBorder="1" applyAlignment="1" applyProtection="1">
      <alignment vertical="top" wrapText="1"/>
    </xf>
    <xf numFmtId="0" fontId="0" fillId="0" borderId="0" xfId="0" applyProtection="1">
      <protection locked="0"/>
    </xf>
    <xf numFmtId="0" fontId="25" fillId="9" borderId="3" xfId="0" applyFont="1" applyFill="1" applyBorder="1" applyAlignment="1">
      <alignment horizontal="center" vertical="center"/>
    </xf>
    <xf numFmtId="0" fontId="0" fillId="0" borderId="0" xfId="0" applyAlignment="1">
      <alignment horizontal="left" vertical="center" wrapText="1"/>
    </xf>
    <xf numFmtId="0" fontId="25" fillId="9" borderId="21" xfId="0" applyFont="1" applyFill="1" applyBorder="1" applyAlignment="1">
      <alignment horizontal="center" vertical="center"/>
    </xf>
    <xf numFmtId="0" fontId="25" fillId="9" borderId="17" xfId="0" applyFont="1" applyFill="1" applyBorder="1" applyAlignment="1">
      <alignment horizontal="center" vertical="center" wrapText="1"/>
    </xf>
    <xf numFmtId="0" fontId="29" fillId="8" borderId="29" xfId="9" applyBorder="1" applyAlignment="1" applyProtection="1">
      <alignment horizontal="center" vertical="center"/>
      <protection locked="0"/>
    </xf>
    <xf numFmtId="0" fontId="29" fillId="8" borderId="29" xfId="9" applyBorder="1" applyProtection="1">
      <protection locked="0"/>
    </xf>
    <xf numFmtId="0" fontId="29" fillId="10" borderId="29" xfId="9" applyFill="1" applyBorder="1" applyProtection="1">
      <protection locked="0"/>
    </xf>
    <xf numFmtId="0" fontId="29" fillId="8" borderId="0" xfId="9"/>
    <xf numFmtId="0" fontId="33" fillId="11" borderId="0" xfId="7"/>
    <xf numFmtId="0" fontId="34" fillId="12" borderId="0" xfId="8"/>
    <xf numFmtId="0" fontId="0" fillId="0" borderId="0" xfId="0" applyAlignment="1">
      <alignment vertical="center" wrapText="1"/>
    </xf>
    <xf numFmtId="0" fontId="35" fillId="6" borderId="5" xfId="0" applyFont="1" applyFill="1" applyBorder="1"/>
    <xf numFmtId="0" fontId="35" fillId="6" borderId="6" xfId="0" applyFont="1" applyFill="1" applyBorder="1"/>
    <xf numFmtId="0" fontId="35" fillId="6" borderId="25" xfId="0" applyFont="1" applyFill="1" applyBorder="1"/>
    <xf numFmtId="0" fontId="35" fillId="6" borderId="7" xfId="0" applyFont="1" applyFill="1" applyBorder="1"/>
    <xf numFmtId="0" fontId="35" fillId="6" borderId="26" xfId="0" applyFont="1" applyFill="1" applyBorder="1"/>
    <xf numFmtId="0" fontId="37" fillId="6" borderId="0" xfId="0" applyFont="1" applyFill="1"/>
    <xf numFmtId="0" fontId="38" fillId="6" borderId="0" xfId="0" applyFont="1" applyFill="1"/>
    <xf numFmtId="0" fontId="39" fillId="0" borderId="10" xfId="0" applyFont="1" applyBorder="1" applyAlignment="1">
      <alignment horizontal="center" vertical="top" wrapText="1"/>
    </xf>
    <xf numFmtId="0" fontId="39" fillId="0" borderId="13" xfId="0" applyFont="1" applyBorder="1" applyAlignment="1">
      <alignment horizontal="center" vertical="top" wrapText="1"/>
    </xf>
    <xf numFmtId="0" fontId="37" fillId="0" borderId="10" xfId="0" applyFont="1" applyBorder="1" applyAlignment="1">
      <alignment vertical="top" wrapText="1"/>
    </xf>
    <xf numFmtId="0" fontId="37" fillId="0" borderId="10" xfId="0" applyFont="1" applyBorder="1" applyAlignment="1">
      <alignment vertical="center" wrapText="1"/>
    </xf>
    <xf numFmtId="0" fontId="40" fillId="0" borderId="10" xfId="0" applyFont="1" applyBorder="1" applyAlignment="1">
      <alignment vertical="top" wrapText="1"/>
    </xf>
    <xf numFmtId="0" fontId="40" fillId="0" borderId="10" xfId="0" applyFont="1" applyBorder="1" applyAlignment="1">
      <alignment vertical="center"/>
    </xf>
    <xf numFmtId="0" fontId="37" fillId="0" borderId="10" xfId="0" applyFont="1" applyBorder="1"/>
    <xf numFmtId="0" fontId="35" fillId="0" borderId="10" xfId="0" applyFont="1" applyBorder="1" applyAlignment="1">
      <alignment vertical="center" wrapText="1"/>
    </xf>
    <xf numFmtId="0" fontId="40" fillId="0" borderId="10" xfId="0" applyFont="1" applyBorder="1" applyAlignment="1">
      <alignment vertical="center" wrapText="1"/>
    </xf>
    <xf numFmtId="0" fontId="35" fillId="6" borderId="33" xfId="0" applyFont="1" applyFill="1" applyBorder="1"/>
    <xf numFmtId="0" fontId="40" fillId="0" borderId="9" xfId="0" applyFont="1" applyBorder="1" applyAlignment="1">
      <alignment vertical="top" wrapText="1"/>
    </xf>
    <xf numFmtId="0" fontId="40" fillId="0" borderId="11" xfId="0" applyFont="1" applyBorder="1" applyAlignment="1">
      <alignment vertical="top" wrapText="1"/>
    </xf>
    <xf numFmtId="0" fontId="35" fillId="6" borderId="8" xfId="0" applyFont="1" applyFill="1" applyBorder="1"/>
    <xf numFmtId="0" fontId="35" fillId="6" borderId="9" xfId="0" applyFont="1" applyFill="1" applyBorder="1"/>
    <xf numFmtId="0" fontId="35" fillId="6" borderId="27" xfId="0" applyFont="1" applyFill="1" applyBorder="1"/>
    <xf numFmtId="0" fontId="44" fillId="13" borderId="12" xfId="0" applyFont="1" applyFill="1" applyBorder="1" applyAlignment="1">
      <alignment horizontal="center" vertical="center" wrapText="1"/>
    </xf>
    <xf numFmtId="0" fontId="46" fillId="6" borderId="5" xfId="0" applyFont="1" applyFill="1" applyBorder="1"/>
    <xf numFmtId="0" fontId="46" fillId="6" borderId="6" xfId="0" applyFont="1" applyFill="1" applyBorder="1" applyAlignment="1">
      <alignment horizontal="left" vertical="center"/>
    </xf>
    <xf numFmtId="0" fontId="46" fillId="6" borderId="6" xfId="0" applyFont="1" applyFill="1" applyBorder="1"/>
    <xf numFmtId="0" fontId="46" fillId="6" borderId="7" xfId="0" applyFont="1" applyFill="1" applyBorder="1"/>
    <xf numFmtId="0" fontId="49" fillId="6" borderId="0" xfId="0" applyFont="1" applyFill="1" applyAlignment="1">
      <alignment horizontal="center" wrapText="1"/>
    </xf>
    <xf numFmtId="0" fontId="50" fillId="6" borderId="0" xfId="0" applyFont="1" applyFill="1" applyAlignment="1">
      <alignment vertical="center"/>
    </xf>
    <xf numFmtId="0" fontId="46" fillId="6" borderId="0" xfId="0" applyFont="1" applyFill="1"/>
    <xf numFmtId="0" fontId="51" fillId="6" borderId="10" xfId="0" applyFont="1" applyFill="1" applyBorder="1" applyAlignment="1">
      <alignment horizontal="center" vertical="center" wrapText="1"/>
    </xf>
    <xf numFmtId="0" fontId="52" fillId="2" borderId="10" xfId="0" applyFont="1" applyFill="1" applyBorder="1" applyAlignment="1">
      <alignment horizontal="center" vertical="center" wrapText="1"/>
    </xf>
    <xf numFmtId="0" fontId="52" fillId="2" borderId="12" xfId="0" applyFont="1" applyFill="1" applyBorder="1" applyAlignment="1">
      <alignment horizontal="center" vertical="center" wrapText="1"/>
    </xf>
    <xf numFmtId="0" fontId="40" fillId="6" borderId="7" xfId="0" applyFont="1" applyFill="1" applyBorder="1" applyAlignment="1">
      <alignment horizontal="left" vertical="center"/>
    </xf>
    <xf numFmtId="0" fontId="53" fillId="6" borderId="7" xfId="0" applyFont="1" applyFill="1" applyBorder="1" applyAlignment="1">
      <alignment vertical="center" wrapText="1"/>
    </xf>
    <xf numFmtId="0" fontId="54" fillId="15" borderId="2" xfId="0" applyFont="1" applyFill="1" applyBorder="1" applyAlignment="1">
      <alignment horizontal="left" vertical="top" wrapText="1"/>
    </xf>
    <xf numFmtId="0" fontId="54" fillId="15" borderId="21" xfId="0" applyFont="1" applyFill="1" applyBorder="1" applyAlignment="1">
      <alignment horizontal="left" vertical="top" wrapText="1"/>
    </xf>
    <xf numFmtId="0" fontId="53" fillId="6" borderId="8" xfId="0" applyFont="1" applyFill="1" applyBorder="1" applyAlignment="1">
      <alignment vertical="center" wrapText="1"/>
    </xf>
    <xf numFmtId="0" fontId="54" fillId="6" borderId="7" xfId="0" applyFont="1" applyFill="1" applyBorder="1" applyAlignment="1">
      <alignment vertical="top"/>
    </xf>
    <xf numFmtId="0" fontId="55" fillId="6" borderId="7" xfId="0" applyFont="1" applyFill="1" applyBorder="1" applyAlignment="1">
      <alignment vertical="top" wrapText="1"/>
    </xf>
    <xf numFmtId="0" fontId="54" fillId="0" borderId="2" xfId="0" applyFont="1" applyBorder="1" applyAlignment="1">
      <alignment vertical="top" wrapText="1"/>
    </xf>
    <xf numFmtId="0" fontId="46" fillId="6" borderId="8" xfId="0" applyFont="1" applyFill="1" applyBorder="1" applyAlignment="1">
      <alignment vertical="center"/>
    </xf>
    <xf numFmtId="0" fontId="46" fillId="6" borderId="9" xfId="0" applyFont="1" applyFill="1" applyBorder="1" applyAlignment="1">
      <alignment vertical="center"/>
    </xf>
    <xf numFmtId="0" fontId="0" fillId="2" borderId="0" xfId="0" applyFill="1"/>
    <xf numFmtId="0" fontId="57" fillId="2" borderId="0" xfId="0" applyFont="1" applyFill="1" applyAlignment="1">
      <alignment wrapText="1"/>
    </xf>
    <xf numFmtId="0" fontId="57" fillId="2" borderId="0" xfId="0" applyFont="1" applyFill="1"/>
    <xf numFmtId="0" fontId="46" fillId="6" borderId="25" xfId="0" applyFont="1" applyFill="1" applyBorder="1"/>
    <xf numFmtId="0" fontId="47" fillId="6" borderId="26" xfId="0" applyFont="1" applyFill="1" applyBorder="1"/>
    <xf numFmtId="0" fontId="46" fillId="6" borderId="26" xfId="0" applyFont="1" applyFill="1" applyBorder="1"/>
    <xf numFmtId="0" fontId="46" fillId="6" borderId="26" xfId="0" applyFont="1" applyFill="1" applyBorder="1" applyAlignment="1">
      <alignment horizontal="left" vertical="center"/>
    </xf>
    <xf numFmtId="0" fontId="46" fillId="6" borderId="27" xfId="0" applyFont="1" applyFill="1" applyBorder="1" applyAlignment="1">
      <alignment vertical="center"/>
    </xf>
    <xf numFmtId="0" fontId="0" fillId="0" borderId="0" xfId="0" applyAlignment="1">
      <alignment horizontal="left" vertical="center"/>
    </xf>
    <xf numFmtId="0" fontId="35" fillId="0" borderId="0" xfId="0" applyFont="1"/>
    <xf numFmtId="0" fontId="46" fillId="6" borderId="0" xfId="0" applyFont="1" applyFill="1" applyAlignment="1">
      <alignment horizontal="left" vertical="center"/>
    </xf>
    <xf numFmtId="0" fontId="52" fillId="6" borderId="0" xfId="0" applyFont="1" applyFill="1" applyAlignment="1">
      <alignment horizontal="center" vertical="center" wrapText="1"/>
    </xf>
    <xf numFmtId="0" fontId="35" fillId="0" borderId="0" xfId="0" applyFont="1" applyAlignment="1">
      <alignment horizontal="left" vertical="center"/>
    </xf>
    <xf numFmtId="0" fontId="46" fillId="6" borderId="7" xfId="0" applyFont="1" applyFill="1" applyBorder="1" applyAlignment="1">
      <alignment horizontal="left" vertical="center"/>
    </xf>
    <xf numFmtId="0" fontId="52" fillId="6" borderId="0" xfId="0" applyFont="1" applyFill="1" applyAlignment="1">
      <alignment horizontal="left" vertical="center" wrapText="1"/>
    </xf>
    <xf numFmtId="0" fontId="46" fillId="6" borderId="0" xfId="0" applyFont="1" applyFill="1" applyAlignment="1">
      <alignment horizontal="left" vertical="center" wrapText="1"/>
    </xf>
    <xf numFmtId="0" fontId="46" fillId="17" borderId="32" xfId="0" applyFont="1" applyFill="1" applyBorder="1" applyAlignment="1">
      <alignment horizontal="right" vertical="center"/>
    </xf>
    <xf numFmtId="0" fontId="46" fillId="6" borderId="0" xfId="0" applyFont="1" applyFill="1" applyAlignment="1">
      <alignment horizontal="right" vertical="center"/>
    </xf>
    <xf numFmtId="0" fontId="46" fillId="6" borderId="0" xfId="0" applyFont="1" applyFill="1" applyAlignment="1">
      <alignment horizontal="right"/>
    </xf>
    <xf numFmtId="0" fontId="49" fillId="6" borderId="0" xfId="0" applyFont="1" applyFill="1" applyAlignment="1">
      <alignment horizontal="left" vertical="center" wrapText="1"/>
    </xf>
    <xf numFmtId="0" fontId="59" fillId="6" borderId="0" xfId="0" applyFont="1" applyFill="1" applyAlignment="1">
      <alignment horizontal="left" vertical="center"/>
    </xf>
    <xf numFmtId="0" fontId="50" fillId="6" borderId="0" xfId="0" applyFont="1" applyFill="1"/>
    <xf numFmtId="0" fontId="24" fillId="0" borderId="0" xfId="0" applyFont="1" applyAlignment="1">
      <alignment horizontal="left" vertical="center"/>
    </xf>
    <xf numFmtId="0" fontId="46" fillId="17" borderId="32" xfId="0" applyFont="1" applyFill="1" applyBorder="1" applyAlignment="1">
      <alignment horizontal="center" vertical="center"/>
    </xf>
    <xf numFmtId="0" fontId="46" fillId="0" borderId="0" xfId="0" applyFont="1" applyAlignment="1">
      <alignment vertical="center" wrapText="1"/>
    </xf>
    <xf numFmtId="0" fontId="0" fillId="6" borderId="0" xfId="0" applyFill="1" applyAlignment="1">
      <alignment horizontal="left" vertical="center"/>
    </xf>
    <xf numFmtId="0" fontId="61" fillId="6" borderId="0" xfId="0" applyFont="1" applyFill="1" applyAlignment="1">
      <alignment vertical="top" wrapText="1"/>
    </xf>
    <xf numFmtId="0" fontId="52" fillId="6" borderId="0" xfId="0" applyFont="1" applyFill="1"/>
    <xf numFmtId="0" fontId="46" fillId="2" borderId="1" xfId="0" applyFont="1" applyFill="1" applyBorder="1" applyAlignment="1">
      <alignment horizontal="left" vertical="top" wrapText="1"/>
    </xf>
    <xf numFmtId="0" fontId="46" fillId="6" borderId="8" xfId="0" applyFont="1" applyFill="1" applyBorder="1"/>
    <xf numFmtId="0" fontId="46" fillId="6" borderId="9" xfId="0" applyFont="1" applyFill="1" applyBorder="1" applyAlignment="1">
      <alignment horizontal="left" vertical="center" wrapText="1"/>
    </xf>
    <xf numFmtId="0" fontId="46" fillId="6" borderId="9" xfId="0" applyFont="1" applyFill="1" applyBorder="1" applyAlignment="1">
      <alignment vertical="top" wrapText="1"/>
    </xf>
    <xf numFmtId="0" fontId="0" fillId="6" borderId="9" xfId="0" applyFill="1" applyBorder="1"/>
    <xf numFmtId="0" fontId="17" fillId="0" borderId="15" xfId="0" applyFont="1" applyBorder="1" applyAlignment="1">
      <alignment horizontal="center" vertical="center"/>
    </xf>
    <xf numFmtId="0" fontId="46" fillId="6" borderId="27" xfId="0" applyFont="1" applyFill="1" applyBorder="1"/>
    <xf numFmtId="0" fontId="35" fillId="0" borderId="0" xfId="0" applyFont="1" applyAlignment="1">
      <alignment horizontal="center" vertical="top"/>
    </xf>
    <xf numFmtId="0" fontId="35" fillId="0" borderId="0" xfId="0" applyFont="1" applyAlignment="1">
      <alignment wrapText="1"/>
    </xf>
    <xf numFmtId="0" fontId="35" fillId="18" borderId="5" xfId="0" applyFont="1" applyFill="1" applyBorder="1"/>
    <xf numFmtId="0" fontId="35" fillId="18" borderId="6" xfId="0" applyFont="1" applyFill="1" applyBorder="1" applyAlignment="1">
      <alignment horizontal="center" vertical="top"/>
    </xf>
    <xf numFmtId="0" fontId="35" fillId="18" borderId="6" xfId="0" applyFont="1" applyFill="1" applyBorder="1" applyAlignment="1">
      <alignment wrapText="1"/>
    </xf>
    <xf numFmtId="0" fontId="35" fillId="18" borderId="25" xfId="0" applyFont="1" applyFill="1" applyBorder="1"/>
    <xf numFmtId="0" fontId="35" fillId="18" borderId="7" xfId="0" applyFont="1" applyFill="1" applyBorder="1"/>
    <xf numFmtId="0" fontId="35" fillId="18" borderId="26" xfId="0" applyFont="1" applyFill="1" applyBorder="1"/>
    <xf numFmtId="0" fontId="62" fillId="18" borderId="0" xfId="0" applyFont="1" applyFill="1" applyAlignment="1">
      <alignment horizontal="center"/>
    </xf>
    <xf numFmtId="0" fontId="51" fillId="18" borderId="0" xfId="0" applyFont="1" applyFill="1" applyAlignment="1">
      <alignment horizontal="left" vertical="top"/>
    </xf>
    <xf numFmtId="0" fontId="35" fillId="6" borderId="0" xfId="0" applyFont="1" applyFill="1"/>
    <xf numFmtId="0" fontId="51" fillId="18" borderId="0" xfId="0" applyFont="1" applyFill="1" applyAlignment="1">
      <alignment horizontal="left" vertical="top" wrapText="1"/>
    </xf>
    <xf numFmtId="0" fontId="51" fillId="18" borderId="37" xfId="0" applyFont="1" applyFill="1" applyBorder="1" applyAlignment="1">
      <alignment horizontal="center" vertical="center"/>
    </xf>
    <xf numFmtId="0" fontId="51" fillId="18" borderId="15" xfId="0" applyFont="1" applyFill="1" applyBorder="1" applyAlignment="1">
      <alignment horizontal="center" vertical="center" wrapText="1"/>
    </xf>
    <xf numFmtId="0" fontId="35" fillId="0" borderId="0" xfId="0" applyFont="1" applyAlignment="1">
      <alignment horizontal="left" vertical="top" wrapText="1"/>
    </xf>
    <xf numFmtId="0" fontId="35" fillId="18" borderId="0" xfId="0" applyFont="1" applyFill="1" applyAlignment="1">
      <alignment horizontal="center" vertical="top"/>
    </xf>
    <xf numFmtId="0" fontId="35" fillId="18" borderId="0" xfId="0" applyFont="1" applyFill="1" applyAlignment="1">
      <alignment horizontal="left" vertical="top" wrapText="1"/>
    </xf>
    <xf numFmtId="0" fontId="35" fillId="18" borderId="8" xfId="0" applyFont="1" applyFill="1" applyBorder="1"/>
    <xf numFmtId="0" fontId="35" fillId="18" borderId="9" xfId="0" applyFont="1" applyFill="1" applyBorder="1" applyAlignment="1">
      <alignment horizontal="center" vertical="top"/>
    </xf>
    <xf numFmtId="0" fontId="35" fillId="18" borderId="9" xfId="0" applyFont="1" applyFill="1" applyBorder="1" applyAlignment="1">
      <alignment horizontal="left" vertical="top" wrapText="1"/>
    </xf>
    <xf numFmtId="0" fontId="35" fillId="18" borderId="27" xfId="0" applyFont="1" applyFill="1" applyBorder="1"/>
    <xf numFmtId="0" fontId="35" fillId="0" borderId="0" xfId="0" applyFont="1" applyAlignment="1">
      <alignment horizontal="left" vertical="top"/>
    </xf>
    <xf numFmtId="0" fontId="35" fillId="6" borderId="5" xfId="0" applyFont="1" applyFill="1" applyBorder="1" applyAlignment="1">
      <alignment horizontal="left" vertical="top"/>
    </xf>
    <xf numFmtId="0" fontId="35" fillId="6" borderId="6" xfId="0" applyFont="1" applyFill="1" applyBorder="1" applyAlignment="1">
      <alignment horizontal="left" vertical="top"/>
    </xf>
    <xf numFmtId="0" fontId="35" fillId="6" borderId="7" xfId="0" applyFont="1" applyFill="1" applyBorder="1" applyAlignment="1">
      <alignment horizontal="left" vertical="top"/>
    </xf>
    <xf numFmtId="0" fontId="35" fillId="6" borderId="0" xfId="0" applyFont="1" applyFill="1" applyAlignment="1">
      <alignment horizontal="left" vertical="top"/>
    </xf>
    <xf numFmtId="0" fontId="51" fillId="6" borderId="0" xfId="0" applyFont="1" applyFill="1" applyAlignment="1">
      <alignment horizontal="left" vertical="top"/>
    </xf>
    <xf numFmtId="0" fontId="35" fillId="6" borderId="0" xfId="0" applyFont="1" applyFill="1" applyAlignment="1">
      <alignment horizontal="left" vertical="top" wrapText="1"/>
    </xf>
    <xf numFmtId="0" fontId="51" fillId="6" borderId="0" xfId="0" applyFont="1" applyFill="1" applyAlignment="1">
      <alignment horizontal="left" vertical="top" wrapText="1"/>
    </xf>
    <xf numFmtId="0" fontId="35" fillId="6" borderId="8" xfId="0" applyFont="1" applyFill="1" applyBorder="1" applyAlignment="1">
      <alignment horizontal="left" vertical="top"/>
    </xf>
    <xf numFmtId="0" fontId="35" fillId="6" borderId="9" xfId="0" applyFont="1" applyFill="1" applyBorder="1" applyAlignment="1">
      <alignment horizontal="left" vertical="top"/>
    </xf>
    <xf numFmtId="0" fontId="35" fillId="6" borderId="25" xfId="0" applyFont="1" applyFill="1" applyBorder="1" applyAlignment="1">
      <alignment horizontal="left" vertical="top"/>
    </xf>
    <xf numFmtId="0" fontId="35" fillId="6" borderId="26" xfId="0" applyFont="1" applyFill="1" applyBorder="1" applyAlignment="1">
      <alignment horizontal="left" vertical="top"/>
    </xf>
    <xf numFmtId="0" fontId="35" fillId="6" borderId="27" xfId="0" applyFont="1" applyFill="1" applyBorder="1" applyAlignment="1">
      <alignment horizontal="left" vertical="top"/>
    </xf>
    <xf numFmtId="0" fontId="0" fillId="6" borderId="5" xfId="0" applyFill="1" applyBorder="1"/>
    <xf numFmtId="0" fontId="40" fillId="6" borderId="26" xfId="0" applyFont="1" applyFill="1" applyBorder="1" applyAlignment="1">
      <alignment vertical="top" wrapText="1"/>
    </xf>
    <xf numFmtId="0" fontId="40" fillId="6" borderId="7" xfId="0" applyFont="1" applyFill="1" applyBorder="1" applyAlignment="1">
      <alignment vertical="top" wrapText="1"/>
    </xf>
    <xf numFmtId="0" fontId="40" fillId="6" borderId="0" xfId="0" applyFont="1" applyFill="1"/>
    <xf numFmtId="0" fontId="40" fillId="6" borderId="0" xfId="0" applyFont="1" applyFill="1" applyAlignment="1">
      <alignment vertical="top" wrapText="1"/>
    </xf>
    <xf numFmtId="0" fontId="53" fillId="6" borderId="0" xfId="0" applyFont="1" applyFill="1" applyAlignment="1">
      <alignment vertical="top" wrapText="1"/>
    </xf>
    <xf numFmtId="0" fontId="53" fillId="2" borderId="44" xfId="0" applyFont="1" applyFill="1" applyBorder="1" applyAlignment="1">
      <alignment vertical="top" wrapText="1"/>
    </xf>
    <xf numFmtId="0" fontId="53" fillId="2" borderId="44" xfId="0" applyFont="1" applyFill="1" applyBorder="1" applyAlignment="1">
      <alignment horizontal="center" vertical="top" wrapText="1"/>
    </xf>
    <xf numFmtId="0" fontId="40" fillId="2" borderId="37" xfId="0" applyFont="1" applyFill="1" applyBorder="1" applyAlignment="1">
      <alignment vertical="center" wrapText="1"/>
    </xf>
    <xf numFmtId="0" fontId="40" fillId="2" borderId="17" xfId="0" applyFont="1" applyFill="1" applyBorder="1" applyAlignment="1">
      <alignment horizontal="center" vertical="center" wrapText="1"/>
    </xf>
    <xf numFmtId="0" fontId="53" fillId="7" borderId="44" xfId="0" applyFont="1" applyFill="1" applyBorder="1" applyAlignment="1">
      <alignment vertical="top" wrapText="1"/>
    </xf>
    <xf numFmtId="0" fontId="53" fillId="7" borderId="44" xfId="0" applyFont="1" applyFill="1" applyBorder="1" applyAlignment="1">
      <alignment horizontal="center" vertical="top" wrapText="1"/>
    </xf>
    <xf numFmtId="0" fontId="68" fillId="6" borderId="8" xfId="0" applyFont="1" applyFill="1" applyBorder="1" applyAlignment="1">
      <alignment vertical="top" wrapText="1"/>
    </xf>
    <xf numFmtId="0" fontId="68" fillId="6" borderId="9" xfId="0" applyFont="1" applyFill="1" applyBorder="1" applyAlignment="1">
      <alignment vertical="top" wrapText="1"/>
    </xf>
    <xf numFmtId="0" fontId="68" fillId="6" borderId="27" xfId="0" applyFont="1" applyFill="1" applyBorder="1" applyAlignment="1">
      <alignment vertical="top" wrapText="1"/>
    </xf>
    <xf numFmtId="0" fontId="68" fillId="0" borderId="0" xfId="0" applyFont="1" applyAlignment="1">
      <alignment vertical="top" wrapText="1"/>
    </xf>
    <xf numFmtId="0" fontId="69" fillId="0" borderId="0" xfId="0" applyFont="1" applyAlignment="1">
      <alignment vertical="top" wrapText="1"/>
    </xf>
    <xf numFmtId="0" fontId="70" fillId="0" borderId="0" xfId="0" applyFont="1" applyAlignment="1">
      <alignment vertical="top" wrapText="1"/>
    </xf>
    <xf numFmtId="3" fontId="68" fillId="0" borderId="0" xfId="0" applyNumberFormat="1" applyFont="1" applyAlignment="1" applyProtection="1">
      <alignment vertical="top" wrapText="1"/>
      <protection locked="0"/>
    </xf>
    <xf numFmtId="0" fontId="68" fillId="0" borderId="0" xfId="0" applyFont="1" applyAlignment="1" applyProtection="1">
      <alignment vertical="top" wrapText="1"/>
      <protection locked="0"/>
    </xf>
    <xf numFmtId="0" fontId="68" fillId="0" borderId="0" xfId="0" applyFont="1"/>
    <xf numFmtId="0" fontId="35" fillId="6" borderId="5" xfId="0" applyFont="1" applyFill="1" applyBorder="1" applyAlignment="1">
      <alignment horizontal="left" vertical="center"/>
    </xf>
    <xf numFmtId="0" fontId="35" fillId="6" borderId="6" xfId="0" applyFont="1" applyFill="1" applyBorder="1" applyAlignment="1">
      <alignment horizontal="left" vertical="center"/>
    </xf>
    <xf numFmtId="0" fontId="35" fillId="6" borderId="7" xfId="0" applyFont="1" applyFill="1" applyBorder="1" applyAlignment="1">
      <alignment horizontal="left" vertical="center"/>
    </xf>
    <xf numFmtId="0" fontId="46" fillId="6" borderId="26" xfId="0" applyFont="1" applyFill="1" applyBorder="1" applyAlignment="1">
      <alignment vertical="top" wrapText="1"/>
    </xf>
    <xf numFmtId="0" fontId="46" fillId="6" borderId="0" xfId="0" applyFont="1" applyFill="1" applyAlignment="1">
      <alignment vertical="top" wrapText="1"/>
    </xf>
    <xf numFmtId="0" fontId="46" fillId="6" borderId="7" xfId="0" applyFont="1" applyFill="1" applyBorder="1" applyAlignment="1">
      <alignment horizontal="left" vertical="center" wrapText="1"/>
    </xf>
    <xf numFmtId="0" fontId="52" fillId="6" borderId="0" xfId="0" applyFont="1" applyFill="1" applyAlignment="1">
      <alignment vertical="top" wrapText="1"/>
    </xf>
    <xf numFmtId="0" fontId="50" fillId="6" borderId="0" xfId="0" applyFont="1" applyFill="1" applyAlignment="1">
      <alignment horizontal="center" vertical="center" wrapText="1"/>
    </xf>
    <xf numFmtId="0" fontId="52" fillId="2" borderId="45" xfId="0" applyFont="1" applyFill="1" applyBorder="1" applyAlignment="1">
      <alignment horizontal="center" vertical="center" wrapText="1"/>
    </xf>
    <xf numFmtId="0" fontId="52" fillId="2" borderId="46" xfId="0" applyFont="1" applyFill="1" applyBorder="1" applyAlignment="1">
      <alignment horizontal="center" vertical="center" wrapText="1"/>
    </xf>
    <xf numFmtId="172" fontId="46" fillId="0" borderId="15" xfId="0" applyNumberFormat="1" applyFont="1" applyBorder="1" applyAlignment="1">
      <alignment horizontal="right" vertical="top" wrapText="1"/>
    </xf>
    <xf numFmtId="0" fontId="52" fillId="2" borderId="34" xfId="0" applyFont="1" applyFill="1" applyBorder="1" applyAlignment="1">
      <alignment horizontal="right" vertical="top" wrapText="1"/>
    </xf>
    <xf numFmtId="0" fontId="52" fillId="20" borderId="44" xfId="0" applyFont="1" applyFill="1" applyBorder="1" applyAlignment="1">
      <alignment horizontal="center" vertical="center" wrapText="1"/>
    </xf>
    <xf numFmtId="0" fontId="52" fillId="20" borderId="25" xfId="0" applyFont="1" applyFill="1" applyBorder="1" applyAlignment="1">
      <alignment horizontal="center" vertical="center" wrapText="1"/>
    </xf>
    <xf numFmtId="172" fontId="46" fillId="2" borderId="17" xfId="0" applyNumberFormat="1" applyFont="1" applyFill="1" applyBorder="1" applyAlignment="1">
      <alignment horizontal="center" vertical="top" wrapText="1"/>
    </xf>
    <xf numFmtId="0" fontId="46" fillId="2" borderId="15" xfId="0" applyFont="1" applyFill="1" applyBorder="1" applyAlignment="1">
      <alignment horizontal="center" vertical="top" wrapText="1"/>
    </xf>
    <xf numFmtId="0" fontId="52" fillId="20" borderId="34" xfId="0" applyFont="1" applyFill="1" applyBorder="1" applyAlignment="1">
      <alignment horizontal="right" vertical="center" wrapText="1"/>
    </xf>
    <xf numFmtId="0" fontId="46" fillId="6" borderId="0" xfId="0" applyFont="1" applyFill="1" applyAlignment="1">
      <alignment horizontal="left" vertical="top" wrapText="1"/>
    </xf>
    <xf numFmtId="0" fontId="73" fillId="6" borderId="0" xfId="0" applyFont="1" applyFill="1" applyAlignment="1">
      <alignment vertical="top" wrapText="1"/>
    </xf>
    <xf numFmtId="0" fontId="46" fillId="2" borderId="37" xfId="0" applyFont="1" applyFill="1" applyBorder="1" applyAlignment="1">
      <alignment vertical="top" wrapText="1"/>
    </xf>
    <xf numFmtId="0" fontId="46" fillId="2" borderId="47" xfId="0" applyFont="1" applyFill="1" applyBorder="1" applyAlignment="1">
      <alignment vertical="top" wrapText="1"/>
    </xf>
    <xf numFmtId="172" fontId="46" fillId="0" borderId="21" xfId="0" applyNumberFormat="1" applyFont="1" applyBorder="1" applyAlignment="1">
      <alignment horizontal="right" vertical="top" wrapText="1"/>
    </xf>
    <xf numFmtId="172" fontId="46" fillId="2" borderId="21" xfId="0" applyNumberFormat="1" applyFont="1" applyFill="1" applyBorder="1" applyAlignment="1">
      <alignment horizontal="right" vertical="top" wrapText="1"/>
    </xf>
    <xf numFmtId="0" fontId="52" fillId="20" borderId="34" xfId="0" applyFont="1" applyFill="1" applyBorder="1" applyAlignment="1">
      <alignment horizontal="center" vertical="center" wrapText="1"/>
    </xf>
    <xf numFmtId="0" fontId="52" fillId="20" borderId="30" xfId="0" applyFont="1" applyFill="1" applyBorder="1" applyAlignment="1">
      <alignment horizontal="center" vertical="center" wrapText="1"/>
    </xf>
    <xf numFmtId="0" fontId="52" fillId="20" borderId="14" xfId="0" applyFont="1" applyFill="1" applyBorder="1" applyAlignment="1">
      <alignment horizontal="center" vertical="center" wrapText="1"/>
    </xf>
    <xf numFmtId="0" fontId="72" fillId="2" borderId="47" xfId="0" applyFont="1" applyFill="1" applyBorder="1" applyAlignment="1">
      <alignment horizontal="left" vertical="top" wrapText="1"/>
    </xf>
    <xf numFmtId="172" fontId="46" fillId="0" borderId="2" xfId="0" applyNumberFormat="1" applyFont="1" applyBorder="1" applyAlignment="1">
      <alignment horizontal="right" vertical="top" wrapText="1"/>
    </xf>
    <xf numFmtId="14" fontId="46" fillId="2" borderId="2" xfId="0" applyNumberFormat="1" applyFont="1" applyFill="1" applyBorder="1" applyAlignment="1">
      <alignment horizontal="center" vertical="top" wrapText="1"/>
    </xf>
    <xf numFmtId="172" fontId="52" fillId="20" borderId="30" xfId="0" applyNumberFormat="1" applyFont="1" applyFill="1" applyBorder="1" applyAlignment="1">
      <alignment horizontal="right" vertical="top" wrapText="1"/>
    </xf>
    <xf numFmtId="14" fontId="52" fillId="20" borderId="14" xfId="0" applyNumberFormat="1" applyFont="1" applyFill="1" applyBorder="1" applyAlignment="1">
      <alignment horizontal="center" vertical="top" wrapText="1"/>
    </xf>
    <xf numFmtId="171" fontId="46" fillId="2" borderId="15" xfId="2" applyNumberFormat="1" applyFont="1" applyFill="1" applyBorder="1" applyAlignment="1">
      <alignment vertical="center" wrapText="1"/>
    </xf>
    <xf numFmtId="171" fontId="46" fillId="2" borderId="21" xfId="2" applyNumberFormat="1" applyFont="1" applyFill="1" applyBorder="1" applyAlignment="1">
      <alignment vertical="center" wrapText="1"/>
    </xf>
    <xf numFmtId="0" fontId="52" fillId="2" borderId="34" xfId="0" applyFont="1" applyFill="1" applyBorder="1" applyAlignment="1">
      <alignment horizontal="right" vertical="center" wrapText="1"/>
    </xf>
    <xf numFmtId="0" fontId="52" fillId="2" borderId="34" xfId="0" applyFont="1" applyFill="1" applyBorder="1" applyAlignment="1">
      <alignment horizontal="center" vertical="center" wrapText="1"/>
    </xf>
    <xf numFmtId="171" fontId="52" fillId="2" borderId="14" xfId="2" applyNumberFormat="1" applyFont="1" applyFill="1" applyBorder="1" applyAlignment="1">
      <alignment horizontal="center" vertical="center" wrapText="1"/>
    </xf>
    <xf numFmtId="0" fontId="72" fillId="2" borderId="47" xfId="0" applyFont="1" applyFill="1" applyBorder="1" applyAlignment="1">
      <alignment vertical="top" wrapText="1"/>
    </xf>
    <xf numFmtId="172" fontId="52" fillId="20" borderId="14" xfId="0" applyNumberFormat="1" applyFont="1" applyFill="1" applyBorder="1" applyAlignment="1">
      <alignment horizontal="right" vertical="top" wrapText="1"/>
    </xf>
    <xf numFmtId="0" fontId="46" fillId="2" borderId="15" xfId="0" applyFont="1" applyFill="1" applyBorder="1" applyAlignment="1">
      <alignment vertical="top" wrapText="1"/>
    </xf>
    <xf numFmtId="0" fontId="46" fillId="2" borderId="14" xfId="0" applyFont="1" applyFill="1" applyBorder="1" applyAlignment="1">
      <alignment vertical="top" wrapText="1"/>
    </xf>
    <xf numFmtId="0" fontId="52" fillId="2" borderId="14" xfId="0" applyFont="1" applyFill="1" applyBorder="1" applyAlignment="1">
      <alignment horizontal="center" vertical="center" wrapText="1"/>
    </xf>
    <xf numFmtId="0" fontId="46" fillId="2" borderId="3" xfId="0" applyFont="1" applyFill="1" applyBorder="1" applyAlignment="1">
      <alignment vertical="top" wrapText="1"/>
    </xf>
    <xf numFmtId="0" fontId="46" fillId="2" borderId="1" xfId="0" applyFont="1" applyFill="1" applyBorder="1" applyAlignment="1">
      <alignment vertical="top" wrapText="1"/>
    </xf>
    <xf numFmtId="0" fontId="46" fillId="2" borderId="29" xfId="0" applyFont="1" applyFill="1" applyBorder="1" applyAlignment="1">
      <alignment vertical="top" wrapText="1"/>
    </xf>
    <xf numFmtId="0" fontId="35" fillId="0" borderId="10" xfId="0" applyFont="1" applyBorder="1"/>
    <xf numFmtId="3" fontId="46" fillId="6" borderId="0" xfId="0" applyNumberFormat="1" applyFont="1" applyFill="1" applyAlignment="1" applyProtection="1">
      <alignment vertical="top" wrapText="1"/>
      <protection locked="0"/>
    </xf>
    <xf numFmtId="0" fontId="46" fillId="6" borderId="8" xfId="0" applyFont="1" applyFill="1" applyBorder="1" applyAlignment="1">
      <alignment horizontal="left" vertical="center" wrapText="1"/>
    </xf>
    <xf numFmtId="0" fontId="52" fillId="6" borderId="9" xfId="0" applyFont="1" applyFill="1" applyBorder="1" applyAlignment="1">
      <alignment vertical="top" wrapText="1"/>
    </xf>
    <xf numFmtId="0" fontId="46" fillId="6" borderId="27" xfId="0" applyFont="1" applyFill="1" applyBorder="1" applyAlignment="1">
      <alignment vertical="top" wrapText="1"/>
    </xf>
    <xf numFmtId="0" fontId="46" fillId="0" borderId="0" xfId="0" applyFont="1" applyAlignment="1">
      <alignment horizontal="left" vertical="center" wrapText="1"/>
    </xf>
    <xf numFmtId="0" fontId="46" fillId="0" borderId="0" xfId="0" applyFont="1" applyAlignment="1">
      <alignment vertical="top" wrapText="1"/>
    </xf>
    <xf numFmtId="0" fontId="46" fillId="0" borderId="0" xfId="0" applyFont="1" applyAlignment="1">
      <alignment horizontal="left" vertical="center"/>
    </xf>
    <xf numFmtId="0" fontId="46" fillId="0" borderId="0" xfId="0" applyFont="1"/>
    <xf numFmtId="3" fontId="46" fillId="6" borderId="12" xfId="0" applyNumberFormat="1" applyFont="1" applyFill="1" applyBorder="1" applyAlignment="1" applyProtection="1">
      <alignment vertical="top" wrapText="1"/>
      <protection locked="0"/>
    </xf>
    <xf numFmtId="0" fontId="35" fillId="0" borderId="0" xfId="0" applyFont="1" applyAlignment="1">
      <alignment horizontal="right"/>
    </xf>
    <xf numFmtId="0" fontId="35" fillId="6" borderId="5" xfId="0" applyFont="1" applyFill="1" applyBorder="1" applyAlignment="1">
      <alignment horizontal="right"/>
    </xf>
    <xf numFmtId="0" fontId="35" fillId="6" borderId="6" xfId="0" applyFont="1" applyFill="1" applyBorder="1" applyAlignment="1">
      <alignment horizontal="right"/>
    </xf>
    <xf numFmtId="0" fontId="35" fillId="6" borderId="7" xfId="0" applyFont="1" applyFill="1" applyBorder="1" applyAlignment="1">
      <alignment horizontal="right"/>
    </xf>
    <xf numFmtId="0" fontId="35" fillId="6" borderId="0" xfId="0" applyFont="1" applyFill="1" applyAlignment="1">
      <alignment horizontal="right"/>
    </xf>
    <xf numFmtId="0" fontId="51" fillId="6" borderId="0" xfId="0" applyFont="1" applyFill="1" applyAlignment="1">
      <alignment horizontal="right"/>
    </xf>
    <xf numFmtId="0" fontId="53" fillId="2" borderId="10" xfId="0" applyFont="1" applyFill="1" applyBorder="1" applyAlignment="1">
      <alignment horizontal="center" vertical="center"/>
    </xf>
    <xf numFmtId="0" fontId="46" fillId="6" borderId="7" xfId="0" applyFont="1" applyFill="1" applyBorder="1" applyAlignment="1">
      <alignment horizontal="right"/>
    </xf>
    <xf numFmtId="0" fontId="52" fillId="6" borderId="0" xfId="0" applyFont="1" applyFill="1" applyAlignment="1">
      <alignment horizontal="right" vertical="center"/>
    </xf>
    <xf numFmtId="0" fontId="46" fillId="2" borderId="10" xfId="0" applyFont="1" applyFill="1" applyBorder="1" applyAlignment="1" applyProtection="1">
      <alignment horizontal="left" vertical="top" wrapText="1"/>
      <protection locked="0"/>
    </xf>
    <xf numFmtId="0" fontId="52" fillId="6" borderId="0" xfId="0" applyFont="1" applyFill="1" applyAlignment="1">
      <alignment horizontal="right" vertical="top"/>
    </xf>
    <xf numFmtId="0" fontId="52" fillId="6" borderId="0" xfId="0" applyFont="1" applyFill="1" applyAlignment="1">
      <alignment horizontal="right"/>
    </xf>
    <xf numFmtId="0" fontId="75" fillId="0" borderId="10" xfId="0" applyFont="1" applyBorder="1"/>
    <xf numFmtId="0" fontId="54" fillId="0" borderId="0" xfId="0" applyFont="1"/>
    <xf numFmtId="1" fontId="46" fillId="2" borderId="10" xfId="0" applyNumberFormat="1" applyFont="1" applyFill="1" applyBorder="1" applyAlignment="1" applyProtection="1">
      <alignment horizontal="left" vertical="center"/>
      <protection locked="0"/>
    </xf>
    <xf numFmtId="1" fontId="46" fillId="2" borderId="10" xfId="0" applyNumberFormat="1" applyFont="1" applyFill="1" applyBorder="1" applyAlignment="1" applyProtection="1">
      <alignment horizontal="left"/>
      <protection locked="0"/>
    </xf>
    <xf numFmtId="0" fontId="46" fillId="6" borderId="7" xfId="0" applyFont="1" applyFill="1" applyBorder="1" applyAlignment="1">
      <alignment horizontal="right" vertical="top" wrapText="1"/>
    </xf>
    <xf numFmtId="1" fontId="46" fillId="2" borderId="10" xfId="0" applyNumberFormat="1" applyFont="1" applyFill="1" applyBorder="1" applyAlignment="1" applyProtection="1">
      <alignment horizontal="left" wrapText="1"/>
      <protection locked="0"/>
    </xf>
    <xf numFmtId="0" fontId="50" fillId="6" borderId="0" xfId="0" applyFont="1" applyFill="1" applyAlignment="1">
      <alignment horizontal="right"/>
    </xf>
    <xf numFmtId="0" fontId="76" fillId="6" borderId="26" xfId="0" applyFont="1" applyFill="1" applyBorder="1"/>
    <xf numFmtId="0" fontId="46" fillId="6" borderId="0" xfId="0" applyFont="1" applyFill="1" applyAlignment="1">
      <alignment horizontal="center"/>
    </xf>
    <xf numFmtId="0" fontId="72" fillId="2" borderId="10" xfId="0" applyFont="1" applyFill="1" applyBorder="1" applyAlignment="1" applyProtection="1">
      <alignment vertical="center" wrapText="1"/>
      <protection locked="0"/>
    </xf>
    <xf numFmtId="0" fontId="76" fillId="0" borderId="0" xfId="0" applyFont="1"/>
    <xf numFmtId="0" fontId="46" fillId="2" borderId="10" xfId="0" applyFont="1" applyFill="1" applyBorder="1" applyAlignment="1" applyProtection="1">
      <alignment vertical="top" wrapText="1"/>
      <protection locked="0"/>
    </xf>
    <xf numFmtId="0" fontId="77" fillId="6" borderId="0" xfId="0" applyFont="1" applyFill="1" applyAlignment="1">
      <alignment horizontal="right"/>
    </xf>
    <xf numFmtId="0" fontId="46" fillId="2" borderId="1" xfId="0" applyFont="1" applyFill="1" applyBorder="1" applyAlignment="1" applyProtection="1">
      <alignment horizontal="center"/>
      <protection locked="0"/>
    </xf>
    <xf numFmtId="0" fontId="46" fillId="2" borderId="1" xfId="0" applyFont="1" applyFill="1" applyBorder="1" applyAlignment="1" applyProtection="1">
      <alignment horizontal="center" vertical="center"/>
      <protection locked="0"/>
    </xf>
    <xf numFmtId="0" fontId="46" fillId="6" borderId="0" xfId="0" applyFont="1" applyFill="1" applyAlignment="1">
      <alignment horizontal="center" vertical="center"/>
    </xf>
    <xf numFmtId="0" fontId="22" fillId="0" borderId="0" xfId="4" applyAlignment="1" applyProtection="1"/>
    <xf numFmtId="0" fontId="46" fillId="6" borderId="8" xfId="0" applyFont="1" applyFill="1" applyBorder="1" applyAlignment="1">
      <alignment horizontal="right"/>
    </xf>
    <xf numFmtId="0" fontId="46" fillId="6" borderId="9" xfId="0" applyFont="1" applyFill="1" applyBorder="1" applyAlignment="1">
      <alignment horizontal="right"/>
    </xf>
    <xf numFmtId="0" fontId="46" fillId="6" borderId="9" xfId="0" applyFont="1" applyFill="1" applyBorder="1"/>
    <xf numFmtId="0" fontId="65" fillId="2" borderId="2" xfId="0" quotePrefix="1" applyFont="1" applyFill="1" applyBorder="1" applyAlignment="1">
      <alignment horizontal="left" vertical="center" wrapText="1"/>
    </xf>
    <xf numFmtId="0" fontId="37" fillId="2" borderId="32" xfId="0" applyFont="1" applyFill="1" applyBorder="1" applyAlignment="1">
      <alignment vertical="top" wrapText="1"/>
    </xf>
    <xf numFmtId="0" fontId="40" fillId="2" borderId="32" xfId="0" applyFont="1" applyFill="1" applyBorder="1" applyAlignment="1">
      <alignment vertical="top" wrapText="1"/>
    </xf>
    <xf numFmtId="0" fontId="37" fillId="0" borderId="32" xfId="0" applyFont="1" applyBorder="1" applyAlignment="1">
      <alignment vertical="top" wrapText="1"/>
    </xf>
    <xf numFmtId="0" fontId="40" fillId="2" borderId="2" xfId="0" applyFont="1" applyFill="1" applyBorder="1" applyAlignment="1">
      <alignment horizontal="center" vertical="center" wrapText="1"/>
    </xf>
    <xf numFmtId="0" fontId="46" fillId="2" borderId="32" xfId="0" applyFont="1" applyFill="1" applyBorder="1" applyAlignment="1">
      <alignment horizontal="center" vertical="center"/>
    </xf>
    <xf numFmtId="0" fontId="39" fillId="2" borderId="10" xfId="0" applyFont="1" applyFill="1" applyBorder="1" applyAlignment="1">
      <alignment horizontal="center" vertical="top"/>
    </xf>
    <xf numFmtId="164" fontId="52" fillId="20" borderId="14" xfId="1" applyFont="1" applyFill="1" applyBorder="1" applyAlignment="1">
      <alignment vertical="top" wrapText="1"/>
    </xf>
    <xf numFmtId="164" fontId="52" fillId="2" borderId="14" xfId="1" applyFont="1" applyFill="1" applyBorder="1" applyAlignment="1">
      <alignment vertical="top" wrapText="1"/>
    </xf>
    <xf numFmtId="0" fontId="63" fillId="2" borderId="2" xfId="0" applyFont="1" applyFill="1" applyBorder="1" applyAlignment="1">
      <alignment horizontal="left" vertical="top" wrapText="1"/>
    </xf>
    <xf numFmtId="0" fontId="93" fillId="15" borderId="2" xfId="3" applyNumberFormat="1" applyFont="1" applyFill="1" applyBorder="1" applyAlignment="1">
      <alignment horizontal="left" vertical="top" wrapText="1"/>
    </xf>
    <xf numFmtId="0" fontId="54" fillId="2" borderId="2" xfId="0" applyFont="1" applyFill="1" applyBorder="1" applyAlignment="1">
      <alignment vertical="top" wrapText="1"/>
    </xf>
    <xf numFmtId="167" fontId="52" fillId="2" borderId="14" xfId="1" applyNumberFormat="1" applyFont="1" applyFill="1" applyBorder="1" applyAlignment="1">
      <alignment vertical="center" wrapText="1"/>
    </xf>
    <xf numFmtId="171" fontId="46" fillId="21" borderId="36" xfId="2" applyNumberFormat="1" applyFont="1" applyFill="1" applyBorder="1" applyAlignment="1">
      <alignment vertical="top" wrapText="1"/>
    </xf>
    <xf numFmtId="172" fontId="53" fillId="20" borderId="30" xfId="0" applyNumberFormat="1" applyFont="1" applyFill="1" applyBorder="1" applyAlignment="1">
      <alignment horizontal="right" vertical="top" wrapText="1"/>
    </xf>
    <xf numFmtId="14" fontId="46" fillId="2" borderId="15" xfId="0" applyNumberFormat="1" applyFont="1" applyFill="1" applyBorder="1" applyAlignment="1">
      <alignment horizontal="right" vertical="center" wrapText="1"/>
    </xf>
    <xf numFmtId="3" fontId="39" fillId="22" borderId="14" xfId="0" applyNumberFormat="1" applyFont="1" applyFill="1" applyBorder="1" applyAlignment="1">
      <alignment vertical="center" wrapText="1"/>
    </xf>
    <xf numFmtId="0" fontId="39" fillId="22" borderId="34" xfId="0" applyFont="1" applyFill="1" applyBorder="1" applyAlignment="1">
      <alignment horizontal="center" vertical="center" wrapText="1"/>
    </xf>
    <xf numFmtId="0" fontId="39" fillId="22" borderId="30" xfId="0" applyFont="1" applyFill="1" applyBorder="1" applyAlignment="1">
      <alignment horizontal="center" vertical="center" wrapText="1"/>
    </xf>
    <xf numFmtId="0" fontId="39" fillId="22" borderId="14" xfId="0" applyFont="1" applyFill="1" applyBorder="1" applyAlignment="1">
      <alignment horizontal="center" vertical="center" wrapText="1"/>
    </xf>
    <xf numFmtId="0" fontId="93" fillId="22" borderId="47" xfId="0" applyFont="1" applyFill="1" applyBorder="1" applyAlignment="1">
      <alignment vertical="top" wrapText="1"/>
    </xf>
    <xf numFmtId="167" fontId="40" fillId="0" borderId="2" xfId="1" applyNumberFormat="1" applyFont="1" applyBorder="1" applyAlignment="1">
      <alignment horizontal="right" vertical="center"/>
    </xf>
    <xf numFmtId="0" fontId="4" fillId="0" borderId="0" xfId="19"/>
    <xf numFmtId="0" fontId="4" fillId="6" borderId="7" xfId="19" applyFill="1" applyBorder="1"/>
    <xf numFmtId="0" fontId="4" fillId="0" borderId="0" xfId="19" applyAlignment="1">
      <alignment horizontal="left" vertical="top"/>
    </xf>
    <xf numFmtId="0" fontId="4" fillId="6" borderId="5" xfId="19" applyFill="1" applyBorder="1" applyAlignment="1">
      <alignment horizontal="left" vertical="top"/>
    </xf>
    <xf numFmtId="0" fontId="4" fillId="18" borderId="6" xfId="19" applyFill="1" applyBorder="1" applyAlignment="1">
      <alignment horizontal="left" vertical="top"/>
    </xf>
    <xf numFmtId="0" fontId="4" fillId="18" borderId="25" xfId="19" applyFill="1" applyBorder="1" applyAlignment="1">
      <alignment horizontal="left" vertical="top"/>
    </xf>
    <xf numFmtId="0" fontId="4" fillId="6" borderId="0" xfId="19" applyFill="1" applyAlignment="1">
      <alignment horizontal="left" vertical="top"/>
    </xf>
    <xf numFmtId="0" fontId="4" fillId="18" borderId="0" xfId="19" applyFill="1"/>
    <xf numFmtId="0" fontId="4" fillId="18" borderId="26" xfId="19" applyFill="1" applyBorder="1"/>
    <xf numFmtId="0" fontId="4" fillId="6" borderId="0" xfId="19" applyFill="1"/>
    <xf numFmtId="0" fontId="4" fillId="6" borderId="7" xfId="19" applyFill="1" applyBorder="1" applyAlignment="1">
      <alignment horizontal="left" vertical="top"/>
    </xf>
    <xf numFmtId="0" fontId="35" fillId="18" borderId="0" xfId="19" applyFont="1" applyFill="1" applyAlignment="1">
      <alignment horizontal="left" vertical="top"/>
    </xf>
    <xf numFmtId="0" fontId="4" fillId="18" borderId="26" xfId="19" applyFill="1" applyBorder="1" applyAlignment="1">
      <alignment horizontal="left" vertical="top"/>
    </xf>
    <xf numFmtId="0" fontId="51" fillId="18" borderId="0" xfId="19" applyFont="1" applyFill="1" applyAlignment="1">
      <alignment horizontal="left" vertical="top"/>
    </xf>
    <xf numFmtId="0" fontId="51" fillId="0" borderId="34" xfId="19" applyFont="1" applyBorder="1" applyAlignment="1">
      <alignment horizontal="left" vertical="center" wrapText="1"/>
    </xf>
    <xf numFmtId="0" fontId="51" fillId="0" borderId="37" xfId="19" applyFont="1" applyBorder="1" applyAlignment="1">
      <alignment horizontal="left" vertical="top" wrapText="1"/>
    </xf>
    <xf numFmtId="0" fontId="51" fillId="0" borderId="17" xfId="19" applyFont="1" applyBorder="1" applyAlignment="1">
      <alignment horizontal="center" vertical="center" wrapText="1"/>
    </xf>
    <xf numFmtId="0" fontId="51" fillId="2" borderId="17" xfId="19" applyFont="1" applyFill="1" applyBorder="1" applyAlignment="1">
      <alignment horizontal="center" vertical="center" wrapText="1"/>
    </xf>
    <xf numFmtId="0" fontId="51" fillId="2" borderId="15" xfId="19" applyFont="1" applyFill="1" applyBorder="1" applyAlignment="1">
      <alignment horizontal="center" vertical="center" wrapText="1"/>
    </xf>
    <xf numFmtId="0" fontId="4" fillId="6" borderId="0" xfId="19" applyFill="1" applyAlignment="1">
      <alignment horizontal="left" vertical="top" wrapText="1"/>
    </xf>
    <xf numFmtId="0" fontId="4" fillId="18" borderId="26" xfId="19" applyFill="1" applyBorder="1" applyAlignment="1">
      <alignment horizontal="left" vertical="top" wrapText="1"/>
    </xf>
    <xf numFmtId="0" fontId="4" fillId="18" borderId="0" xfId="19" applyFill="1" applyAlignment="1">
      <alignment horizontal="left" vertical="top"/>
    </xf>
    <xf numFmtId="0" fontId="35" fillId="6" borderId="7" xfId="19" applyFont="1" applyFill="1" applyBorder="1" applyAlignment="1">
      <alignment horizontal="left" vertical="top"/>
    </xf>
    <xf numFmtId="0" fontId="35" fillId="18" borderId="26" xfId="19" applyFont="1" applyFill="1" applyBorder="1" applyAlignment="1">
      <alignment horizontal="left" vertical="top"/>
    </xf>
    <xf numFmtId="0" fontId="35" fillId="6" borderId="0" xfId="19" applyFont="1" applyFill="1" applyAlignment="1">
      <alignment horizontal="left" vertical="top"/>
    </xf>
    <xf numFmtId="0" fontId="35" fillId="0" borderId="0" xfId="19" applyFont="1" applyAlignment="1">
      <alignment horizontal="left" vertical="top"/>
    </xf>
    <xf numFmtId="0" fontId="35" fillId="18" borderId="0" xfId="19" applyFont="1" applyFill="1" applyAlignment="1">
      <alignment horizontal="left" vertical="top" wrapText="1"/>
    </xf>
    <xf numFmtId="0" fontId="67" fillId="18" borderId="0" xfId="19" applyFont="1" applyFill="1" applyAlignment="1">
      <alignment horizontal="left" vertical="top"/>
    </xf>
    <xf numFmtId="0" fontId="67" fillId="18" borderId="26" xfId="19" applyFont="1" applyFill="1" applyBorder="1" applyAlignment="1">
      <alignment horizontal="left" vertical="top"/>
    </xf>
    <xf numFmtId="0" fontId="67" fillId="6" borderId="0" xfId="19" applyFont="1" applyFill="1" applyAlignment="1">
      <alignment horizontal="left" vertical="top"/>
    </xf>
    <xf numFmtId="0" fontId="67" fillId="0" borderId="0" xfId="19" applyFont="1" applyAlignment="1">
      <alignment horizontal="left" vertical="top"/>
    </xf>
    <xf numFmtId="0" fontId="51" fillId="18" borderId="0" xfId="19" applyFont="1" applyFill="1" applyAlignment="1">
      <alignment horizontal="left" vertical="top" wrapText="1"/>
    </xf>
    <xf numFmtId="0" fontId="67" fillId="18" borderId="0" xfId="19" applyFont="1" applyFill="1" applyAlignment="1">
      <alignment horizontal="left" vertical="top" wrapText="1"/>
    </xf>
    <xf numFmtId="0" fontId="67" fillId="18" borderId="26" xfId="19" applyFont="1" applyFill="1" applyBorder="1" applyAlignment="1">
      <alignment horizontal="left" vertical="top" wrapText="1"/>
    </xf>
    <xf numFmtId="0" fontId="67" fillId="6" borderId="0" xfId="19" applyFont="1" applyFill="1" applyAlignment="1">
      <alignment horizontal="left" vertical="top" wrapText="1"/>
    </xf>
    <xf numFmtId="0" fontId="67" fillId="0" borderId="0" xfId="19" applyFont="1" applyAlignment="1">
      <alignment horizontal="left" vertical="top" wrapText="1"/>
    </xf>
    <xf numFmtId="0" fontId="4" fillId="6" borderId="7" xfId="19" applyFill="1" applyBorder="1" applyAlignment="1">
      <alignment horizontal="left" vertical="center"/>
    </xf>
    <xf numFmtId="0" fontId="4" fillId="18" borderId="0" xfId="19" applyFill="1" applyAlignment="1">
      <alignment horizontal="left" vertical="center"/>
    </xf>
    <xf numFmtId="0" fontId="4" fillId="18" borderId="26" xfId="19" applyFill="1" applyBorder="1" applyAlignment="1">
      <alignment horizontal="left" vertical="center"/>
    </xf>
    <xf numFmtId="0" fontId="4" fillId="6" borderId="0" xfId="19" applyFill="1" applyAlignment="1">
      <alignment horizontal="left" vertical="center"/>
    </xf>
    <xf numFmtId="0" fontId="4" fillId="0" borderId="0" xfId="19" applyAlignment="1">
      <alignment horizontal="left" vertical="center"/>
    </xf>
    <xf numFmtId="0" fontId="4" fillId="18" borderId="0" xfId="19" applyFill="1" applyAlignment="1">
      <alignment horizontal="left" vertical="top" wrapText="1"/>
    </xf>
    <xf numFmtId="0" fontId="4" fillId="0" borderId="0" xfId="19" applyAlignment="1">
      <alignment horizontal="left" vertical="top" wrapText="1"/>
    </xf>
    <xf numFmtId="0" fontId="4" fillId="6" borderId="26" xfId="19" applyFill="1" applyBorder="1"/>
    <xf numFmtId="0" fontId="67" fillId="6" borderId="7" xfId="19" applyFont="1" applyFill="1" applyBorder="1" applyAlignment="1">
      <alignment horizontal="left" vertical="top"/>
    </xf>
    <xf numFmtId="0" fontId="51" fillId="0" borderId="37" xfId="19" applyFont="1" applyBorder="1" applyAlignment="1">
      <alignment horizontal="left" vertical="center" wrapText="1"/>
    </xf>
    <xf numFmtId="0" fontId="51" fillId="0" borderId="15" xfId="19" applyFont="1" applyBorder="1" applyAlignment="1">
      <alignment horizontal="center" vertical="center" wrapText="1"/>
    </xf>
    <xf numFmtId="0" fontId="24" fillId="6" borderId="7" xfId="19" applyFont="1" applyFill="1" applyBorder="1" applyAlignment="1">
      <alignment horizontal="left" vertical="top"/>
    </xf>
    <xf numFmtId="0" fontId="24" fillId="18" borderId="0" xfId="19" applyFont="1" applyFill="1" applyAlignment="1">
      <alignment horizontal="left" vertical="top" wrapText="1"/>
    </xf>
    <xf numFmtId="0" fontId="24" fillId="18" borderId="26" xfId="19" applyFont="1" applyFill="1" applyBorder="1" applyAlignment="1">
      <alignment horizontal="left" vertical="top" wrapText="1"/>
    </xf>
    <xf numFmtId="0" fontId="24" fillId="6" borderId="0" xfId="19" applyFont="1" applyFill="1" applyAlignment="1">
      <alignment horizontal="left" vertical="top" wrapText="1"/>
    </xf>
    <xf numFmtId="0" fontId="24" fillId="0" borderId="0" xfId="19" applyFont="1" applyAlignment="1">
      <alignment horizontal="left" vertical="top" wrapText="1"/>
    </xf>
    <xf numFmtId="0" fontId="24" fillId="0" borderId="0" xfId="19" applyFont="1" applyAlignment="1">
      <alignment horizontal="left" vertical="top"/>
    </xf>
    <xf numFmtId="0" fontId="35" fillId="6" borderId="0" xfId="19" applyFont="1" applyFill="1" applyAlignment="1">
      <alignment horizontal="left" vertical="top" wrapText="1"/>
    </xf>
    <xf numFmtId="0" fontId="4" fillId="6" borderId="26" xfId="19" applyFill="1" applyBorder="1" applyAlignment="1">
      <alignment horizontal="left" vertical="top"/>
    </xf>
    <xf numFmtId="0" fontId="4" fillId="6" borderId="8" xfId="19" applyFill="1" applyBorder="1" applyAlignment="1">
      <alignment horizontal="left" vertical="top"/>
    </xf>
    <xf numFmtId="0" fontId="4" fillId="6" borderId="9" xfId="19" applyFill="1" applyBorder="1" applyAlignment="1">
      <alignment horizontal="left" vertical="top"/>
    </xf>
    <xf numFmtId="0" fontId="4" fillId="6" borderId="27" xfId="19" applyFill="1" applyBorder="1" applyAlignment="1">
      <alignment horizontal="left" vertical="top"/>
    </xf>
    <xf numFmtId="0" fontId="64" fillId="2" borderId="8" xfId="0" applyFont="1" applyFill="1" applyBorder="1" applyAlignment="1">
      <alignment horizontal="left" vertical="center" wrapText="1"/>
    </xf>
    <xf numFmtId="0" fontId="57" fillId="0" borderId="0" xfId="0" applyFont="1"/>
    <xf numFmtId="49" fontId="7" fillId="2" borderId="0" xfId="19" applyNumberFormat="1" applyFont="1" applyFill="1" applyAlignment="1">
      <alignment horizontal="center" vertical="center"/>
    </xf>
    <xf numFmtId="0" fontId="103" fillId="2" borderId="0" xfId="19" applyFont="1" applyFill="1" applyAlignment="1">
      <alignment vertical="center"/>
    </xf>
    <xf numFmtId="0" fontId="6" fillId="2" borderId="0" xfId="19" applyFont="1" applyFill="1" applyAlignment="1">
      <alignment vertical="center"/>
    </xf>
    <xf numFmtId="0" fontId="8" fillId="2" borderId="0" xfId="19" applyFont="1" applyFill="1" applyAlignment="1">
      <alignment vertical="center"/>
    </xf>
    <xf numFmtId="49" fontId="7" fillId="2" borderId="0" xfId="19" applyNumberFormat="1" applyFont="1" applyFill="1" applyAlignment="1">
      <alignment horizontal="left" vertical="center"/>
    </xf>
    <xf numFmtId="49" fontId="7" fillId="0" borderId="0" xfId="19" applyNumberFormat="1" applyFont="1" applyAlignment="1">
      <alignment horizontal="left" vertical="center"/>
    </xf>
    <xf numFmtId="0" fontId="6" fillId="0" borderId="0" xfId="19" applyFont="1" applyAlignment="1">
      <alignment vertical="center"/>
    </xf>
    <xf numFmtId="0" fontId="8" fillId="0" borderId="0" xfId="19" applyFont="1" applyAlignment="1">
      <alignment vertical="center"/>
    </xf>
    <xf numFmtId="0" fontId="12" fillId="3" borderId="2" xfId="19" applyFont="1" applyFill="1" applyBorder="1" applyAlignment="1">
      <alignment horizontal="left" vertical="center" indent="1"/>
    </xf>
    <xf numFmtId="167" fontId="104" fillId="3" borderId="2" xfId="19" applyNumberFormat="1" applyFont="1" applyFill="1" applyBorder="1" applyAlignment="1">
      <alignment vertical="center"/>
    </xf>
    <xf numFmtId="168" fontId="17" fillId="2" borderId="0" xfId="21" applyNumberFormat="1" applyFont="1" applyFill="1" applyAlignment="1">
      <alignment vertical="center"/>
    </xf>
    <xf numFmtId="167" fontId="9" fillId="5" borderId="2" xfId="19" applyNumberFormat="1" applyFont="1" applyFill="1" applyBorder="1" applyAlignment="1">
      <alignment vertical="center"/>
    </xf>
    <xf numFmtId="164" fontId="17" fillId="2" borderId="0" xfId="21" applyFont="1" applyFill="1" applyAlignment="1">
      <alignment vertical="center"/>
    </xf>
    <xf numFmtId="167" fontId="106" fillId="2" borderId="2" xfId="19" applyNumberFormat="1" applyFont="1" applyFill="1" applyBorder="1" applyAlignment="1">
      <alignment vertical="center"/>
    </xf>
    <xf numFmtId="167" fontId="9" fillId="2" borderId="2" xfId="19" applyNumberFormat="1" applyFont="1" applyFill="1" applyBorder="1" applyAlignment="1">
      <alignment vertical="center"/>
    </xf>
    <xf numFmtId="0" fontId="15" fillId="2" borderId="2" xfId="19" applyFont="1" applyFill="1" applyBorder="1" applyAlignment="1">
      <alignment horizontal="left" vertical="center" wrapText="1" indent="2"/>
    </xf>
    <xf numFmtId="164" fontId="8" fillId="2" borderId="0" xfId="19" applyNumberFormat="1" applyFont="1" applyFill="1" applyAlignment="1">
      <alignment vertical="center"/>
    </xf>
    <xf numFmtId="167" fontId="8" fillId="2" borderId="0" xfId="19" applyNumberFormat="1" applyFont="1" applyFill="1" applyAlignment="1">
      <alignment vertical="center"/>
    </xf>
    <xf numFmtId="0" fontId="6" fillId="2" borderId="2" xfId="19" applyFont="1" applyFill="1" applyBorder="1" applyAlignment="1">
      <alignment vertical="center"/>
    </xf>
    <xf numFmtId="0" fontId="4" fillId="2" borderId="0" xfId="19" applyFill="1"/>
    <xf numFmtId="0" fontId="108" fillId="2" borderId="0" xfId="19" applyFont="1" applyFill="1" applyAlignment="1">
      <alignment horizontal="left" indent="2"/>
    </xf>
    <xf numFmtId="0" fontId="4" fillId="2" borderId="0" xfId="19" applyFill="1" applyAlignment="1">
      <alignment wrapText="1"/>
    </xf>
    <xf numFmtId="0" fontId="109" fillId="2" borderId="0" xfId="19" applyFont="1" applyFill="1" applyAlignment="1">
      <alignment horizontal="left" vertical="center" wrapText="1" indent="1"/>
    </xf>
    <xf numFmtId="0" fontId="40" fillId="2" borderId="10" xfId="0" applyFont="1" applyFill="1" applyBorder="1" applyAlignment="1">
      <alignment vertical="center" wrapText="1"/>
    </xf>
    <xf numFmtId="0" fontId="60" fillId="6" borderId="0" xfId="0" applyFont="1" applyFill="1" applyAlignment="1">
      <alignment horizontal="left" vertical="center" wrapText="1"/>
    </xf>
    <xf numFmtId="0" fontId="25" fillId="9" borderId="20" xfId="0" applyFont="1" applyFill="1" applyBorder="1" applyAlignment="1">
      <alignment horizontal="left" vertical="center" wrapText="1"/>
    </xf>
    <xf numFmtId="0" fontId="0" fillId="0" borderId="13" xfId="0" applyBorder="1"/>
    <xf numFmtId="0" fontId="110" fillId="0" borderId="0" xfId="0" applyFont="1"/>
    <xf numFmtId="0" fontId="126" fillId="2" borderId="66" xfId="0" applyFont="1" applyFill="1" applyBorder="1" applyAlignment="1">
      <alignment vertical="center" wrapText="1" readingOrder="1"/>
    </xf>
    <xf numFmtId="0" fontId="126" fillId="2" borderId="67" xfId="0" applyFont="1" applyFill="1" applyBorder="1" applyAlignment="1">
      <alignment vertical="center" wrapText="1" readingOrder="1"/>
    </xf>
    <xf numFmtId="0" fontId="126" fillId="2" borderId="69" xfId="0" applyFont="1" applyFill="1" applyBorder="1" applyAlignment="1">
      <alignment vertical="center" wrapText="1" readingOrder="1"/>
    </xf>
    <xf numFmtId="0" fontId="126" fillId="2" borderId="70" xfId="0" applyFont="1" applyFill="1" applyBorder="1" applyAlignment="1">
      <alignment vertical="center" wrapText="1" readingOrder="1"/>
    </xf>
    <xf numFmtId="0" fontId="126" fillId="2" borderId="72" xfId="0" applyFont="1" applyFill="1" applyBorder="1" applyAlignment="1">
      <alignment vertical="center" wrapText="1" readingOrder="1"/>
    </xf>
    <xf numFmtId="0" fontId="108" fillId="0" borderId="0" xfId="23" applyFont="1" applyAlignment="1">
      <alignment horizontal="left" indent="2"/>
    </xf>
    <xf numFmtId="0" fontId="126" fillId="2" borderId="74" xfId="0" applyFont="1" applyFill="1" applyBorder="1" applyAlignment="1">
      <alignment vertical="center" wrapText="1" readingOrder="1"/>
    </xf>
    <xf numFmtId="0" fontId="126" fillId="2" borderId="81" xfId="0" applyFont="1" applyFill="1" applyBorder="1" applyAlignment="1">
      <alignment vertical="center" wrapText="1" readingOrder="1"/>
    </xf>
    <xf numFmtId="0" fontId="126" fillId="2" borderId="82" xfId="0" applyFont="1" applyFill="1" applyBorder="1" applyAlignment="1">
      <alignment vertical="center" wrapText="1" readingOrder="1"/>
    </xf>
    <xf numFmtId="0" fontId="126" fillId="2" borderId="76" xfId="0" applyFont="1" applyFill="1" applyBorder="1" applyAlignment="1">
      <alignment vertical="center" wrapText="1" readingOrder="1"/>
    </xf>
    <xf numFmtId="0" fontId="127" fillId="2" borderId="78" xfId="0" applyFont="1" applyFill="1" applyBorder="1" applyAlignment="1">
      <alignment vertical="center" wrapText="1" readingOrder="1"/>
    </xf>
    <xf numFmtId="0" fontId="127" fillId="28" borderId="83" xfId="0" applyFont="1" applyFill="1" applyBorder="1" applyAlignment="1">
      <alignment vertical="center" wrapText="1" readingOrder="1"/>
    </xf>
    <xf numFmtId="0" fontId="127" fillId="28" borderId="79" xfId="0" applyFont="1" applyFill="1" applyBorder="1" applyAlignment="1">
      <alignment vertical="center" wrapText="1" readingOrder="1"/>
    </xf>
    <xf numFmtId="0" fontId="125" fillId="2" borderId="74" xfId="0" applyFont="1" applyFill="1" applyBorder="1" applyAlignment="1">
      <alignment horizontal="center" vertical="center" wrapText="1" readingOrder="1"/>
    </xf>
    <xf numFmtId="0" fontId="125" fillId="2" borderId="81" xfId="0" applyFont="1" applyFill="1" applyBorder="1" applyAlignment="1">
      <alignment horizontal="center" vertical="center" wrapText="1" readingOrder="1"/>
    </xf>
    <xf numFmtId="0" fontId="125" fillId="0" borderId="7" xfId="0" applyFont="1" applyBorder="1" applyAlignment="1">
      <alignment horizontal="center" vertical="center" readingOrder="1"/>
    </xf>
    <xf numFmtId="167" fontId="126" fillId="2" borderId="50" xfId="1" applyNumberFormat="1" applyFont="1" applyFill="1" applyBorder="1" applyAlignment="1">
      <alignment horizontal="right" vertical="center" wrapText="1" readingOrder="1"/>
    </xf>
    <xf numFmtId="3" fontId="126" fillId="2" borderId="75" xfId="0" applyNumberFormat="1" applyFont="1" applyFill="1" applyBorder="1" applyAlignment="1">
      <alignment horizontal="right" vertical="center" wrapText="1" readingOrder="1"/>
    </xf>
    <xf numFmtId="164" fontId="126" fillId="2" borderId="50" xfId="1" applyFont="1" applyFill="1" applyBorder="1" applyAlignment="1">
      <alignment horizontal="right" vertical="center" wrapText="1" readingOrder="1"/>
    </xf>
    <xf numFmtId="3" fontId="126" fillId="2" borderId="50" xfId="0" applyNumberFormat="1" applyFont="1" applyFill="1" applyBorder="1" applyAlignment="1">
      <alignment horizontal="right" vertical="center" wrapText="1" readingOrder="1"/>
    </xf>
    <xf numFmtId="3" fontId="126" fillId="2" borderId="51" xfId="0" applyNumberFormat="1" applyFont="1" applyFill="1" applyBorder="1" applyAlignment="1">
      <alignment horizontal="right" vertical="center" wrapText="1" readingOrder="1"/>
    </xf>
    <xf numFmtId="0" fontId="126" fillId="2" borderId="76" xfId="0" applyFont="1" applyFill="1" applyBorder="1" applyAlignment="1">
      <alignment horizontal="center" vertical="center" wrapText="1" readingOrder="1"/>
    </xf>
    <xf numFmtId="0" fontId="126" fillId="2" borderId="77" xfId="0" applyFont="1" applyFill="1" applyBorder="1" applyAlignment="1">
      <alignment horizontal="center" vertical="center" wrapText="1" readingOrder="1"/>
    </xf>
    <xf numFmtId="0" fontId="127" fillId="28" borderId="78" xfId="0" applyFont="1" applyFill="1" applyBorder="1" applyAlignment="1">
      <alignment horizontal="center" vertical="center" wrapText="1" readingOrder="1"/>
    </xf>
    <xf numFmtId="3" fontId="127" fillId="2" borderId="79" xfId="0" applyNumberFormat="1" applyFont="1" applyFill="1" applyBorder="1" applyAlignment="1">
      <alignment horizontal="right" vertical="center" wrapText="1" readingOrder="1"/>
    </xf>
    <xf numFmtId="3" fontId="127" fillId="2" borderId="80" xfId="0" applyNumberFormat="1" applyFont="1" applyFill="1" applyBorder="1" applyAlignment="1">
      <alignment horizontal="right" vertical="center" wrapText="1" readingOrder="1"/>
    </xf>
    <xf numFmtId="167" fontId="126" fillId="2" borderId="84" xfId="1" applyNumberFormat="1" applyFont="1" applyFill="1" applyBorder="1" applyAlignment="1">
      <alignment horizontal="right" vertical="center" wrapText="1" readingOrder="1"/>
    </xf>
    <xf numFmtId="3" fontId="127" fillId="2" borderId="85" xfId="0" applyNumberFormat="1" applyFont="1" applyFill="1" applyBorder="1" applyAlignment="1">
      <alignment horizontal="right" vertical="center" wrapText="1" readingOrder="1"/>
    </xf>
    <xf numFmtId="0" fontId="126" fillId="2" borderId="68" xfId="0" applyFont="1" applyFill="1" applyBorder="1" applyAlignment="1">
      <alignment vertical="center" wrapText="1" readingOrder="1"/>
    </xf>
    <xf numFmtId="0" fontId="126" fillId="2" borderId="71" xfId="0" applyFont="1" applyFill="1" applyBorder="1" applyAlignment="1">
      <alignment vertical="center" wrapText="1" readingOrder="1"/>
    </xf>
    <xf numFmtId="0" fontId="126" fillId="2" borderId="86" xfId="0" applyFont="1" applyFill="1" applyBorder="1" applyAlignment="1">
      <alignment horizontal="center" vertical="center" wrapText="1" readingOrder="1"/>
    </xf>
    <xf numFmtId="0" fontId="126" fillId="2" borderId="87" xfId="0" applyFont="1" applyFill="1" applyBorder="1" applyAlignment="1">
      <alignment horizontal="center" vertical="center" wrapText="1" readingOrder="1"/>
    </xf>
    <xf numFmtId="0" fontId="126" fillId="29" borderId="86" xfId="0" applyFont="1" applyFill="1" applyBorder="1" applyAlignment="1">
      <alignment horizontal="center" vertical="center" wrapText="1" readingOrder="1"/>
    </xf>
    <xf numFmtId="0" fontId="126" fillId="30" borderId="86" xfId="0" applyFont="1" applyFill="1" applyBorder="1" applyAlignment="1">
      <alignment horizontal="center" vertical="center" wrapText="1" readingOrder="1"/>
    </xf>
    <xf numFmtId="0" fontId="126" fillId="31" borderId="86" xfId="0" applyFont="1" applyFill="1" applyBorder="1" applyAlignment="1">
      <alignment horizontal="center" vertical="center" wrapText="1" readingOrder="1"/>
    </xf>
    <xf numFmtId="167" fontId="126" fillId="2" borderId="49" xfId="1" applyNumberFormat="1" applyFont="1" applyFill="1" applyBorder="1" applyAlignment="1">
      <alignment horizontal="right" vertical="center" wrapText="1" readingOrder="1"/>
    </xf>
    <xf numFmtId="3" fontId="126" fillId="2" borderId="88" xfId="0" applyNumberFormat="1" applyFont="1" applyFill="1" applyBorder="1" applyAlignment="1">
      <alignment horizontal="right" vertical="center" wrapText="1" readingOrder="1"/>
    </xf>
    <xf numFmtId="0" fontId="125" fillId="2" borderId="89" xfId="0" applyFont="1" applyFill="1" applyBorder="1" applyAlignment="1">
      <alignment horizontal="center" vertical="center" wrapText="1" readingOrder="1"/>
    </xf>
    <xf numFmtId="164" fontId="126" fillId="2" borderId="49" xfId="1" applyFont="1" applyFill="1" applyBorder="1" applyAlignment="1">
      <alignment horizontal="right" vertical="center" wrapText="1" readingOrder="1"/>
    </xf>
    <xf numFmtId="167" fontId="126" fillId="2" borderId="90" xfId="1" applyNumberFormat="1" applyFont="1" applyFill="1" applyBorder="1" applyAlignment="1">
      <alignment horizontal="right" vertical="center" wrapText="1" readingOrder="1"/>
    </xf>
    <xf numFmtId="0" fontId="102" fillId="2" borderId="0" xfId="0" applyFont="1" applyFill="1"/>
    <xf numFmtId="0" fontId="110" fillId="2" borderId="0" xfId="0" applyFont="1" applyFill="1"/>
    <xf numFmtId="0" fontId="130" fillId="2" borderId="0" xfId="0" applyFont="1" applyFill="1"/>
    <xf numFmtId="0" fontId="102" fillId="2" borderId="0" xfId="0" applyFont="1" applyFill="1" applyAlignment="1">
      <alignment vertical="center"/>
    </xf>
    <xf numFmtId="0" fontId="110" fillId="2" borderId="0" xfId="0" applyFont="1" applyFill="1" applyAlignment="1">
      <alignment horizontal="center" vertical="center"/>
    </xf>
    <xf numFmtId="0" fontId="114" fillId="2" borderId="0" xfId="0" applyFont="1" applyFill="1" applyAlignment="1">
      <alignment vertical="center" wrapText="1"/>
    </xf>
    <xf numFmtId="3" fontId="125" fillId="2" borderId="0" xfId="0" applyNumberFormat="1" applyFont="1" applyFill="1" applyAlignment="1">
      <alignment horizontal="right" vertical="center" wrapText="1" readingOrder="1"/>
    </xf>
    <xf numFmtId="0" fontId="128" fillId="2" borderId="0" xfId="0" applyFont="1" applyFill="1" applyAlignment="1">
      <alignment horizontal="left" vertical="center" wrapText="1"/>
    </xf>
    <xf numFmtId="0" fontId="128" fillId="2" borderId="0" xfId="0" applyFont="1" applyFill="1" applyAlignment="1">
      <alignment vertical="top" wrapText="1"/>
    </xf>
    <xf numFmtId="0" fontId="110" fillId="2" borderId="0" xfId="0" applyFont="1" applyFill="1" applyAlignment="1">
      <alignment vertical="top" wrapText="1"/>
    </xf>
    <xf numFmtId="0" fontId="126" fillId="2" borderId="0" xfId="0" applyFont="1" applyFill="1" applyAlignment="1">
      <alignment vertical="center" wrapText="1" readingOrder="1"/>
    </xf>
    <xf numFmtId="0" fontId="125" fillId="2" borderId="0" xfId="0" applyFont="1" applyFill="1" applyAlignment="1">
      <alignment vertical="center" wrapText="1" readingOrder="1"/>
    </xf>
    <xf numFmtId="0" fontId="126" fillId="2" borderId="0" xfId="0" applyFont="1" applyFill="1" applyAlignment="1">
      <alignment horizontal="center" vertical="center" wrapText="1" readingOrder="1"/>
    </xf>
    <xf numFmtId="167" fontId="126" fillId="2" borderId="51" xfId="0" applyNumberFormat="1" applyFont="1" applyFill="1" applyBorder="1" applyAlignment="1">
      <alignment horizontal="right" vertical="center" wrapText="1" readingOrder="1"/>
    </xf>
    <xf numFmtId="164" fontId="126" fillId="2" borderId="75" xfId="0" applyNumberFormat="1" applyFont="1" applyFill="1" applyBorder="1" applyAlignment="1">
      <alignment horizontal="right" vertical="center" wrapText="1" readingOrder="1"/>
    </xf>
    <xf numFmtId="0" fontId="4" fillId="15" borderId="0" xfId="19" applyFill="1" applyAlignment="1">
      <alignment horizontal="left" vertical="top"/>
    </xf>
    <xf numFmtId="0" fontId="40" fillId="15" borderId="37" xfId="0" applyFont="1" applyFill="1" applyBorder="1" applyAlignment="1">
      <alignment vertical="center" wrapText="1"/>
    </xf>
    <xf numFmtId="0" fontId="40" fillId="15" borderId="47" xfId="0" applyFont="1" applyFill="1" applyBorder="1" applyAlignment="1">
      <alignment vertical="center" wrapText="1"/>
    </xf>
    <xf numFmtId="0" fontId="37" fillId="15" borderId="10" xfId="0" applyFont="1" applyFill="1" applyBorder="1" applyAlignment="1">
      <alignment vertical="center" wrapText="1"/>
    </xf>
    <xf numFmtId="0" fontId="45" fillId="6" borderId="14" xfId="0" applyFont="1" applyFill="1" applyBorder="1" applyAlignment="1">
      <alignment vertical="top" wrapText="1"/>
    </xf>
    <xf numFmtId="0" fontId="8" fillId="5" borderId="0" xfId="19" applyFont="1" applyFill="1" applyAlignment="1">
      <alignment vertical="center"/>
    </xf>
    <xf numFmtId="0" fontId="6" fillId="5" borderId="0" xfId="19" applyFont="1" applyFill="1" applyAlignment="1">
      <alignment vertical="center"/>
    </xf>
    <xf numFmtId="49" fontId="7" fillId="5" borderId="0" xfId="19" applyNumberFormat="1" applyFont="1" applyFill="1" applyAlignment="1">
      <alignment horizontal="left" vertical="center"/>
    </xf>
    <xf numFmtId="49" fontId="11" fillId="5" borderId="51" xfId="19" applyNumberFormat="1" applyFont="1" applyFill="1" applyBorder="1" applyAlignment="1" applyProtection="1">
      <alignment horizontal="center" vertical="center" wrapText="1"/>
      <protection locked="0"/>
    </xf>
    <xf numFmtId="0" fontId="37" fillId="0" borderId="17" xfId="0" applyFont="1" applyBorder="1" applyAlignment="1">
      <alignment horizontal="left" vertical="center" wrapText="1"/>
    </xf>
    <xf numFmtId="0" fontId="37" fillId="0" borderId="26" xfId="0" applyFont="1" applyBorder="1" applyAlignment="1">
      <alignment vertical="center" wrapText="1"/>
    </xf>
    <xf numFmtId="0" fontId="40" fillId="0" borderId="13" xfId="0" applyFont="1" applyBorder="1" applyAlignment="1">
      <alignment vertical="center" wrapText="1"/>
    </xf>
    <xf numFmtId="0" fontId="40" fillId="0" borderId="27" xfId="0" applyFont="1" applyBorder="1" applyAlignment="1">
      <alignment vertical="center" wrapText="1"/>
    </xf>
    <xf numFmtId="0" fontId="37" fillId="0" borderId="10" xfId="0" applyFont="1" applyBorder="1" applyAlignment="1">
      <alignment horizontal="left" vertical="center" wrapText="1"/>
    </xf>
    <xf numFmtId="0" fontId="142" fillId="2" borderId="10" xfId="0" applyFont="1" applyFill="1" applyBorder="1" applyAlignment="1">
      <alignment horizontal="left" vertical="top" wrapText="1"/>
    </xf>
    <xf numFmtId="0" fontId="40" fillId="0" borderId="10" xfId="0" applyFont="1" applyBorder="1" applyAlignment="1">
      <alignment horizontal="left" vertical="center" wrapText="1"/>
    </xf>
    <xf numFmtId="0" fontId="93" fillId="0" borderId="2" xfId="0" applyFont="1" applyBorder="1" applyAlignment="1">
      <alignment horizontal="left" vertical="top" wrapText="1"/>
    </xf>
    <xf numFmtId="0" fontId="4" fillId="0" borderId="7" xfId="19" applyBorder="1" applyAlignment="1">
      <alignment horizontal="left" vertical="top"/>
    </xf>
    <xf numFmtId="0" fontId="124" fillId="0" borderId="65" xfId="0" applyFont="1" applyBorder="1" applyAlignment="1">
      <alignment horizontal="center" vertical="center" wrapText="1" readingOrder="1"/>
    </xf>
    <xf numFmtId="0" fontId="124" fillId="0" borderId="45" xfId="0" applyFont="1" applyBorder="1" applyAlignment="1">
      <alignment horizontal="center" vertical="center" wrapText="1" readingOrder="1"/>
    </xf>
    <xf numFmtId="0" fontId="124" fillId="0" borderId="46" xfId="0" applyFont="1" applyBorder="1" applyAlignment="1">
      <alignment horizontal="center" vertical="center" wrapText="1" readingOrder="1"/>
    </xf>
    <xf numFmtId="0" fontId="124" fillId="0" borderId="17" xfId="0" applyFont="1" applyBorder="1" applyAlignment="1">
      <alignment horizontal="center" vertical="center" wrapText="1" readingOrder="1"/>
    </xf>
    <xf numFmtId="0" fontId="124" fillId="0" borderId="37" xfId="0" applyFont="1" applyBorder="1" applyAlignment="1">
      <alignment horizontal="center" vertical="center" wrapText="1" readingOrder="1"/>
    </xf>
    <xf numFmtId="0" fontId="133" fillId="0" borderId="1" xfId="0" applyFont="1" applyBorder="1" applyAlignment="1">
      <alignment horizontal="center" vertical="center" wrapText="1" readingOrder="1"/>
    </xf>
    <xf numFmtId="0" fontId="129" fillId="2" borderId="0" xfId="0" applyFont="1" applyFill="1"/>
    <xf numFmtId="0" fontId="131" fillId="2" borderId="0" xfId="0" applyFont="1" applyFill="1"/>
    <xf numFmtId="0" fontId="132" fillId="2" borderId="0" xfId="0" applyFont="1" applyFill="1"/>
    <xf numFmtId="167" fontId="126" fillId="2" borderId="50" xfId="1" applyNumberFormat="1" applyFont="1" applyFill="1" applyBorder="1" applyAlignment="1">
      <alignment horizontal="center" vertical="center" wrapText="1" readingOrder="1"/>
    </xf>
    <xf numFmtId="167" fontId="143" fillId="2" borderId="50" xfId="1" applyNumberFormat="1" applyFont="1" applyFill="1" applyBorder="1" applyAlignment="1">
      <alignment horizontal="center" vertical="center" wrapText="1" readingOrder="1"/>
    </xf>
    <xf numFmtId="0" fontId="3" fillId="0" borderId="0" xfId="23"/>
    <xf numFmtId="0" fontId="8" fillId="0" borderId="54" xfId="23" applyFont="1" applyBorder="1" applyAlignment="1">
      <alignment horizontal="center" vertical="center" wrapText="1"/>
    </xf>
    <xf numFmtId="175" fontId="8" fillId="0" borderId="54" xfId="24" applyNumberFormat="1" applyFont="1" applyFill="1" applyBorder="1" applyAlignment="1">
      <alignment horizontal="center" vertical="center" wrapText="1"/>
    </xf>
    <xf numFmtId="0" fontId="8" fillId="0" borderId="55" xfId="23" applyFont="1" applyBorder="1" applyAlignment="1">
      <alignment horizontal="center" vertical="center" wrapText="1"/>
    </xf>
    <xf numFmtId="0" fontId="121" fillId="0" borderId="56" xfId="23" applyFont="1" applyBorder="1" applyAlignment="1">
      <alignment horizontal="left" vertical="center" wrapText="1"/>
    </xf>
    <xf numFmtId="0" fontId="121" fillId="0" borderId="57" xfId="23" applyFont="1" applyBorder="1" applyAlignment="1">
      <alignment horizontal="left" vertical="center" wrapText="1"/>
    </xf>
    <xf numFmtId="0" fontId="122" fillId="0" borderId="57" xfId="23" applyFont="1" applyBorder="1" applyAlignment="1">
      <alignment horizontal="left" vertical="center" wrapText="1"/>
    </xf>
    <xf numFmtId="14" fontId="140" fillId="0" borderId="57" xfId="23" applyNumberFormat="1" applyFont="1" applyBorder="1" applyAlignment="1">
      <alignment horizontal="left" vertical="center" wrapText="1"/>
    </xf>
    <xf numFmtId="3" fontId="122" fillId="0" borderId="57" xfId="23" applyNumberFormat="1" applyFont="1" applyBorder="1" applyAlignment="1">
      <alignment horizontal="center" vertical="center" wrapText="1"/>
    </xf>
    <xf numFmtId="0" fontId="122" fillId="0" borderId="57" xfId="23" applyFont="1" applyBorder="1" applyAlignment="1">
      <alignment horizontal="center" vertical="center" wrapText="1"/>
    </xf>
    <xf numFmtId="0" fontId="122" fillId="0" borderId="58" xfId="23" applyFont="1" applyBorder="1" applyAlignment="1">
      <alignment horizontal="center" vertical="center" wrapText="1"/>
    </xf>
    <xf numFmtId="0" fontId="3" fillId="0" borderId="0" xfId="23" applyAlignment="1">
      <alignment horizontal="left" vertical="center"/>
    </xf>
    <xf numFmtId="0" fontId="121" fillId="0" borderId="60" xfId="23" applyFont="1" applyBorder="1" applyAlignment="1">
      <alignment horizontal="left" vertical="center" wrapText="1"/>
    </xf>
    <xf numFmtId="0" fontId="122" fillId="0" borderId="60" xfId="23" applyFont="1" applyBorder="1" applyAlignment="1">
      <alignment horizontal="left" vertical="center" wrapText="1"/>
    </xf>
    <xf numFmtId="0" fontId="140" fillId="0" borderId="60" xfId="23" applyFont="1" applyBorder="1" applyAlignment="1">
      <alignment horizontal="left" vertical="center" wrapText="1"/>
    </xf>
    <xf numFmtId="3" fontId="122" fillId="0" borderId="60" xfId="23" applyNumberFormat="1" applyFont="1" applyBorder="1" applyAlignment="1">
      <alignment horizontal="center" vertical="center" wrapText="1"/>
    </xf>
    <xf numFmtId="0" fontId="122" fillId="0" borderId="60" xfId="23" applyFont="1" applyBorder="1" applyAlignment="1">
      <alignment horizontal="center" vertical="center" wrapText="1"/>
    </xf>
    <xf numFmtId="0" fontId="122" fillId="0" borderId="61" xfId="23" applyFont="1" applyBorder="1" applyAlignment="1">
      <alignment horizontal="center" vertical="center" wrapText="1"/>
    </xf>
    <xf numFmtId="14" fontId="140" fillId="0" borderId="60" xfId="23" applyNumberFormat="1" applyFont="1" applyBorder="1" applyAlignment="1">
      <alignment horizontal="left" vertical="center" wrapText="1"/>
    </xf>
    <xf numFmtId="0" fontId="121" fillId="0" borderId="60" xfId="23" applyFont="1" applyBorder="1" applyAlignment="1">
      <alignment horizontal="center" vertical="center" wrapText="1"/>
    </xf>
    <xf numFmtId="0" fontId="121" fillId="0" borderId="60" xfId="23" applyFont="1" applyBorder="1" applyAlignment="1">
      <alignment horizontal="center" vertical="center"/>
    </xf>
    <xf numFmtId="0" fontId="121" fillId="0" borderId="61" xfId="23" applyFont="1" applyBorder="1" applyAlignment="1">
      <alignment horizontal="center" vertical="center"/>
    </xf>
    <xf numFmtId="0" fontId="6" fillId="0" borderId="60" xfId="23" applyFont="1" applyBorder="1" applyAlignment="1">
      <alignment horizontal="left" vertical="center" wrapText="1"/>
    </xf>
    <xf numFmtId="175" fontId="121" fillId="0" borderId="60" xfId="24" applyNumberFormat="1" applyFont="1" applyFill="1" applyBorder="1" applyAlignment="1">
      <alignment horizontal="center" vertical="center" wrapText="1"/>
    </xf>
    <xf numFmtId="0" fontId="6" fillId="0" borderId="59" xfId="23" applyFont="1" applyBorder="1" applyAlignment="1">
      <alignment horizontal="left" vertical="center" wrapText="1"/>
    </xf>
    <xf numFmtId="175" fontId="121" fillId="0" borderId="60" xfId="24" applyNumberFormat="1" applyFont="1" applyFill="1" applyBorder="1" applyAlignment="1">
      <alignment horizontal="center" vertical="center"/>
    </xf>
    <xf numFmtId="0" fontId="6" fillId="0" borderId="62" xfId="23" applyFont="1" applyBorder="1" applyAlignment="1">
      <alignment horizontal="left" vertical="center" wrapText="1"/>
    </xf>
    <xf numFmtId="0" fontId="121" fillId="0" borderId="63" xfId="23" applyFont="1" applyBorder="1" applyAlignment="1">
      <alignment horizontal="left" vertical="center" wrapText="1"/>
    </xf>
    <xf numFmtId="175" fontId="121" fillId="0" borderId="63" xfId="24" applyNumberFormat="1" applyFont="1" applyFill="1" applyBorder="1" applyAlignment="1">
      <alignment horizontal="center" vertical="center"/>
    </xf>
    <xf numFmtId="0" fontId="121" fillId="0" borderId="63" xfId="23" applyFont="1" applyBorder="1" applyAlignment="1">
      <alignment horizontal="center" vertical="center"/>
    </xf>
    <xf numFmtId="0" fontId="121" fillId="0" borderId="64" xfId="23" applyFont="1" applyBorder="1" applyAlignment="1">
      <alignment horizontal="center" vertical="center"/>
    </xf>
    <xf numFmtId="0" fontId="6" fillId="0" borderId="60" xfId="23" applyFont="1" applyBorder="1" applyAlignment="1">
      <alignment horizontal="center" vertical="center" wrapText="1"/>
    </xf>
    <xf numFmtId="0" fontId="136" fillId="0" borderId="10" xfId="0" applyFont="1" applyBorder="1" applyAlignment="1">
      <alignment horizontal="center" vertical="center" wrapText="1"/>
    </xf>
    <xf numFmtId="0" fontId="136" fillId="0" borderId="13" xfId="0" applyFont="1" applyBorder="1" applyAlignment="1">
      <alignment horizontal="center" vertical="center" wrapText="1"/>
    </xf>
    <xf numFmtId="0" fontId="109" fillId="0" borderId="91" xfId="0" applyFont="1" applyBorder="1" applyAlignment="1">
      <alignment wrapText="1"/>
    </xf>
    <xf numFmtId="0" fontId="109" fillId="0" borderId="67" xfId="0" applyFont="1" applyBorder="1" applyAlignment="1">
      <alignment vertical="center"/>
    </xf>
    <xf numFmtId="0" fontId="109" fillId="0" borderId="50" xfId="0" applyFont="1" applyBorder="1" applyAlignment="1">
      <alignment wrapText="1"/>
    </xf>
    <xf numFmtId="0" fontId="109" fillId="0" borderId="94" xfId="0" applyFont="1" applyBorder="1" applyAlignment="1">
      <alignment wrapText="1"/>
    </xf>
    <xf numFmtId="0" fontId="109" fillId="0" borderId="50" xfId="0" applyFont="1" applyBorder="1" applyAlignment="1">
      <alignment vertical="top" wrapText="1"/>
    </xf>
    <xf numFmtId="0" fontId="109" fillId="0" borderId="94" xfId="0" applyFont="1" applyBorder="1" applyAlignment="1">
      <alignment vertical="top" wrapText="1"/>
    </xf>
    <xf numFmtId="0" fontId="109" fillId="0" borderId="68" xfId="0" applyFont="1" applyBorder="1" applyAlignment="1">
      <alignment vertical="center"/>
    </xf>
    <xf numFmtId="0" fontId="109" fillId="0" borderId="54" xfId="0" applyFont="1" applyBorder="1" applyAlignment="1">
      <alignment vertical="top" wrapText="1"/>
    </xf>
    <xf numFmtId="0" fontId="109" fillId="0" borderId="55" xfId="0" applyFont="1" applyBorder="1" applyAlignment="1">
      <alignment wrapText="1"/>
    </xf>
    <xf numFmtId="0" fontId="36" fillId="2" borderId="10" xfId="0" applyFont="1" applyFill="1" applyBorder="1" applyAlignment="1">
      <alignment horizontal="center" vertical="center" readingOrder="1"/>
    </xf>
    <xf numFmtId="0" fontId="40" fillId="2" borderId="37" xfId="0" applyFont="1" applyFill="1" applyBorder="1" applyAlignment="1">
      <alignment horizontal="left" vertical="top" wrapText="1"/>
    </xf>
    <xf numFmtId="0" fontId="40" fillId="2" borderId="47" xfId="0" applyFont="1" applyFill="1" applyBorder="1" applyAlignment="1">
      <alignment horizontal="left" vertical="top" wrapText="1"/>
    </xf>
    <xf numFmtId="0" fontId="53" fillId="32" borderId="34" xfId="0" applyFont="1" applyFill="1" applyBorder="1" applyAlignment="1">
      <alignment horizontal="right" vertical="center" wrapText="1"/>
    </xf>
    <xf numFmtId="0" fontId="54" fillId="15" borderId="2" xfId="0" applyFont="1" applyFill="1" applyBorder="1" applyAlignment="1">
      <alignment vertical="top" wrapText="1"/>
    </xf>
    <xf numFmtId="0" fontId="108" fillId="2" borderId="0" xfId="23" applyFont="1" applyFill="1" applyAlignment="1">
      <alignment horizontal="left" indent="2"/>
    </xf>
    <xf numFmtId="3" fontId="125" fillId="2" borderId="7" xfId="0" applyNumberFormat="1" applyFont="1" applyFill="1" applyBorder="1" applyAlignment="1">
      <alignment horizontal="right" vertical="center" wrapText="1" readingOrder="1"/>
    </xf>
    <xf numFmtId="0" fontId="134" fillId="2" borderId="0" xfId="0" applyFont="1" applyFill="1" applyAlignment="1">
      <alignment vertical="center"/>
    </xf>
    <xf numFmtId="164" fontId="134" fillId="2" borderId="50" xfId="0" applyNumberFormat="1" applyFont="1" applyFill="1" applyBorder="1" applyAlignment="1">
      <alignment vertical="center" wrapText="1"/>
    </xf>
    <xf numFmtId="3" fontId="134" fillId="2" borderId="50" xfId="0" applyNumberFormat="1" applyFont="1" applyFill="1" applyBorder="1" applyAlignment="1">
      <alignment vertical="center" wrapText="1"/>
    </xf>
    <xf numFmtId="167" fontId="134" fillId="2" borderId="50" xfId="0" applyNumberFormat="1" applyFont="1" applyFill="1" applyBorder="1" applyAlignment="1">
      <alignment vertical="center" wrapText="1"/>
    </xf>
    <xf numFmtId="0" fontId="114" fillId="2" borderId="0" xfId="0" applyFont="1" applyFill="1" applyAlignment="1">
      <alignment horizontal="left" vertical="top"/>
    </xf>
    <xf numFmtId="167" fontId="114" fillId="2" borderId="0" xfId="0" applyNumberFormat="1" applyFont="1" applyFill="1" applyAlignment="1">
      <alignment vertical="center" wrapText="1"/>
    </xf>
    <xf numFmtId="167" fontId="114" fillId="2" borderId="0" xfId="1" applyNumberFormat="1" applyFont="1" applyFill="1" applyBorder="1" applyAlignment="1">
      <alignment vertical="center" wrapText="1"/>
    </xf>
    <xf numFmtId="0" fontId="138" fillId="2" borderId="0" xfId="0" applyFont="1" applyFill="1"/>
    <xf numFmtId="0" fontId="125" fillId="2" borderId="52" xfId="0" applyFont="1" applyFill="1" applyBorder="1" applyAlignment="1">
      <alignment horizontal="center" vertical="center" wrapText="1" readingOrder="1"/>
    </xf>
    <xf numFmtId="0" fontId="125" fillId="2" borderId="50" xfId="0" applyFont="1" applyFill="1" applyBorder="1" applyAlignment="1">
      <alignment horizontal="center" vertical="center" wrapText="1" readingOrder="1"/>
    </xf>
    <xf numFmtId="0" fontId="125" fillId="0" borderId="101" xfId="0" applyFont="1" applyBorder="1" applyAlignment="1">
      <alignment horizontal="center" vertical="center" readingOrder="1"/>
    </xf>
    <xf numFmtId="0" fontId="125" fillId="0" borderId="102" xfId="0" applyFont="1" applyBorder="1" applyAlignment="1">
      <alignment horizontal="center" vertical="center" readingOrder="1"/>
    </xf>
    <xf numFmtId="0" fontId="15" fillId="2" borderId="4" xfId="19" applyFont="1" applyFill="1" applyBorder="1" applyAlignment="1">
      <alignment vertical="center" wrapText="1"/>
    </xf>
    <xf numFmtId="0" fontId="13" fillId="3" borderId="3" xfId="19" applyFont="1" applyFill="1" applyBorder="1" applyAlignment="1">
      <alignment horizontal="left" vertical="top" wrapText="1"/>
    </xf>
    <xf numFmtId="0" fontId="14" fillId="4" borderId="4" xfId="19" applyFont="1" applyFill="1" applyBorder="1" applyAlignment="1">
      <alignment vertical="top" wrapText="1"/>
    </xf>
    <xf numFmtId="0" fontId="14" fillId="4" borderId="4" xfId="19" applyFont="1" applyFill="1" applyBorder="1" applyAlignment="1">
      <alignment vertical="center" wrapText="1"/>
    </xf>
    <xf numFmtId="0" fontId="121" fillId="2" borderId="60" xfId="23" applyFont="1" applyFill="1" applyBorder="1" applyAlignment="1">
      <alignment horizontal="left" vertical="center" wrapText="1"/>
    </xf>
    <xf numFmtId="0" fontId="123" fillId="2" borderId="60" xfId="23" applyFont="1" applyFill="1" applyBorder="1" applyAlignment="1">
      <alignment horizontal="left" vertical="center" wrapText="1"/>
    </xf>
    <xf numFmtId="0" fontId="121" fillId="2" borderId="60" xfId="23" quotePrefix="1" applyFont="1" applyFill="1" applyBorder="1" applyAlignment="1">
      <alignment horizontal="left" vertical="center" wrapText="1"/>
    </xf>
    <xf numFmtId="0" fontId="123" fillId="2" borderId="63" xfId="23" applyFont="1" applyFill="1" applyBorder="1" applyAlignment="1">
      <alignment horizontal="left" vertical="center" wrapText="1"/>
    </xf>
    <xf numFmtId="0" fontId="46" fillId="2" borderId="103" xfId="0" applyFont="1" applyFill="1" applyBorder="1" applyAlignment="1">
      <alignment horizontal="left" vertical="top" wrapText="1"/>
    </xf>
    <xf numFmtId="172" fontId="52" fillId="2" borderId="104" xfId="0" applyNumberFormat="1" applyFont="1" applyFill="1" applyBorder="1" applyAlignment="1">
      <alignment horizontal="center" vertical="top" wrapText="1"/>
    </xf>
    <xf numFmtId="14" fontId="52" fillId="2" borderId="105" xfId="0" applyNumberFormat="1" applyFont="1" applyFill="1" applyBorder="1" applyAlignment="1">
      <alignment horizontal="center" vertical="top" wrapText="1"/>
    </xf>
    <xf numFmtId="0" fontId="54" fillId="0" borderId="2" xfId="0" applyFont="1" applyBorder="1" applyAlignment="1">
      <alignment vertical="center" wrapText="1"/>
    </xf>
    <xf numFmtId="0" fontId="54" fillId="2" borderId="2" xfId="0" applyFont="1" applyFill="1" applyBorder="1" applyAlignment="1">
      <alignment horizontal="left" vertical="center" wrapText="1"/>
    </xf>
    <xf numFmtId="0" fontId="29" fillId="10" borderId="29" xfId="9" applyFill="1" applyBorder="1" applyAlignment="1" applyProtection="1">
      <alignment horizontal="center" vertical="center"/>
      <protection locked="0"/>
    </xf>
    <xf numFmtId="0" fontId="110" fillId="15" borderId="0" xfId="0" applyFont="1" applyFill="1"/>
    <xf numFmtId="0" fontId="137" fillId="15" borderId="0" xfId="0" applyFont="1" applyFill="1"/>
    <xf numFmtId="0" fontId="114" fillId="15" borderId="0" xfId="0" applyFont="1" applyFill="1" applyAlignment="1">
      <alignment vertical="center" wrapText="1"/>
    </xf>
    <xf numFmtId="0" fontId="138" fillId="15" borderId="0" xfId="0" applyFont="1" applyFill="1" applyAlignment="1">
      <alignment vertical="center"/>
    </xf>
    <xf numFmtId="0" fontId="110" fillId="15" borderId="0" xfId="0" applyFont="1" applyFill="1" applyAlignment="1">
      <alignment horizontal="left" vertical="top" wrapText="1"/>
    </xf>
    <xf numFmtId="0" fontId="130" fillId="15" borderId="0" xfId="0" applyFont="1" applyFill="1"/>
    <xf numFmtId="0" fontId="52" fillId="0" borderId="10" xfId="0" applyFont="1" applyBorder="1" applyAlignment="1">
      <alignment horizontal="center" vertical="center" wrapText="1"/>
    </xf>
    <xf numFmtId="0" fontId="40" fillId="0" borderId="17" xfId="0" applyFont="1" applyBorder="1" applyAlignment="1">
      <alignment vertical="center" wrapText="1"/>
    </xf>
    <xf numFmtId="0" fontId="126" fillId="0" borderId="70" xfId="0" applyFont="1" applyBorder="1" applyAlignment="1">
      <alignment vertical="center" wrapText="1" readingOrder="1"/>
    </xf>
    <xf numFmtId="0" fontId="125" fillId="0" borderId="73" xfId="0" applyFont="1" applyBorder="1" applyAlignment="1">
      <alignment vertical="center" wrapText="1" readingOrder="1"/>
    </xf>
    <xf numFmtId="0" fontId="125" fillId="0" borderId="106" xfId="0" applyFont="1" applyBorder="1" applyAlignment="1">
      <alignment vertical="center" wrapText="1" readingOrder="1"/>
    </xf>
    <xf numFmtId="0" fontId="25" fillId="9" borderId="17" xfId="0" applyFont="1" applyFill="1" applyBorder="1" applyAlignment="1">
      <alignment horizontal="left" vertical="center" wrapText="1"/>
    </xf>
    <xf numFmtId="3" fontId="27" fillId="33" borderId="29" xfId="9" applyNumberFormat="1" applyFont="1" applyFill="1" applyBorder="1" applyAlignment="1" applyProtection="1">
      <alignment horizontal="center" vertical="center"/>
      <protection locked="0"/>
    </xf>
    <xf numFmtId="0" fontId="53" fillId="33" borderId="17" xfId="19" applyFont="1" applyFill="1" applyBorder="1" applyAlignment="1">
      <alignment horizontal="center" vertical="center" wrapText="1"/>
    </xf>
    <xf numFmtId="0" fontId="149" fillId="33" borderId="29" xfId="0" applyFont="1" applyFill="1" applyBorder="1" applyAlignment="1">
      <alignment vertical="center" wrapText="1"/>
    </xf>
    <xf numFmtId="0" fontId="40" fillId="2" borderId="112" xfId="0" applyFont="1" applyFill="1" applyBorder="1" applyAlignment="1">
      <alignment vertical="center" wrapText="1"/>
    </xf>
    <xf numFmtId="0" fontId="40" fillId="2" borderId="113" xfId="0" applyFont="1" applyFill="1" applyBorder="1" applyAlignment="1">
      <alignment horizontal="center" vertical="center" wrapText="1"/>
    </xf>
    <xf numFmtId="0" fontId="40" fillId="0" borderId="113" xfId="0" applyFont="1" applyBorder="1" applyAlignment="1">
      <alignment horizontal="left" vertical="center" wrapText="1"/>
    </xf>
    <xf numFmtId="0" fontId="40" fillId="0" borderId="113" xfId="0" applyFont="1" applyBorder="1" applyAlignment="1">
      <alignment horizontal="center" vertical="center" wrapText="1"/>
    </xf>
    <xf numFmtId="0" fontId="35" fillId="2" borderId="112" xfId="19" applyFont="1" applyFill="1" applyBorder="1" applyAlignment="1">
      <alignment horizontal="left" vertical="center" wrapText="1"/>
    </xf>
    <xf numFmtId="0" fontId="35" fillId="15" borderId="113" xfId="19" applyFont="1" applyFill="1" applyBorder="1" applyAlignment="1">
      <alignment horizontal="left" vertical="center" wrapText="1"/>
    </xf>
    <xf numFmtId="0" fontId="40" fillId="2" borderId="113" xfId="19" applyFont="1" applyFill="1" applyBorder="1" applyAlignment="1">
      <alignment horizontal="left" vertical="top" wrapText="1"/>
    </xf>
    <xf numFmtId="0" fontId="40" fillId="0" borderId="113" xfId="19" applyFont="1" applyBorder="1" applyAlignment="1">
      <alignment horizontal="left" vertical="top" wrapText="1"/>
    </xf>
    <xf numFmtId="0" fontId="40" fillId="33" borderId="113" xfId="19" applyFont="1" applyFill="1" applyBorder="1" applyAlignment="1">
      <alignment horizontal="left" vertical="top" wrapText="1"/>
    </xf>
    <xf numFmtId="0" fontId="37" fillId="0" borderId="114" xfId="19" applyFont="1" applyBorder="1" applyAlignment="1">
      <alignment horizontal="left" vertical="top" wrapText="1"/>
    </xf>
    <xf numFmtId="0" fontId="4" fillId="0" borderId="112" xfId="19" applyBorder="1" applyAlignment="1">
      <alignment horizontal="left" vertical="center" wrapText="1"/>
    </xf>
    <xf numFmtId="0" fontId="4" fillId="0" borderId="113" xfId="19" applyBorder="1" applyAlignment="1">
      <alignment horizontal="left" vertical="top"/>
    </xf>
    <xf numFmtId="0" fontId="4" fillId="0" borderId="113" xfId="19" applyBorder="1" applyAlignment="1">
      <alignment horizontal="left" vertical="top" wrapText="1"/>
    </xf>
    <xf numFmtId="0" fontId="4" fillId="0" borderId="114" xfId="19" applyBorder="1" applyAlignment="1">
      <alignment horizontal="left" vertical="top" wrapText="1"/>
    </xf>
    <xf numFmtId="0" fontId="66" fillId="0" borderId="113" xfId="0" quotePrefix="1" applyFont="1" applyBorder="1" applyAlignment="1">
      <alignment horizontal="left" vertical="center" wrapText="1"/>
    </xf>
    <xf numFmtId="0" fontId="64" fillId="2" borderId="113" xfId="0" applyFont="1" applyFill="1" applyBorder="1" applyAlignment="1">
      <alignment horizontal="left" vertical="center" wrapText="1"/>
    </xf>
    <xf numFmtId="0" fontId="35" fillId="2" borderId="114" xfId="0" applyFont="1" applyFill="1" applyBorder="1" applyAlignment="1">
      <alignment horizontal="left" vertical="top"/>
    </xf>
    <xf numFmtId="0" fontId="40" fillId="2" borderId="116" xfId="0" applyFont="1" applyFill="1" applyBorder="1" applyAlignment="1">
      <alignment horizontal="left" vertical="center" wrapText="1"/>
    </xf>
    <xf numFmtId="0" fontId="51" fillId="0" borderId="112" xfId="0" applyFont="1" applyBorder="1" applyAlignment="1">
      <alignment horizontal="center" vertical="center"/>
    </xf>
    <xf numFmtId="0" fontId="35" fillId="0" borderId="114" xfId="0" applyFont="1" applyBorder="1" applyAlignment="1">
      <alignment horizontal="left" vertical="top" wrapText="1"/>
    </xf>
    <xf numFmtId="0" fontId="54" fillId="2" borderId="113" xfId="0" applyFont="1" applyFill="1" applyBorder="1" applyAlignment="1">
      <alignment horizontal="left" vertical="top" wrapText="1"/>
    </xf>
    <xf numFmtId="0" fontId="93" fillId="0" borderId="113" xfId="0" applyFont="1" applyBorder="1" applyAlignment="1">
      <alignment horizontal="left" vertical="top" wrapText="1"/>
    </xf>
    <xf numFmtId="0" fontId="54" fillId="15" borderId="114" xfId="0" applyFont="1" applyFill="1" applyBorder="1" applyAlignment="1">
      <alignment horizontal="left" vertical="center" wrapText="1"/>
    </xf>
    <xf numFmtId="0" fontId="45" fillId="6" borderId="114" xfId="0" applyFont="1" applyFill="1" applyBorder="1" applyAlignment="1">
      <alignment horizontal="left" vertical="top" wrapText="1"/>
    </xf>
    <xf numFmtId="0" fontId="2" fillId="2" borderId="15" xfId="0" applyFont="1" applyFill="1" applyBorder="1" applyAlignment="1">
      <alignment horizontal="center" vertical="center"/>
    </xf>
    <xf numFmtId="0" fontId="46" fillId="2" borderId="110" xfId="0" applyFont="1" applyFill="1" applyBorder="1" applyAlignment="1">
      <alignment vertical="top" wrapText="1"/>
    </xf>
    <xf numFmtId="0" fontId="37" fillId="0" borderId="113" xfId="0" applyFont="1" applyBorder="1" applyAlignment="1">
      <alignment vertical="top" wrapText="1"/>
    </xf>
    <xf numFmtId="0" fontId="2" fillId="2" borderId="114" xfId="0" applyFont="1" applyFill="1" applyBorder="1" applyAlignment="1">
      <alignment horizontal="center" vertical="center"/>
    </xf>
    <xf numFmtId="0" fontId="2" fillId="0" borderId="0" xfId="0" applyFont="1" applyAlignment="1">
      <alignment vertical="center" wrapText="1"/>
    </xf>
    <xf numFmtId="0" fontId="2" fillId="0" borderId="114" xfId="0" applyFont="1" applyBorder="1" applyAlignment="1">
      <alignment horizontal="center" vertical="center"/>
    </xf>
    <xf numFmtId="0" fontId="46" fillId="2" borderId="119" xfId="0" applyFont="1" applyFill="1" applyBorder="1" applyAlignment="1">
      <alignment horizontal="left" vertical="top" wrapText="1"/>
    </xf>
    <xf numFmtId="0" fontId="28" fillId="0" borderId="112" xfId="0" applyFont="1" applyBorder="1" applyAlignment="1">
      <alignment horizontal="left" vertical="center"/>
    </xf>
    <xf numFmtId="9" fontId="27" fillId="33" borderId="113" xfId="9" applyNumberFormat="1" applyFont="1" applyFill="1" applyBorder="1" applyAlignment="1" applyProtection="1">
      <alignment horizontal="center" vertical="center"/>
      <protection locked="0"/>
    </xf>
    <xf numFmtId="0" fontId="126" fillId="2" borderId="120" xfId="0" applyFont="1" applyFill="1" applyBorder="1" applyAlignment="1">
      <alignment vertical="center" wrapText="1" readingOrder="1"/>
    </xf>
    <xf numFmtId="15" fontId="46" fillId="2" borderId="118" xfId="0" applyNumberFormat="1" applyFont="1" applyFill="1" applyBorder="1" applyAlignment="1">
      <alignment horizontal="center" vertical="center"/>
    </xf>
    <xf numFmtId="0" fontId="46" fillId="33" borderId="118" xfId="0" applyFont="1" applyFill="1" applyBorder="1" applyAlignment="1">
      <alignment horizontal="center" vertical="center"/>
    </xf>
    <xf numFmtId="0" fontId="46" fillId="2" borderId="119" xfId="0" applyFont="1" applyFill="1" applyBorder="1" applyAlignment="1">
      <alignment horizontal="center" vertical="center"/>
    </xf>
    <xf numFmtId="0" fontId="78" fillId="2" borderId="118" xfId="4" applyFont="1" applyFill="1" applyBorder="1" applyAlignment="1" applyProtection="1">
      <alignment horizontal="center"/>
      <protection locked="0"/>
    </xf>
    <xf numFmtId="173" fontId="46" fillId="2" borderId="119" xfId="0" applyNumberFormat="1" applyFont="1" applyFill="1" applyBorder="1" applyAlignment="1" applyProtection="1">
      <alignment horizontal="center"/>
      <protection locked="0"/>
    </xf>
    <xf numFmtId="0" fontId="22" fillId="2" borderId="118" xfId="4" applyFill="1" applyBorder="1" applyAlignment="1" applyProtection="1">
      <alignment horizontal="center"/>
      <protection locked="0"/>
    </xf>
    <xf numFmtId="0" fontId="78" fillId="2" borderId="118" xfId="15" applyFont="1" applyFill="1" applyBorder="1" applyAlignment="1" applyProtection="1">
      <alignment horizontal="center"/>
      <protection locked="0"/>
    </xf>
    <xf numFmtId="0" fontId="78" fillId="2" borderId="118" xfId="4" applyFont="1" applyFill="1" applyBorder="1" applyAlignment="1" applyProtection="1">
      <alignment horizontal="center" vertical="center"/>
      <protection locked="0"/>
    </xf>
    <xf numFmtId="0" fontId="22" fillId="2" borderId="118" xfId="4" applyFill="1" applyBorder="1" applyAlignment="1" applyProtection="1">
      <alignment horizontal="center" vertical="center"/>
      <protection locked="0"/>
    </xf>
    <xf numFmtId="3" fontId="97" fillId="0" borderId="111" xfId="0" applyNumberFormat="1" applyFont="1" applyBorder="1" applyAlignment="1">
      <alignment horizontal="right" vertical="center"/>
    </xf>
    <xf numFmtId="172" fontId="46" fillId="0" borderId="111" xfId="0" applyNumberFormat="1" applyFont="1" applyBorder="1" applyAlignment="1">
      <alignment horizontal="right" vertical="top" wrapText="1"/>
    </xf>
    <xf numFmtId="0" fontId="40" fillId="2" borderId="110" xfId="0" applyFont="1" applyFill="1" applyBorder="1" applyAlignment="1">
      <alignment horizontal="left" vertical="top" wrapText="1"/>
    </xf>
    <xf numFmtId="172" fontId="46" fillId="2" borderId="111" xfId="0" applyNumberFormat="1" applyFont="1" applyFill="1" applyBorder="1" applyAlignment="1">
      <alignment horizontal="right" vertical="top" wrapText="1"/>
    </xf>
    <xf numFmtId="171" fontId="46" fillId="2" borderId="111" xfId="2" applyNumberFormat="1" applyFont="1" applyFill="1" applyBorder="1" applyAlignment="1">
      <alignment vertical="center" wrapText="1"/>
    </xf>
    <xf numFmtId="0" fontId="46" fillId="2" borderId="111" xfId="0" applyFont="1" applyFill="1" applyBorder="1" applyAlignment="1">
      <alignment vertical="top" wrapText="1"/>
    </xf>
    <xf numFmtId="172" fontId="46" fillId="2" borderId="111" xfId="2" applyNumberFormat="1" applyFont="1" applyFill="1" applyBorder="1" applyAlignment="1">
      <alignment vertical="top" wrapText="1"/>
    </xf>
    <xf numFmtId="0" fontId="46" fillId="19" borderId="115" xfId="0" applyFont="1" applyFill="1" applyBorder="1" applyAlignment="1">
      <alignment vertical="top" wrapText="1"/>
    </xf>
    <xf numFmtId="171" fontId="46" fillId="19" borderId="117" xfId="2" applyNumberFormat="1" applyFont="1" applyFill="1" applyBorder="1" applyAlignment="1">
      <alignment vertical="top" wrapText="1"/>
    </xf>
    <xf numFmtId="0" fontId="46" fillId="21" borderId="110" xfId="0" applyFont="1" applyFill="1" applyBorder="1" applyAlignment="1">
      <alignment vertical="top" wrapText="1"/>
    </xf>
    <xf numFmtId="171" fontId="46" fillId="21" borderId="111" xfId="2" applyNumberFormat="1" applyFont="1" applyFill="1" applyBorder="1" applyAlignment="1">
      <alignment vertical="top" wrapText="1"/>
    </xf>
    <xf numFmtId="171" fontId="46" fillId="21" borderId="111" xfId="2" applyNumberFormat="1" applyFont="1" applyFill="1" applyBorder="1" applyAlignment="1">
      <alignment vertical="center" wrapText="1"/>
    </xf>
    <xf numFmtId="0" fontId="40" fillId="32" borderId="110" xfId="0" applyFont="1" applyFill="1" applyBorder="1" applyAlignment="1">
      <alignment vertical="top" wrapText="1"/>
    </xf>
    <xf numFmtId="3" fontId="97" fillId="23" borderId="111" xfId="0" applyNumberFormat="1" applyFont="1" applyFill="1" applyBorder="1" applyAlignment="1">
      <alignment horizontal="right" vertical="center"/>
    </xf>
    <xf numFmtId="0" fontId="46" fillId="19" borderId="110" xfId="0" applyFont="1" applyFill="1" applyBorder="1" applyAlignment="1">
      <alignment vertical="top" wrapText="1"/>
    </xf>
    <xf numFmtId="0" fontId="37" fillId="22" borderId="111" xfId="0" applyFont="1" applyFill="1" applyBorder="1" applyAlignment="1">
      <alignment horizontal="center" vertical="center" wrapText="1"/>
    </xf>
    <xf numFmtId="172" fontId="46" fillId="2" borderId="108" xfId="0" applyNumberFormat="1" applyFont="1" applyFill="1" applyBorder="1" applyAlignment="1">
      <alignment horizontal="center" vertical="top" wrapText="1"/>
    </xf>
    <xf numFmtId="0" fontId="46" fillId="2" borderId="111" xfId="0" applyFont="1" applyFill="1" applyBorder="1" applyAlignment="1">
      <alignment horizontal="center" vertical="top" wrapText="1"/>
    </xf>
    <xf numFmtId="0" fontId="72" fillId="2" borderId="110" xfId="0" applyFont="1" applyFill="1" applyBorder="1" applyAlignment="1">
      <alignment vertical="top" wrapText="1"/>
    </xf>
    <xf numFmtId="172" fontId="46" fillId="0" borderId="108" xfId="0" applyNumberFormat="1" applyFont="1" applyBorder="1" applyAlignment="1">
      <alignment horizontal="right" vertical="top" wrapText="1"/>
    </xf>
    <xf numFmtId="14" fontId="46" fillId="2" borderId="108" xfId="0" applyNumberFormat="1" applyFont="1" applyFill="1" applyBorder="1" applyAlignment="1">
      <alignment horizontal="center" vertical="top" wrapText="1"/>
    </xf>
    <xf numFmtId="14" fontId="46" fillId="2" borderId="111" xfId="0" applyNumberFormat="1" applyFont="1" applyFill="1" applyBorder="1" applyAlignment="1">
      <alignment horizontal="right" vertical="center" wrapText="1"/>
    </xf>
    <xf numFmtId="0" fontId="93" fillId="22" borderId="110" xfId="0" applyFont="1" applyFill="1" applyBorder="1" applyAlignment="1">
      <alignment vertical="top" wrapText="1"/>
    </xf>
    <xf numFmtId="167" fontId="40" fillId="0" borderId="108" xfId="1" applyNumberFormat="1" applyFont="1" applyBorder="1" applyAlignment="1">
      <alignment horizontal="right" vertical="center"/>
    </xf>
    <xf numFmtId="0" fontId="46" fillId="2" borderId="109" xfId="0" applyFont="1" applyFill="1" applyBorder="1" applyAlignment="1">
      <alignment vertical="top" wrapText="1"/>
    </xf>
    <xf numFmtId="0" fontId="46" fillId="2" borderId="118" xfId="0" applyFont="1" applyFill="1" applyBorder="1" applyAlignment="1">
      <alignment vertical="top" wrapText="1"/>
    </xf>
    <xf numFmtId="14" fontId="46" fillId="2" borderId="111" xfId="0" applyNumberFormat="1" applyFont="1" applyFill="1" applyBorder="1" applyAlignment="1">
      <alignment horizontal="center" vertical="top" wrapText="1"/>
    </xf>
    <xf numFmtId="167" fontId="40" fillId="22" borderId="108" xfId="1" applyNumberFormat="1" applyFont="1" applyFill="1" applyBorder="1" applyAlignment="1">
      <alignment horizontal="right" vertical="center"/>
    </xf>
    <xf numFmtId="15" fontId="37" fillId="22" borderId="111" xfId="0" applyNumberFormat="1" applyFont="1" applyFill="1" applyBorder="1" applyAlignment="1">
      <alignment vertical="center" wrapText="1"/>
    </xf>
    <xf numFmtId="0" fontId="46" fillId="2" borderId="115" xfId="0" applyFont="1" applyFill="1" applyBorder="1" applyAlignment="1">
      <alignment horizontal="left" vertical="top" wrapText="1"/>
    </xf>
    <xf numFmtId="172" fontId="46" fillId="2" borderId="107" xfId="0" applyNumberFormat="1" applyFont="1" applyFill="1" applyBorder="1" applyAlignment="1">
      <alignment horizontal="center" vertical="top" wrapText="1"/>
    </xf>
    <xf numFmtId="14" fontId="46" fillId="2" borderId="117" xfId="0" applyNumberFormat="1" applyFont="1" applyFill="1" applyBorder="1" applyAlignment="1">
      <alignment horizontal="center" vertical="top" wrapText="1"/>
    </xf>
    <xf numFmtId="0" fontId="52" fillId="2" borderId="110" xfId="0" applyFont="1" applyFill="1" applyBorder="1" applyAlignment="1">
      <alignment vertical="top" wrapText="1"/>
    </xf>
    <xf numFmtId="172" fontId="52" fillId="0" borderId="108" xfId="0" applyNumberFormat="1" applyFont="1" applyBorder="1" applyAlignment="1">
      <alignment horizontal="right" vertical="top" wrapText="1"/>
    </xf>
    <xf numFmtId="14" fontId="52" fillId="2" borderId="108" xfId="0" applyNumberFormat="1" applyFont="1" applyFill="1" applyBorder="1" applyAlignment="1">
      <alignment horizontal="center" vertical="top" wrapText="1"/>
    </xf>
    <xf numFmtId="3" fontId="97" fillId="20" borderId="111" xfId="0" applyNumberFormat="1" applyFont="1" applyFill="1" applyBorder="1" applyAlignment="1">
      <alignment horizontal="right" vertical="center"/>
    </xf>
    <xf numFmtId="0" fontId="101" fillId="23" borderId="110" xfId="0" applyFont="1" applyFill="1" applyBorder="1" applyAlignment="1">
      <alignment vertical="top" wrapText="1"/>
    </xf>
    <xf numFmtId="167" fontId="101" fillId="23" borderId="108" xfId="1" applyNumberFormat="1" applyFont="1" applyFill="1" applyBorder="1" applyAlignment="1">
      <alignment vertical="top" wrapText="1"/>
    </xf>
    <xf numFmtId="15" fontId="37" fillId="23" borderId="111" xfId="0" applyNumberFormat="1" applyFont="1" applyFill="1" applyBorder="1" applyAlignment="1">
      <alignment vertical="top" wrapText="1"/>
    </xf>
    <xf numFmtId="0" fontId="52" fillId="2" borderId="115" xfId="0" applyFont="1" applyFill="1" applyBorder="1" applyAlignment="1">
      <alignment vertical="top" wrapText="1"/>
    </xf>
    <xf numFmtId="172" fontId="52" fillId="0" borderId="107" xfId="0" applyNumberFormat="1" applyFont="1" applyBorder="1" applyAlignment="1">
      <alignment horizontal="right" vertical="top" wrapText="1"/>
    </xf>
    <xf numFmtId="14" fontId="52" fillId="2" borderId="107" xfId="0" applyNumberFormat="1" applyFont="1" applyFill="1" applyBorder="1" applyAlignment="1">
      <alignment horizontal="center" vertical="top" wrapText="1"/>
    </xf>
    <xf numFmtId="0" fontId="46" fillId="2" borderId="117" xfId="0" applyFont="1" applyFill="1" applyBorder="1" applyAlignment="1">
      <alignment vertical="top" wrapText="1"/>
    </xf>
    <xf numFmtId="0" fontId="100" fillId="24" borderId="112" xfId="0" applyFont="1" applyFill="1" applyBorder="1" applyAlignment="1">
      <alignment vertical="top" wrapText="1"/>
    </xf>
    <xf numFmtId="167" fontId="100" fillId="24" borderId="113" xfId="1" applyNumberFormat="1" applyFont="1" applyFill="1" applyBorder="1" applyAlignment="1">
      <alignment vertical="top" wrapText="1"/>
    </xf>
    <xf numFmtId="0" fontId="39" fillId="24" borderId="114" xfId="0" applyFont="1" applyFill="1" applyBorder="1" applyAlignment="1">
      <alignment vertical="top" wrapText="1"/>
    </xf>
    <xf numFmtId="0" fontId="46" fillId="2" borderId="115" xfId="0" applyFont="1" applyFill="1" applyBorder="1" applyAlignment="1">
      <alignment vertical="top" wrapText="1"/>
    </xf>
    <xf numFmtId="0" fontId="46" fillId="2" borderId="121" xfId="0" applyFont="1" applyFill="1" applyBorder="1" applyAlignment="1">
      <alignment vertical="top" wrapText="1"/>
    </xf>
    <xf numFmtId="0" fontId="40" fillId="2" borderId="124" xfId="0" applyFont="1" applyFill="1" applyBorder="1" applyAlignment="1">
      <alignment horizontal="center" vertical="center" wrapText="1"/>
    </xf>
    <xf numFmtId="0" fontId="35" fillId="15" borderId="125" xfId="0" applyFont="1" applyFill="1" applyBorder="1" applyAlignment="1">
      <alignment vertical="center" wrapText="1"/>
    </xf>
    <xf numFmtId="0" fontId="40" fillId="15" borderId="125" xfId="0" applyFont="1" applyFill="1" applyBorder="1" applyAlignment="1">
      <alignment vertical="center" wrapText="1"/>
    </xf>
    <xf numFmtId="0" fontId="40" fillId="2" borderId="125" xfId="0" applyFont="1" applyFill="1" applyBorder="1" applyAlignment="1">
      <alignment vertical="center" wrapText="1"/>
    </xf>
    <xf numFmtId="0" fontId="40" fillId="0" borderId="124" xfId="0" applyFont="1" applyBorder="1" applyAlignment="1">
      <alignment horizontal="center" vertical="center" wrapText="1"/>
    </xf>
    <xf numFmtId="0" fontId="40" fillId="2" borderId="129" xfId="0" applyFont="1" applyFill="1" applyBorder="1" applyAlignment="1">
      <alignment vertical="center" wrapText="1"/>
    </xf>
    <xf numFmtId="0" fontId="40" fillId="0" borderId="123" xfId="0" applyFont="1" applyBorder="1" applyAlignment="1">
      <alignment horizontal="center" vertical="center" wrapText="1"/>
    </xf>
    <xf numFmtId="0" fontId="35" fillId="0" borderId="125" xfId="19" applyFont="1" applyBorder="1" applyAlignment="1">
      <alignment horizontal="left" vertical="center" wrapText="1"/>
    </xf>
    <xf numFmtId="0" fontId="35" fillId="0" borderId="124" xfId="19" applyFont="1" applyBorder="1" applyAlignment="1">
      <alignment horizontal="left" vertical="center" wrapText="1"/>
    </xf>
    <xf numFmtId="0" fontId="58" fillId="0" borderId="124" xfId="19" applyFont="1" applyBorder="1" applyAlignment="1">
      <alignment horizontal="left" vertical="center" wrapText="1"/>
    </xf>
    <xf numFmtId="0" fontId="35" fillId="0" borderId="124" xfId="19" applyFont="1" applyBorder="1" applyAlignment="1">
      <alignment horizontal="left" vertical="top" wrapText="1"/>
    </xf>
    <xf numFmtId="0" fontId="35" fillId="0" borderId="128" xfId="19" applyFont="1" applyBorder="1" applyAlignment="1">
      <alignment horizontal="left" vertical="top" wrapText="1"/>
    </xf>
    <xf numFmtId="0" fontId="40" fillId="0" borderId="124" xfId="19" applyFont="1" applyBorder="1" applyAlignment="1">
      <alignment horizontal="left" vertical="top" wrapText="1"/>
    </xf>
    <xf numFmtId="0" fontId="37" fillId="0" borderId="124" xfId="19" applyFont="1" applyBorder="1" applyAlignment="1">
      <alignment horizontal="left" vertical="top" wrapText="1"/>
    </xf>
    <xf numFmtId="0" fontId="37" fillId="0" borderId="128" xfId="19" applyFont="1" applyBorder="1" applyAlignment="1">
      <alignment horizontal="left" vertical="top" wrapText="1"/>
    </xf>
    <xf numFmtId="0" fontId="4" fillId="0" borderId="124" xfId="19" applyBorder="1" applyAlignment="1">
      <alignment horizontal="left" vertical="top"/>
    </xf>
    <xf numFmtId="0" fontId="40" fillId="0" borderId="128" xfId="19" applyFont="1" applyBorder="1" applyAlignment="1">
      <alignment horizontal="left" vertical="top" wrapText="1"/>
    </xf>
    <xf numFmtId="0" fontId="58" fillId="2" borderId="124" xfId="19" applyFont="1" applyFill="1" applyBorder="1" applyAlignment="1">
      <alignment horizontal="left" vertical="center" wrapText="1"/>
    </xf>
    <xf numFmtId="0" fontId="35" fillId="2" borderId="124" xfId="19" applyFont="1" applyFill="1" applyBorder="1" applyAlignment="1">
      <alignment horizontal="left" vertical="center" wrapText="1"/>
    </xf>
    <xf numFmtId="0" fontId="37" fillId="15" borderId="124" xfId="19" applyFont="1" applyFill="1" applyBorder="1" applyAlignment="1">
      <alignment horizontal="left" vertical="top" wrapText="1"/>
    </xf>
    <xf numFmtId="0" fontId="40" fillId="0" borderId="125" xfId="19" applyFont="1" applyBorder="1" applyAlignment="1">
      <alignment horizontal="left" vertical="center" wrapText="1"/>
    </xf>
    <xf numFmtId="0" fontId="40" fillId="0" borderId="124" xfId="19" quotePrefix="1" applyFont="1" applyBorder="1" applyAlignment="1">
      <alignment horizontal="left" vertical="top" wrapText="1"/>
    </xf>
    <xf numFmtId="0" fontId="35" fillId="0" borderId="124" xfId="19" applyFont="1" applyBorder="1" applyAlignment="1">
      <alignment horizontal="left" vertical="top"/>
    </xf>
    <xf numFmtId="0" fontId="51" fillId="0" borderId="125" xfId="0" applyFont="1" applyBorder="1" applyAlignment="1">
      <alignment horizontal="center" vertical="center"/>
    </xf>
    <xf numFmtId="0" fontId="51" fillId="0" borderId="124" xfId="0" applyFont="1" applyBorder="1" applyAlignment="1">
      <alignment horizontal="center" vertical="center"/>
    </xf>
    <xf numFmtId="0" fontId="51" fillId="0" borderId="128" xfId="0" applyFont="1" applyBorder="1" applyAlignment="1">
      <alignment horizontal="center" vertical="center" wrapText="1"/>
    </xf>
    <xf numFmtId="0" fontId="142" fillId="0" borderId="125" xfId="0" applyFont="1" applyBorder="1" applyAlignment="1">
      <alignment horizontal="left" vertical="center" wrapText="1"/>
    </xf>
    <xf numFmtId="0" fontId="64" fillId="0" borderId="124" xfId="0" applyFont="1" applyBorder="1" applyAlignment="1">
      <alignment horizontal="center" vertical="center" wrapText="1"/>
    </xf>
    <xf numFmtId="0" fontId="66" fillId="0" borderId="124" xfId="0" applyFont="1" applyBorder="1" applyAlignment="1">
      <alignment horizontal="left" vertical="center" wrapText="1"/>
    </xf>
    <xf numFmtId="0" fontId="65" fillId="0" borderId="124" xfId="0" applyFont="1" applyBorder="1" applyAlignment="1">
      <alignment horizontal="left" vertical="center" wrapText="1"/>
    </xf>
    <xf numFmtId="0" fontId="66" fillId="0" borderId="124" xfId="0" quotePrefix="1" applyFont="1" applyBorder="1" applyAlignment="1">
      <alignment horizontal="left" vertical="center" wrapText="1"/>
    </xf>
    <xf numFmtId="0" fontId="64" fillId="0" borderId="125" xfId="0" applyFont="1" applyBorder="1" applyAlignment="1">
      <alignment horizontal="left" vertical="center" wrapText="1"/>
    </xf>
    <xf numFmtId="0" fontId="56" fillId="0" borderId="125" xfId="0" applyFont="1" applyBorder="1" applyAlignment="1">
      <alignment horizontal="left" vertical="center" wrapText="1"/>
    </xf>
    <xf numFmtId="0" fontId="65" fillId="0" borderId="124" xfId="0" quotePrefix="1" applyFont="1" applyBorder="1" applyAlignment="1">
      <alignment horizontal="left" vertical="center" wrapText="1"/>
    </xf>
    <xf numFmtId="0" fontId="66" fillId="2" borderId="123" xfId="0" quotePrefix="1" applyFont="1" applyFill="1" applyBorder="1" applyAlignment="1">
      <alignment horizontal="left" vertical="center" wrapText="1"/>
    </xf>
    <xf numFmtId="0" fontId="35" fillId="2" borderId="124" xfId="0" applyFont="1" applyFill="1" applyBorder="1" applyAlignment="1">
      <alignment horizontal="left" vertical="center"/>
    </xf>
    <xf numFmtId="0" fontId="64" fillId="0" borderId="123" xfId="0" applyFont="1" applyBorder="1" applyAlignment="1">
      <alignment horizontal="center" vertical="center" wrapText="1"/>
    </xf>
    <xf numFmtId="0" fontId="66" fillId="2" borderId="124" xfId="0" quotePrefix="1" applyFont="1" applyFill="1" applyBorder="1" applyAlignment="1">
      <alignment horizontal="left" vertical="center" wrapText="1"/>
    </xf>
    <xf numFmtId="0" fontId="66" fillId="2" borderId="124" xfId="0" applyFont="1" applyFill="1" applyBorder="1" applyAlignment="1">
      <alignment horizontal="left" vertical="center" wrapText="1"/>
    </xf>
    <xf numFmtId="0" fontId="35" fillId="2" borderId="128" xfId="0" applyFont="1" applyFill="1" applyBorder="1" applyAlignment="1">
      <alignment horizontal="left" vertical="center"/>
    </xf>
    <xf numFmtId="0" fontId="56" fillId="2" borderId="136" xfId="0" applyFont="1" applyFill="1" applyBorder="1" applyAlignment="1">
      <alignment horizontal="left" vertical="center" wrapText="1"/>
    </xf>
    <xf numFmtId="0" fontId="65" fillId="2" borderId="131" xfId="0" applyFont="1" applyFill="1" applyBorder="1" applyAlignment="1">
      <alignment horizontal="left" vertical="center" wrapText="1"/>
    </xf>
    <xf numFmtId="0" fontId="56" fillId="2" borderId="123" xfId="0" applyFont="1" applyFill="1" applyBorder="1" applyAlignment="1">
      <alignment horizontal="left" vertical="center" wrapText="1"/>
    </xf>
    <xf numFmtId="0" fontId="35" fillId="2" borderId="128" xfId="0" applyFont="1" applyFill="1" applyBorder="1" applyAlignment="1">
      <alignment horizontal="left" vertical="top"/>
    </xf>
    <xf numFmtId="0" fontId="66" fillId="0" borderId="132" xfId="0" applyFont="1" applyBorder="1" applyAlignment="1">
      <alignment horizontal="left" vertical="center" wrapText="1"/>
    </xf>
    <xf numFmtId="0" fontId="35" fillId="2" borderId="130" xfId="0" applyFont="1" applyFill="1" applyBorder="1" applyAlignment="1">
      <alignment horizontal="left" vertical="center" wrapText="1"/>
    </xf>
    <xf numFmtId="0" fontId="35" fillId="2" borderId="131" xfId="0" applyFont="1" applyFill="1" applyBorder="1" applyAlignment="1">
      <alignment horizontal="left" vertical="center" wrapText="1"/>
    </xf>
    <xf numFmtId="0" fontId="40" fillId="2" borderId="132" xfId="0" applyFont="1" applyFill="1" applyBorder="1" applyAlignment="1">
      <alignment horizontal="left" vertical="center" wrapText="1"/>
    </xf>
    <xf numFmtId="0" fontId="35" fillId="0" borderId="128" xfId="0" applyFont="1" applyBorder="1" applyAlignment="1">
      <alignment horizontal="left" vertical="top" wrapText="1"/>
    </xf>
    <xf numFmtId="0" fontId="35" fillId="0" borderId="128" xfId="0" applyFont="1" applyBorder="1" applyAlignment="1">
      <alignment wrapText="1"/>
    </xf>
    <xf numFmtId="0" fontId="51" fillId="2" borderId="125" xfId="0" applyFont="1" applyFill="1" applyBorder="1" applyAlignment="1">
      <alignment horizontal="center" vertical="center"/>
    </xf>
    <xf numFmtId="0" fontId="35" fillId="2" borderId="128" xfId="0" applyFont="1" applyFill="1" applyBorder="1" applyAlignment="1">
      <alignment horizontal="left" vertical="top" wrapText="1"/>
    </xf>
    <xf numFmtId="0" fontId="54" fillId="2" borderId="124" xfId="0" applyFont="1" applyFill="1" applyBorder="1" applyAlignment="1">
      <alignment horizontal="left" vertical="center" wrapText="1"/>
    </xf>
    <xf numFmtId="0" fontId="93" fillId="0" borderId="124" xfId="0" applyFont="1" applyBorder="1" applyAlignment="1">
      <alignment horizontal="left" vertical="center" wrapText="1"/>
    </xf>
    <xf numFmtId="0" fontId="54" fillId="15" borderId="128" xfId="0" applyFont="1" applyFill="1" applyBorder="1" applyAlignment="1">
      <alignment horizontal="left" vertical="center" wrapText="1"/>
    </xf>
    <xf numFmtId="0" fontId="54" fillId="2" borderId="122" xfId="0" applyFont="1" applyFill="1" applyBorder="1" applyAlignment="1">
      <alignment horizontal="left" vertical="center" wrapText="1"/>
    </xf>
    <xf numFmtId="0" fontId="93" fillId="0" borderId="122" xfId="0" applyFont="1" applyBorder="1" applyAlignment="1">
      <alignment horizontal="left" vertical="center" wrapText="1"/>
    </xf>
    <xf numFmtId="0" fontId="54" fillId="15" borderId="138" xfId="0" applyFont="1" applyFill="1" applyBorder="1" applyAlignment="1">
      <alignment horizontal="left" vertical="center" wrapText="1"/>
    </xf>
    <xf numFmtId="9" fontId="93" fillId="0" borderId="124" xfId="3" applyFont="1" applyFill="1" applyBorder="1" applyAlignment="1">
      <alignment vertical="top" wrapText="1"/>
    </xf>
    <xf numFmtId="0" fontId="54" fillId="0" borderId="124" xfId="0" applyFont="1" applyBorder="1" applyAlignment="1">
      <alignment vertical="center" wrapText="1"/>
    </xf>
    <xf numFmtId="0" fontId="54" fillId="15" borderId="124" xfId="0" applyFont="1" applyFill="1" applyBorder="1" applyAlignment="1">
      <alignment vertical="top" wrapText="1"/>
    </xf>
    <xf numFmtId="0" fontId="54" fillId="15" borderId="124" xfId="3" applyNumberFormat="1" applyFont="1" applyFill="1" applyBorder="1" applyAlignment="1">
      <alignment vertical="top" wrapText="1"/>
    </xf>
    <xf numFmtId="0" fontId="54" fillId="33" borderId="124" xfId="0" applyFont="1" applyFill="1" applyBorder="1" applyAlignment="1">
      <alignment vertical="top" wrapText="1"/>
    </xf>
    <xf numFmtId="0" fontId="149" fillId="33" borderId="123" xfId="0" applyFont="1" applyFill="1" applyBorder="1" applyAlignment="1">
      <alignment vertical="top" wrapText="1"/>
    </xf>
    <xf numFmtId="0" fontId="149" fillId="33" borderId="124" xfId="0" applyFont="1" applyFill="1" applyBorder="1" applyAlignment="1">
      <alignment vertical="top" wrapText="1"/>
    </xf>
    <xf numFmtId="0" fontId="54" fillId="2" borderId="124" xfId="3" applyNumberFormat="1" applyFont="1" applyFill="1" applyBorder="1" applyAlignment="1">
      <alignment vertical="top" wrapText="1"/>
    </xf>
    <xf numFmtId="0" fontId="63" fillId="2" borderId="124" xfId="0" applyFont="1" applyFill="1" applyBorder="1" applyAlignment="1">
      <alignment vertical="top" wrapText="1"/>
    </xf>
    <xf numFmtId="0" fontId="54" fillId="2" borderId="124" xfId="0" applyFont="1" applyFill="1" applyBorder="1" applyAlignment="1">
      <alignment vertical="center" wrapText="1"/>
    </xf>
    <xf numFmtId="0" fontId="54" fillId="2" borderId="124" xfId="0" applyFont="1" applyFill="1" applyBorder="1" applyAlignment="1">
      <alignment vertical="top" wrapText="1"/>
    </xf>
    <xf numFmtId="0" fontId="54" fillId="0" borderId="124" xfId="3" applyNumberFormat="1" applyFont="1" applyFill="1" applyBorder="1" applyAlignment="1">
      <alignment vertical="top" wrapText="1"/>
    </xf>
    <xf numFmtId="0" fontId="54" fillId="2" borderId="123" xfId="0" applyFont="1" applyFill="1" applyBorder="1" applyAlignment="1">
      <alignment vertical="top" wrapText="1"/>
    </xf>
    <xf numFmtId="0" fontId="54" fillId="15" borderId="123" xfId="3" applyNumberFormat="1" applyFont="1" applyFill="1" applyBorder="1" applyAlignment="1">
      <alignment vertical="top" wrapText="1"/>
    </xf>
    <xf numFmtId="0" fontId="54" fillId="2" borderId="123" xfId="0" applyFont="1" applyFill="1" applyBorder="1" applyAlignment="1">
      <alignment vertical="center" wrapText="1"/>
    </xf>
    <xf numFmtId="0" fontId="63" fillId="2" borderId="124" xfId="0" applyFont="1" applyFill="1" applyBorder="1" applyAlignment="1">
      <alignment horizontal="left" vertical="top" wrapText="1"/>
    </xf>
    <xf numFmtId="9" fontId="54" fillId="15" borderId="124" xfId="3" applyFont="1" applyFill="1" applyBorder="1" applyAlignment="1">
      <alignment horizontal="left" vertical="top" wrapText="1"/>
    </xf>
    <xf numFmtId="9" fontId="54" fillId="2" borderId="124" xfId="3" applyFont="1" applyFill="1" applyBorder="1" applyAlignment="1">
      <alignment horizontal="left" vertical="top" wrapText="1"/>
    </xf>
    <xf numFmtId="9" fontId="93" fillId="0" borderId="124" xfId="3" applyFont="1" applyFill="1" applyBorder="1" applyAlignment="1">
      <alignment horizontal="left" vertical="top" wrapText="1"/>
    </xf>
    <xf numFmtId="0" fontId="93" fillId="0" borderId="124" xfId="0" applyFont="1" applyBorder="1" applyAlignment="1">
      <alignment horizontal="left" vertical="top" wrapText="1"/>
    </xf>
    <xf numFmtId="9" fontId="93" fillId="15" borderId="124" xfId="3" applyFont="1" applyFill="1" applyBorder="1" applyAlignment="1">
      <alignment horizontal="left" vertical="top" wrapText="1"/>
    </xf>
    <xf numFmtId="9" fontId="93" fillId="2" borderId="123" xfId="3" applyFont="1" applyFill="1" applyBorder="1" applyAlignment="1">
      <alignment horizontal="left" vertical="top" wrapText="1"/>
    </xf>
    <xf numFmtId="0" fontId="54" fillId="2" borderId="124" xfId="0" quotePrefix="1" applyFont="1" applyFill="1" applyBorder="1" applyAlignment="1">
      <alignment horizontal="left" vertical="top" wrapText="1"/>
    </xf>
    <xf numFmtId="0" fontId="93" fillId="0" borderId="124" xfId="0" applyFont="1" applyBorder="1" applyAlignment="1">
      <alignment vertical="top" wrapText="1"/>
    </xf>
    <xf numFmtId="0" fontId="72" fillId="2" borderId="124" xfId="0" applyFont="1" applyFill="1" applyBorder="1" applyAlignment="1">
      <alignment horizontal="left" vertical="top" wrapText="1"/>
    </xf>
    <xf numFmtId="0" fontId="54" fillId="2" borderId="124" xfId="0" applyFont="1" applyFill="1" applyBorder="1" applyAlignment="1">
      <alignment horizontal="left" vertical="top" wrapText="1"/>
    </xf>
    <xf numFmtId="0" fontId="54" fillId="33" borderId="124" xfId="0" applyFont="1" applyFill="1" applyBorder="1" applyAlignment="1">
      <alignment horizontal="left" vertical="center" wrapText="1"/>
    </xf>
    <xf numFmtId="0" fontId="72" fillId="33" borderId="124" xfId="0" applyFont="1" applyFill="1" applyBorder="1" applyAlignment="1">
      <alignment horizontal="left" vertical="top" wrapText="1"/>
    </xf>
    <xf numFmtId="9" fontId="54" fillId="0" borderId="124" xfId="3" applyFont="1" applyFill="1" applyBorder="1" applyAlignment="1">
      <alignment horizontal="left" vertical="top" wrapText="1"/>
    </xf>
    <xf numFmtId="0" fontId="54" fillId="0" borderId="124" xfId="0" applyFont="1" applyBorder="1" applyAlignment="1">
      <alignment vertical="top" wrapText="1"/>
    </xf>
    <xf numFmtId="0" fontId="54" fillId="15" borderId="124" xfId="0" applyFont="1" applyFill="1" applyBorder="1" applyAlignment="1">
      <alignment horizontal="left" vertical="center" wrapText="1"/>
    </xf>
    <xf numFmtId="0" fontId="54" fillId="0" borderId="124" xfId="0" applyFont="1" applyBorder="1" applyAlignment="1">
      <alignment horizontal="left" vertical="top" wrapText="1"/>
    </xf>
    <xf numFmtId="0" fontId="63" fillId="2" borderId="124" xfId="0" quotePrefix="1" applyFont="1" applyFill="1" applyBorder="1" applyAlignment="1">
      <alignment horizontal="left" vertical="top" wrapText="1"/>
    </xf>
    <xf numFmtId="0" fontId="72" fillId="0" borderId="124" xfId="0" applyFont="1" applyBorder="1" applyAlignment="1">
      <alignment horizontal="left" vertical="top" wrapText="1"/>
    </xf>
    <xf numFmtId="0" fontId="37" fillId="0" borderId="124" xfId="0" applyFont="1" applyBorder="1" applyAlignment="1">
      <alignment horizontal="left" vertical="center" wrapText="1"/>
    </xf>
    <xf numFmtId="0" fontId="0" fillId="2" borderId="128" xfId="0" applyFill="1" applyBorder="1" applyAlignment="1">
      <alignment horizontal="center" vertical="center"/>
    </xf>
    <xf numFmtId="0" fontId="2" fillId="2" borderId="128" xfId="0" applyFont="1" applyFill="1" applyBorder="1" applyAlignment="1">
      <alignment horizontal="center" vertical="center"/>
    </xf>
    <xf numFmtId="0" fontId="147" fillId="2" borderId="128" xfId="0" applyFont="1" applyFill="1" applyBorder="1" applyAlignment="1">
      <alignment horizontal="center" vertical="center"/>
    </xf>
    <xf numFmtId="0" fontId="37" fillId="0" borderId="124" xfId="0" applyFont="1" applyBorder="1" applyAlignment="1">
      <alignment vertical="center" wrapText="1"/>
    </xf>
    <xf numFmtId="0" fontId="0" fillId="15" borderId="128" xfId="0" applyFill="1" applyBorder="1" applyAlignment="1">
      <alignment horizontal="center" vertical="center"/>
    </xf>
    <xf numFmtId="0" fontId="17" fillId="2" borderId="128" xfId="0" applyFont="1" applyFill="1" applyBorder="1" applyAlignment="1">
      <alignment horizontal="center" vertical="center"/>
    </xf>
    <xf numFmtId="0" fontId="151" fillId="0" borderId="124" xfId="0" applyFont="1" applyBorder="1" applyAlignment="1">
      <alignment vertical="center" wrapText="1"/>
    </xf>
    <xf numFmtId="0" fontId="37" fillId="2" borderId="124" xfId="0" applyFont="1" applyFill="1" applyBorder="1" applyAlignment="1">
      <alignment horizontal="left" vertical="center" wrapText="1"/>
    </xf>
    <xf numFmtId="0" fontId="37" fillId="2" borderId="124" xfId="0" applyFont="1" applyFill="1" applyBorder="1" applyAlignment="1">
      <alignment vertical="center" wrapText="1"/>
    </xf>
    <xf numFmtId="0" fontId="151" fillId="33" borderId="124" xfId="0" applyFont="1" applyFill="1" applyBorder="1" applyAlignment="1">
      <alignment vertical="center" wrapText="1"/>
    </xf>
    <xf numFmtId="0" fontId="35" fillId="0" borderId="124" xfId="0" applyFont="1" applyBorder="1" applyAlignment="1">
      <alignment vertical="center" wrapText="1"/>
    </xf>
    <xf numFmtId="0" fontId="17" fillId="0" borderId="128" xfId="0" applyFont="1" applyBorder="1" applyAlignment="1">
      <alignment horizontal="center" vertical="center"/>
    </xf>
    <xf numFmtId="0" fontId="40" fillId="0" borderId="124" xfId="0" applyFont="1" applyBorder="1" applyAlignment="1">
      <alignment horizontal="left" vertical="center" wrapText="1"/>
    </xf>
    <xf numFmtId="0" fontId="37" fillId="0" borderId="124" xfId="0" applyFont="1" applyBorder="1" applyAlignment="1">
      <alignment horizontal="justify" vertical="center" wrapText="1"/>
    </xf>
    <xf numFmtId="0" fontId="2" fillId="0" borderId="128" xfId="0" applyFont="1" applyBorder="1" applyAlignment="1">
      <alignment horizontal="center" vertical="center"/>
    </xf>
    <xf numFmtId="0" fontId="40" fillId="0" borderId="124" xfId="0" applyFont="1" applyBorder="1" applyAlignment="1">
      <alignment vertical="center" wrapText="1"/>
    </xf>
    <xf numFmtId="0" fontId="35" fillId="0" borderId="124" xfId="0" applyFont="1" applyBorder="1" applyAlignment="1">
      <alignment horizontal="left" vertical="center" wrapText="1"/>
    </xf>
    <xf numFmtId="0" fontId="0" fillId="0" borderId="128" xfId="0" applyBorder="1" applyAlignment="1">
      <alignment horizontal="center" vertical="center"/>
    </xf>
    <xf numFmtId="0" fontId="46" fillId="2" borderId="139" xfId="0" applyFont="1" applyFill="1" applyBorder="1" applyAlignment="1">
      <alignment horizontal="left" vertical="top" wrapText="1"/>
    </xf>
    <xf numFmtId="0" fontId="25" fillId="9" borderId="131" xfId="0" applyFont="1" applyFill="1" applyBorder="1" applyAlignment="1">
      <alignment horizontal="left" vertical="center" wrapText="1"/>
    </xf>
    <xf numFmtId="0" fontId="25" fillId="9" borderId="124" xfId="0" applyFont="1" applyFill="1" applyBorder="1" applyAlignment="1">
      <alignment horizontal="left" vertical="center" wrapText="1"/>
    </xf>
    <xf numFmtId="3" fontId="27" fillId="8" borderId="124" xfId="9" applyNumberFormat="1" applyFont="1" applyBorder="1" applyAlignment="1" applyProtection="1">
      <alignment horizontal="center" vertical="center"/>
      <protection locked="0"/>
    </xf>
    <xf numFmtId="3" fontId="27" fillId="8" borderId="126" xfId="9" applyNumberFormat="1" applyFont="1" applyBorder="1" applyAlignment="1" applyProtection="1">
      <alignment horizontal="center" vertical="center"/>
      <protection locked="0"/>
    </xf>
    <xf numFmtId="0" fontId="26" fillId="0" borderId="125" xfId="0" applyFont="1" applyBorder="1" applyAlignment="1">
      <alignment horizontal="left" vertical="center"/>
    </xf>
    <xf numFmtId="167" fontId="29" fillId="10" borderId="124" xfId="1" applyNumberFormat="1" applyFont="1" applyFill="1" applyBorder="1" applyAlignment="1" applyProtection="1">
      <alignment horizontal="center" vertical="center"/>
      <protection locked="0"/>
    </xf>
    <xf numFmtId="167" fontId="29" fillId="10" borderId="128" xfId="1" applyNumberFormat="1" applyFont="1" applyFill="1" applyBorder="1" applyAlignment="1" applyProtection="1">
      <alignment horizontal="center" vertical="center"/>
      <protection locked="0"/>
    </xf>
    <xf numFmtId="0" fontId="29" fillId="10" borderId="124" xfId="9" applyFill="1" applyBorder="1" applyAlignment="1" applyProtection="1">
      <alignment horizontal="center" vertical="center"/>
      <protection locked="0"/>
    </xf>
    <xf numFmtId="0" fontId="27" fillId="10" borderId="124" xfId="9" applyFont="1" applyFill="1" applyBorder="1" applyAlignment="1" applyProtection="1">
      <alignment horizontal="center" vertical="center"/>
      <protection locked="0"/>
    </xf>
    <xf numFmtId="0" fontId="27" fillId="10" borderId="128" xfId="9" applyFont="1" applyFill="1" applyBorder="1" applyAlignment="1" applyProtection="1">
      <alignment horizontal="center" vertical="center"/>
      <protection locked="0"/>
    </xf>
    <xf numFmtId="0" fontId="28" fillId="0" borderId="124" xfId="0" applyFont="1" applyBorder="1" applyAlignment="1">
      <alignment horizontal="left" vertical="center"/>
    </xf>
    <xf numFmtId="0" fontId="28" fillId="0" borderId="131" xfId="0" applyFont="1" applyBorder="1" applyAlignment="1">
      <alignment horizontal="left" vertical="center"/>
    </xf>
    <xf numFmtId="10" fontId="27" fillId="8" borderId="124" xfId="9" applyNumberFormat="1" applyFont="1" applyBorder="1" applyAlignment="1" applyProtection="1">
      <alignment horizontal="center" vertical="center"/>
      <protection locked="0"/>
    </xf>
    <xf numFmtId="10" fontId="27" fillId="8" borderId="126" xfId="9" applyNumberFormat="1" applyFont="1" applyBorder="1" applyAlignment="1" applyProtection="1">
      <alignment horizontal="center" vertical="center"/>
      <protection locked="0"/>
    </xf>
    <xf numFmtId="0" fontId="28" fillId="0" borderId="125" xfId="0" applyFont="1" applyBorder="1" applyAlignment="1">
      <alignment horizontal="left" vertical="center"/>
    </xf>
    <xf numFmtId="9" fontId="27" fillId="33" borderId="124" xfId="9" applyNumberFormat="1" applyFont="1" applyFill="1" applyBorder="1" applyAlignment="1" applyProtection="1">
      <alignment horizontal="center" vertical="center"/>
      <protection locked="0"/>
    </xf>
    <xf numFmtId="10" fontId="27" fillId="10" borderId="124" xfId="9" applyNumberFormat="1" applyFont="1" applyFill="1" applyBorder="1" applyAlignment="1" applyProtection="1">
      <alignment horizontal="center" vertical="center"/>
      <protection locked="0"/>
    </xf>
    <xf numFmtId="10" fontId="27" fillId="10" borderId="128" xfId="9" applyNumberFormat="1" applyFont="1" applyFill="1" applyBorder="1" applyAlignment="1" applyProtection="1">
      <alignment horizontal="center" vertical="center"/>
      <protection locked="0"/>
    </xf>
    <xf numFmtId="0" fontId="26" fillId="0" borderId="124" xfId="0" applyFont="1" applyBorder="1" applyAlignment="1">
      <alignment vertical="center" wrapText="1"/>
    </xf>
    <xf numFmtId="3" fontId="31" fillId="10" borderId="128" xfId="9" applyNumberFormat="1" applyFont="1" applyFill="1" applyBorder="1" applyAlignment="1" applyProtection="1">
      <alignment horizontal="center" vertical="center"/>
      <protection locked="0"/>
    </xf>
    <xf numFmtId="0" fontId="29" fillId="10" borderId="124" xfId="9" applyFill="1" applyBorder="1" applyAlignment="1" applyProtection="1">
      <alignment wrapText="1"/>
      <protection locked="0"/>
    </xf>
    <xf numFmtId="0" fontId="30" fillId="2" borderId="124" xfId="0" applyFont="1" applyFill="1" applyBorder="1" applyAlignment="1">
      <alignment vertical="center" wrapText="1"/>
    </xf>
    <xf numFmtId="10" fontId="29" fillId="10" borderId="124" xfId="9" applyNumberFormat="1" applyFill="1" applyBorder="1" applyAlignment="1" applyProtection="1">
      <alignment horizontal="center" vertical="center" wrapText="1"/>
      <protection locked="0"/>
    </xf>
    <xf numFmtId="9" fontId="29" fillId="10" borderId="124" xfId="9" applyNumberFormat="1" applyFill="1" applyBorder="1" applyAlignment="1" applyProtection="1">
      <alignment horizontal="center" vertical="center" wrapText="1"/>
      <protection locked="0"/>
    </xf>
    <xf numFmtId="0" fontId="25" fillId="9" borderId="137" xfId="0" applyFont="1" applyFill="1" applyBorder="1" applyAlignment="1">
      <alignment horizontal="center" vertical="center" wrapText="1"/>
    </xf>
    <xf numFmtId="0" fontId="25" fillId="9" borderId="124" xfId="0" applyFont="1" applyFill="1" applyBorder="1" applyAlignment="1">
      <alignment horizontal="center" vertical="center" wrapText="1"/>
    </xf>
    <xf numFmtId="0" fontId="25" fillId="9" borderId="128" xfId="0" applyFont="1" applyFill="1" applyBorder="1" applyAlignment="1">
      <alignment horizontal="center" vertical="center" wrapText="1"/>
    </xf>
    <xf numFmtId="0" fontId="31" fillId="8" borderId="137" xfId="9" applyFont="1" applyBorder="1" applyAlignment="1" applyProtection="1">
      <alignment horizontal="center" vertical="center" wrapText="1"/>
      <protection locked="0"/>
    </xf>
    <xf numFmtId="0" fontId="31" fillId="8" borderId="124" xfId="9" applyFont="1" applyBorder="1" applyAlignment="1" applyProtection="1">
      <alignment horizontal="center" vertical="center"/>
      <protection locked="0"/>
    </xf>
    <xf numFmtId="0" fontId="31" fillId="8" borderId="128" xfId="9" applyFont="1" applyBorder="1" applyAlignment="1" applyProtection="1">
      <alignment horizontal="center" vertical="center"/>
      <protection locked="0"/>
    </xf>
    <xf numFmtId="0" fontId="31" fillId="2" borderId="124" xfId="9" applyFont="1" applyFill="1" applyBorder="1" applyAlignment="1" applyProtection="1">
      <alignment horizontal="center" vertical="center"/>
      <protection locked="0"/>
    </xf>
    <xf numFmtId="0" fontId="31" fillId="10" borderId="137" xfId="9" applyFont="1" applyFill="1" applyBorder="1" applyAlignment="1" applyProtection="1">
      <alignment horizontal="center" vertical="center" wrapText="1"/>
      <protection locked="0"/>
    </xf>
    <xf numFmtId="0" fontId="31" fillId="10" borderId="124" xfId="9" applyFont="1" applyFill="1" applyBorder="1" applyAlignment="1" applyProtection="1">
      <alignment horizontal="center" vertical="center"/>
      <protection locked="0"/>
    </xf>
    <xf numFmtId="0" fontId="31" fillId="10" borderId="137" xfId="9" applyFont="1" applyFill="1" applyBorder="1" applyAlignment="1" applyProtection="1">
      <alignment vertical="center" wrapText="1"/>
      <protection locked="0"/>
    </xf>
    <xf numFmtId="0" fontId="31" fillId="10" borderId="128" xfId="9" applyFont="1" applyFill="1" applyBorder="1" applyAlignment="1" applyProtection="1">
      <alignment horizontal="center" vertical="center" wrapText="1"/>
      <protection locked="0"/>
    </xf>
    <xf numFmtId="0" fontId="31" fillId="10" borderId="128" xfId="9" applyFont="1" applyFill="1" applyBorder="1" applyAlignment="1" applyProtection="1">
      <alignment horizontal="center" vertical="center"/>
      <protection locked="0"/>
    </xf>
    <xf numFmtId="0" fontId="31" fillId="8" borderId="137" xfId="9" applyFont="1" applyBorder="1" applyAlignment="1" applyProtection="1">
      <alignment vertical="center" wrapText="1"/>
      <protection locked="0"/>
    </xf>
    <xf numFmtId="0" fontId="31" fillId="8" borderId="128" xfId="9" applyFont="1" applyBorder="1" applyAlignment="1" applyProtection="1">
      <alignment vertical="center"/>
      <protection locked="0"/>
    </xf>
    <xf numFmtId="0" fontId="31" fillId="10" borderId="128" xfId="9" applyFont="1" applyFill="1" applyBorder="1" applyAlignment="1" applyProtection="1">
      <alignment vertical="center"/>
      <protection locked="0"/>
    </xf>
    <xf numFmtId="0" fontId="31" fillId="8" borderId="138" xfId="9" applyFont="1" applyBorder="1" applyAlignment="1" applyProtection="1">
      <alignment vertical="center"/>
      <protection locked="0"/>
    </xf>
    <xf numFmtId="0" fontId="31" fillId="10" borderId="138" xfId="9" applyFont="1" applyFill="1" applyBorder="1" applyAlignment="1" applyProtection="1">
      <alignment vertical="center"/>
      <protection locked="0"/>
    </xf>
    <xf numFmtId="0" fontId="29" fillId="10" borderId="124" xfId="9" applyFill="1" applyBorder="1" applyAlignment="1" applyProtection="1">
      <alignment horizontal="center" vertical="center" wrapText="1"/>
      <protection locked="0"/>
    </xf>
    <xf numFmtId="0" fontId="27" fillId="33" borderId="124" xfId="9" applyFont="1" applyFill="1" applyBorder="1" applyAlignment="1" applyProtection="1">
      <alignment horizontal="center" vertical="center" wrapText="1"/>
      <protection locked="0"/>
    </xf>
    <xf numFmtId="10" fontId="27" fillId="33" borderId="124" xfId="9" applyNumberFormat="1" applyFont="1" applyFill="1" applyBorder="1" applyAlignment="1" applyProtection="1">
      <alignment horizontal="center" vertical="center" wrapText="1"/>
      <protection locked="0"/>
    </xf>
    <xf numFmtId="0" fontId="25" fillId="9" borderId="131" xfId="0" applyFont="1" applyFill="1" applyBorder="1" applyAlignment="1">
      <alignment horizontal="center" vertical="center" wrapText="1"/>
    </xf>
    <xf numFmtId="0" fontId="29" fillId="8" borderId="124" xfId="9" applyBorder="1" applyAlignment="1" applyProtection="1">
      <alignment horizontal="center" vertical="center"/>
      <protection locked="0"/>
    </xf>
    <xf numFmtId="10" fontId="29" fillId="8" borderId="124" xfId="9" applyNumberFormat="1" applyBorder="1" applyAlignment="1" applyProtection="1">
      <alignment horizontal="center" vertical="center"/>
      <protection locked="0"/>
    </xf>
    <xf numFmtId="10" fontId="29" fillId="10" borderId="124" xfId="9" applyNumberFormat="1" applyFill="1" applyBorder="1" applyAlignment="1" applyProtection="1">
      <alignment horizontal="center" vertical="center"/>
      <protection locked="0"/>
    </xf>
    <xf numFmtId="0" fontId="27" fillId="33" borderId="124" xfId="9" applyFont="1" applyFill="1" applyBorder="1" applyAlignment="1" applyProtection="1">
      <alignment horizontal="center" vertical="center"/>
      <protection locked="0"/>
    </xf>
    <xf numFmtId="10" fontId="27" fillId="33" borderId="124" xfId="9" applyNumberFormat="1" applyFont="1" applyFill="1" applyBorder="1" applyAlignment="1" applyProtection="1">
      <alignment horizontal="center" vertical="center"/>
      <protection locked="0"/>
    </xf>
    <xf numFmtId="0" fontId="25" fillId="9" borderId="123" xfId="0" applyFont="1" applyFill="1" applyBorder="1" applyAlignment="1">
      <alignment horizontal="center" vertical="center" wrapText="1"/>
    </xf>
    <xf numFmtId="0" fontId="25" fillId="9" borderId="126" xfId="0" applyFont="1" applyFill="1" applyBorder="1" applyAlignment="1">
      <alignment horizontal="center" vertical="center" wrapText="1"/>
    </xf>
    <xf numFmtId="0" fontId="25" fillId="9" borderId="127" xfId="0" applyFont="1" applyFill="1" applyBorder="1" applyAlignment="1">
      <alignment horizontal="center" vertical="center" wrapText="1"/>
    </xf>
    <xf numFmtId="0" fontId="31" fillId="8" borderId="126" xfId="9" applyFont="1" applyBorder="1" applyAlignment="1" applyProtection="1">
      <alignment horizontal="center" vertical="center" wrapText="1"/>
      <protection locked="0"/>
    </xf>
    <xf numFmtId="0" fontId="31" fillId="8" borderId="127" xfId="9" applyFont="1" applyBorder="1" applyAlignment="1" applyProtection="1">
      <alignment horizontal="center" vertical="center"/>
      <protection locked="0"/>
    </xf>
    <xf numFmtId="0" fontId="31" fillId="10" borderId="126" xfId="9" applyFont="1" applyFill="1" applyBorder="1" applyAlignment="1" applyProtection="1">
      <alignment horizontal="center" vertical="center" wrapText="1"/>
      <protection locked="0"/>
    </xf>
    <xf numFmtId="0" fontId="31" fillId="10" borderId="127" xfId="9" applyFont="1" applyFill="1" applyBorder="1" applyAlignment="1" applyProtection="1">
      <alignment horizontal="center" vertical="center"/>
      <protection locked="0"/>
    </xf>
    <xf numFmtId="0" fontId="31" fillId="33" borderId="127" xfId="9" applyFont="1" applyFill="1" applyBorder="1" applyAlignment="1" applyProtection="1">
      <alignment horizontal="center" vertical="center"/>
      <protection locked="0"/>
    </xf>
    <xf numFmtId="0" fontId="29" fillId="10" borderId="124" xfId="9" applyFill="1" applyBorder="1" applyProtection="1">
      <protection locked="0"/>
    </xf>
    <xf numFmtId="0" fontId="31" fillId="10" borderId="126" xfId="9" applyFont="1" applyFill="1" applyBorder="1" applyAlignment="1" applyProtection="1">
      <alignment vertical="center" wrapText="1"/>
      <protection locked="0"/>
    </xf>
    <xf numFmtId="0" fontId="25" fillId="9" borderId="125" xfId="0" applyFont="1" applyFill="1" applyBorder="1" applyAlignment="1">
      <alignment horizontal="center" vertical="center" wrapText="1"/>
    </xf>
    <xf numFmtId="3" fontId="27" fillId="34" borderId="124" xfId="9" applyNumberFormat="1" applyFont="1" applyFill="1" applyBorder="1" applyAlignment="1" applyProtection="1">
      <alignment horizontal="center" vertical="center"/>
      <protection locked="0"/>
    </xf>
    <xf numFmtId="0" fontId="29" fillId="33" borderId="124" xfId="9" applyFill="1" applyBorder="1" applyAlignment="1" applyProtection="1">
      <alignment horizontal="center" vertical="center"/>
      <protection locked="0"/>
    </xf>
    <xf numFmtId="0" fontId="29" fillId="8" borderId="124" xfId="9" applyBorder="1" applyAlignment="1" applyProtection="1">
      <alignment vertical="center" wrapText="1"/>
      <protection locked="0"/>
    </xf>
    <xf numFmtId="0" fontId="29" fillId="8" borderId="137" xfId="9" applyBorder="1" applyAlignment="1" applyProtection="1">
      <alignment vertical="center" wrapText="1"/>
      <protection locked="0"/>
    </xf>
    <xf numFmtId="0" fontId="29" fillId="10" borderId="124" xfId="9" applyFill="1" applyBorder="1" applyAlignment="1" applyProtection="1">
      <alignment vertical="center" wrapText="1"/>
      <protection locked="0"/>
    </xf>
    <xf numFmtId="0" fontId="29" fillId="10" borderId="137" xfId="9" applyFill="1" applyBorder="1" applyAlignment="1" applyProtection="1">
      <alignment vertical="center" wrapText="1"/>
      <protection locked="0"/>
    </xf>
    <xf numFmtId="0" fontId="32" fillId="10" borderId="137" xfId="9" applyFont="1" applyFill="1" applyBorder="1" applyAlignment="1" applyProtection="1">
      <alignment vertical="center" wrapText="1"/>
      <protection locked="0"/>
    </xf>
    <xf numFmtId="0" fontId="29" fillId="8" borderId="131" xfId="9" applyBorder="1" applyAlignment="1" applyProtection="1">
      <alignment horizontal="center" vertical="center"/>
      <protection locked="0"/>
    </xf>
    <xf numFmtId="0" fontId="29" fillId="8" borderId="128" xfId="9" applyBorder="1" applyAlignment="1" applyProtection="1">
      <alignment horizontal="center" vertical="center"/>
      <protection locked="0"/>
    </xf>
    <xf numFmtId="0" fontId="29" fillId="10" borderId="131" xfId="9" applyFill="1" applyBorder="1" applyAlignment="1" applyProtection="1">
      <alignment horizontal="center" vertical="center"/>
      <protection locked="0"/>
    </xf>
    <xf numFmtId="0" fontId="29" fillId="10" borderId="128" xfId="9" applyFill="1" applyBorder="1" applyAlignment="1" applyProtection="1">
      <alignment horizontal="center" vertical="center"/>
      <protection locked="0"/>
    </xf>
    <xf numFmtId="0" fontId="29" fillId="35" borderId="131" xfId="9" applyFill="1" applyBorder="1" applyAlignment="1" applyProtection="1">
      <alignment horizontal="center" vertical="center"/>
      <protection locked="0"/>
    </xf>
    <xf numFmtId="0" fontId="29" fillId="8" borderId="128" xfId="9" applyBorder="1" applyAlignment="1" applyProtection="1">
      <alignment vertical="center" wrapText="1"/>
      <protection locked="0"/>
    </xf>
    <xf numFmtId="0" fontId="29" fillId="10" borderId="128" xfId="9" applyFill="1" applyBorder="1" applyAlignment="1" applyProtection="1">
      <alignment vertical="center" wrapText="1"/>
      <protection locked="0"/>
    </xf>
    <xf numFmtId="0" fontId="29" fillId="10" borderId="126" xfId="9" applyFill="1" applyBorder="1" applyAlignment="1" applyProtection="1">
      <alignment horizontal="centerContinuous" vertical="center" wrapText="1"/>
      <protection locked="0"/>
    </xf>
    <xf numFmtId="0" fontId="29" fillId="10" borderId="131" xfId="9" applyFill="1" applyBorder="1" applyAlignment="1" applyProtection="1">
      <alignment horizontal="centerContinuous" vertical="center" wrapText="1"/>
      <protection locked="0"/>
    </xf>
    <xf numFmtId="0" fontId="29" fillId="10" borderId="126" xfId="9" applyFill="1" applyBorder="1" applyAlignment="1" applyProtection="1">
      <alignment horizontal="center" vertical="center" wrapText="1"/>
      <protection locked="0"/>
    </xf>
    <xf numFmtId="0" fontId="29" fillId="10" borderId="131" xfId="9" applyFill="1" applyBorder="1" applyAlignment="1" applyProtection="1">
      <alignment horizontal="center" vertical="center" wrapText="1"/>
      <protection locked="0"/>
    </xf>
    <xf numFmtId="10" fontId="29" fillId="10" borderId="123" xfId="9" applyNumberFormat="1" applyFill="1" applyBorder="1" applyAlignment="1" applyProtection="1">
      <alignment horizontal="center" vertical="center"/>
      <protection locked="0"/>
    </xf>
    <xf numFmtId="10" fontId="27" fillId="33" borderId="123" xfId="9" applyNumberFormat="1" applyFont="1" applyFill="1" applyBorder="1" applyAlignment="1" applyProtection="1">
      <alignment horizontal="center" vertical="center"/>
      <protection locked="0"/>
    </xf>
    <xf numFmtId="0" fontId="25" fillId="9" borderId="126" xfId="0" applyFont="1" applyFill="1" applyBorder="1" applyAlignment="1">
      <alignment horizontal="center" vertical="center"/>
    </xf>
    <xf numFmtId="0" fontId="29" fillId="33" borderId="137" xfId="9" applyFill="1" applyBorder="1" applyAlignment="1" applyProtection="1">
      <alignment vertical="center" wrapText="1"/>
      <protection locked="0"/>
    </xf>
    <xf numFmtId="0" fontId="25" fillId="9" borderId="124" xfId="0" applyFont="1" applyFill="1" applyBorder="1" applyAlignment="1">
      <alignment horizontal="center" wrapText="1"/>
    </xf>
    <xf numFmtId="0" fontId="25" fillId="9" borderId="128" xfId="0" applyFont="1" applyFill="1" applyBorder="1" applyAlignment="1">
      <alignment horizontal="center" wrapText="1"/>
    </xf>
    <xf numFmtId="0" fontId="25" fillId="9" borderId="131" xfId="0" applyFont="1" applyFill="1" applyBorder="1" applyAlignment="1">
      <alignment horizontal="center" wrapText="1"/>
    </xf>
    <xf numFmtId="3" fontId="29" fillId="8" borderId="124" xfId="9" applyNumberFormat="1" applyBorder="1" applyAlignment="1" applyProtection="1">
      <alignment horizontal="center" vertical="center"/>
      <protection locked="0"/>
    </xf>
    <xf numFmtId="0" fontId="31" fillId="33" borderId="124" xfId="9" applyFont="1" applyFill="1" applyBorder="1" applyAlignment="1" applyProtection="1">
      <alignment horizontal="center" vertical="center" wrapText="1"/>
      <protection locked="0"/>
    </xf>
    <xf numFmtId="0" fontId="31" fillId="33" borderId="128" xfId="9" applyFont="1" applyFill="1" applyBorder="1" applyAlignment="1" applyProtection="1">
      <alignment horizontal="center" vertical="center"/>
      <protection locked="0"/>
    </xf>
    <xf numFmtId="0" fontId="31" fillId="10" borderId="124" xfId="9" applyFont="1" applyFill="1" applyBorder="1" applyAlignment="1" applyProtection="1">
      <alignment horizontal="center" vertical="center" wrapText="1"/>
      <protection locked="0"/>
    </xf>
    <xf numFmtId="0" fontId="31" fillId="8" borderId="124" xfId="9" applyFont="1" applyBorder="1" applyAlignment="1" applyProtection="1">
      <alignment horizontal="center" vertical="center" wrapText="1"/>
      <protection locked="0"/>
    </xf>
    <xf numFmtId="0" fontId="29" fillId="8" borderId="126" xfId="9" applyBorder="1" applyAlignment="1" applyProtection="1">
      <alignment vertical="center"/>
      <protection locked="0"/>
    </xf>
    <xf numFmtId="0" fontId="29" fillId="10" borderId="131" xfId="9" applyFill="1" applyBorder="1" applyAlignment="1" applyProtection="1">
      <alignment vertical="center"/>
      <protection locked="0"/>
    </xf>
    <xf numFmtId="0" fontId="29" fillId="10" borderId="127" xfId="9" applyFill="1" applyBorder="1" applyAlignment="1" applyProtection="1">
      <alignment horizontal="center" vertical="center"/>
      <protection locked="0"/>
    </xf>
    <xf numFmtId="0" fontId="135" fillId="0" borderId="123" xfId="0" applyFont="1" applyBorder="1" applyAlignment="1">
      <alignment horizontal="center" vertical="center" wrapText="1" readingOrder="1"/>
    </xf>
    <xf numFmtId="0" fontId="135" fillId="0" borderId="124" xfId="0" applyFont="1" applyBorder="1" applyAlignment="1">
      <alignment horizontal="center" vertical="center" wrapText="1" readingOrder="1"/>
    </xf>
    <xf numFmtId="0" fontId="13" fillId="4" borderId="124" xfId="19" applyFont="1" applyFill="1" applyBorder="1" applyAlignment="1">
      <alignment horizontal="left" vertical="center"/>
    </xf>
    <xf numFmtId="167" fontId="105" fillId="4" borderId="124" xfId="19" applyNumberFormat="1" applyFont="1" applyFill="1" applyBorder="1" applyAlignment="1">
      <alignment vertical="center"/>
    </xf>
    <xf numFmtId="0" fontId="6" fillId="2" borderId="124" xfId="19" applyFont="1" applyFill="1" applyBorder="1" applyAlignment="1">
      <alignment vertical="center"/>
    </xf>
    <xf numFmtId="49" fontId="9" fillId="5" borderId="124" xfId="19" applyNumberFormat="1" applyFont="1" applyFill="1" applyBorder="1" applyAlignment="1">
      <alignment horizontal="left" vertical="center" indent="1"/>
    </xf>
    <xf numFmtId="0" fontId="146" fillId="5" borderId="131" xfId="19" applyFont="1" applyFill="1" applyBorder="1" applyAlignment="1">
      <alignment vertical="center" wrapText="1"/>
    </xf>
    <xf numFmtId="0" fontId="15" fillId="2" borderId="124" xfId="19" applyFont="1" applyFill="1" applyBorder="1" applyAlignment="1">
      <alignment horizontal="left" vertical="center" wrapText="1" indent="2"/>
    </xf>
    <xf numFmtId="0" fontId="15" fillId="2" borderId="131" xfId="19" applyFont="1" applyFill="1" applyBorder="1" applyAlignment="1">
      <alignment vertical="center" wrapText="1"/>
    </xf>
    <xf numFmtId="167" fontId="106" fillId="2" borderId="124" xfId="19" applyNumberFormat="1" applyFont="1" applyFill="1" applyBorder="1" applyAlignment="1">
      <alignment vertical="center"/>
    </xf>
    <xf numFmtId="0" fontId="16" fillId="26" borderId="124" xfId="19" applyFont="1" applyFill="1" applyBorder="1" applyAlignment="1">
      <alignment horizontal="center" vertical="center"/>
    </xf>
    <xf numFmtId="0" fontId="16" fillId="2" borderId="124" xfId="19" applyFont="1" applyFill="1" applyBorder="1" applyAlignment="1">
      <alignment horizontal="center" vertical="center"/>
    </xf>
    <xf numFmtId="49" fontId="9" fillId="5" borderId="124" xfId="19" applyNumberFormat="1" applyFont="1" applyFill="1" applyBorder="1" applyAlignment="1">
      <alignment horizontal="left" vertical="center"/>
    </xf>
    <xf numFmtId="0" fontId="6" fillId="26" borderId="124" xfId="19" applyFont="1" applyFill="1" applyBorder="1" applyAlignment="1">
      <alignment vertical="center"/>
    </xf>
    <xf numFmtId="167" fontId="9" fillId="2" borderId="124" xfId="19" applyNumberFormat="1" applyFont="1" applyFill="1" applyBorder="1" applyAlignment="1">
      <alignment vertical="center"/>
    </xf>
    <xf numFmtId="0" fontId="16" fillId="27" borderId="124" xfId="19" applyFont="1" applyFill="1" applyBorder="1" applyAlignment="1">
      <alignment horizontal="center" vertical="center"/>
    </xf>
    <xf numFmtId="0" fontId="6" fillId="27" borderId="124" xfId="19" applyFont="1" applyFill="1" applyBorder="1" applyAlignment="1">
      <alignment vertical="center"/>
    </xf>
    <xf numFmtId="167" fontId="104" fillId="3" borderId="124" xfId="19" applyNumberFormat="1" applyFont="1" applyFill="1" applyBorder="1" applyAlignment="1">
      <alignment vertical="center"/>
    </xf>
    <xf numFmtId="167" fontId="9" fillId="2" borderId="123" xfId="19" applyNumberFormat="1" applyFont="1" applyFill="1" applyBorder="1" applyAlignment="1">
      <alignment vertical="center"/>
    </xf>
    <xf numFmtId="0" fontId="15" fillId="5" borderId="131" xfId="19" applyFont="1" applyFill="1" applyBorder="1" applyAlignment="1">
      <alignment vertical="center" wrapText="1"/>
    </xf>
    <xf numFmtId="0" fontId="6" fillId="3" borderId="124" xfId="19" applyFont="1" applyFill="1" applyBorder="1" applyAlignment="1">
      <alignment vertical="center"/>
    </xf>
    <xf numFmtId="0" fontId="96" fillId="25" borderId="124" xfId="19" applyFont="1" applyFill="1" applyBorder="1"/>
    <xf numFmtId="14" fontId="17" fillId="2" borderId="124" xfId="19" applyNumberFormat="1" applyFont="1" applyFill="1" applyBorder="1" applyAlignment="1">
      <alignment horizontal="right" vertical="center"/>
    </xf>
    <xf numFmtId="0" fontId="109" fillId="2" borderId="124" xfId="19" applyFont="1" applyFill="1" applyBorder="1" applyAlignment="1">
      <alignment horizontal="left" vertical="center" indent="1"/>
    </xf>
    <xf numFmtId="0" fontId="110" fillId="2" borderId="124" xfId="19" applyFont="1" applyFill="1" applyBorder="1" applyAlignment="1">
      <alignment horizontal="left" vertical="top" wrapText="1"/>
    </xf>
    <xf numFmtId="0" fontId="112" fillId="2" borderId="124" xfId="22" applyFont="1" applyFill="1" applyBorder="1" applyAlignment="1" applyProtection="1">
      <alignment horizontal="left" vertical="center" wrapText="1"/>
    </xf>
    <xf numFmtId="0" fontId="112" fillId="0" borderId="124" xfId="22" applyFont="1" applyBorder="1" applyAlignment="1" applyProtection="1">
      <alignment horizontal="left" vertical="center"/>
    </xf>
    <xf numFmtId="0" fontId="110" fillId="2" borderId="124" xfId="19" applyFont="1" applyFill="1" applyBorder="1" applyAlignment="1">
      <alignment horizontal="left" vertical="top"/>
    </xf>
    <xf numFmtId="0" fontId="112" fillId="2" borderId="124" xfId="22" applyFont="1" applyFill="1" applyBorder="1" applyAlignment="1" applyProtection="1">
      <alignment horizontal="left" vertical="center"/>
    </xf>
    <xf numFmtId="0" fontId="110" fillId="2" borderId="124" xfId="19" quotePrefix="1" applyFont="1" applyFill="1" applyBorder="1" applyAlignment="1">
      <alignment horizontal="left" vertical="top" wrapText="1"/>
    </xf>
    <xf numFmtId="14" fontId="107" fillId="22" borderId="124" xfId="19" applyNumberFormat="1" applyFont="1" applyFill="1" applyBorder="1" applyAlignment="1">
      <alignment horizontal="right" vertical="center" wrapText="1"/>
    </xf>
    <xf numFmtId="0" fontId="113" fillId="22" borderId="124" xfId="19" applyFont="1" applyFill="1" applyBorder="1" applyAlignment="1">
      <alignment horizontal="left" vertical="center" wrapText="1" indent="1"/>
    </xf>
    <xf numFmtId="0" fontId="114" fillId="0" borderId="124" xfId="19" applyFont="1" applyBorder="1" applyAlignment="1">
      <alignment horizontal="left" vertical="top" wrapText="1"/>
    </xf>
    <xf numFmtId="0" fontId="22" fillId="22" borderId="124" xfId="4" applyFill="1" applyBorder="1" applyAlignment="1" applyProtection="1">
      <alignment horizontal="left" vertical="center" wrapText="1"/>
    </xf>
    <xf numFmtId="0" fontId="114" fillId="22" borderId="124" xfId="19" applyFont="1" applyFill="1" applyBorder="1" applyAlignment="1">
      <alignment horizontal="left" vertical="top" wrapText="1"/>
    </xf>
    <xf numFmtId="0" fontId="116" fillId="22" borderId="124" xfId="22" applyFont="1" applyFill="1" applyBorder="1" applyAlignment="1" applyProtection="1">
      <alignment horizontal="left" vertical="center" wrapText="1"/>
    </xf>
    <xf numFmtId="0" fontId="117" fillId="22" borderId="124" xfId="19" applyFont="1" applyFill="1" applyBorder="1" applyAlignment="1">
      <alignment horizontal="left" vertical="center" wrapText="1"/>
    </xf>
    <xf numFmtId="14" fontId="107" fillId="2" borderId="124" xfId="19" applyNumberFormat="1" applyFont="1" applyFill="1" applyBorder="1" applyAlignment="1">
      <alignment horizontal="right" vertical="center" wrapText="1"/>
    </xf>
    <xf numFmtId="0" fontId="109" fillId="2" borderId="124" xfId="19" applyFont="1" applyFill="1" applyBorder="1" applyAlignment="1">
      <alignment horizontal="left" vertical="center" wrapText="1" indent="1"/>
    </xf>
    <xf numFmtId="0" fontId="116" fillId="0" borderId="124" xfId="22" applyFont="1" applyBorder="1" applyAlignment="1" applyProtection="1">
      <alignment horizontal="left" vertical="center" wrapText="1"/>
    </xf>
    <xf numFmtId="0" fontId="110" fillId="0" borderId="124" xfId="19" applyFont="1" applyBorder="1" applyAlignment="1">
      <alignment horizontal="left" vertical="top" wrapText="1"/>
    </xf>
    <xf numFmtId="14" fontId="107" fillId="0" borderId="124" xfId="19" applyNumberFormat="1" applyFont="1" applyBorder="1" applyAlignment="1">
      <alignment horizontal="right" vertical="center" wrapText="1"/>
    </xf>
    <xf numFmtId="0" fontId="118" fillId="0" borderId="124" xfId="19" applyFont="1" applyBorder="1" applyAlignment="1">
      <alignment horizontal="left" vertical="top" wrapText="1"/>
    </xf>
    <xf numFmtId="0" fontId="116" fillId="2" borderId="124" xfId="22" applyFont="1" applyFill="1" applyBorder="1" applyAlignment="1" applyProtection="1">
      <alignment horizontal="left" vertical="center" wrapText="1"/>
    </xf>
    <xf numFmtId="0" fontId="109" fillId="0" borderId="124" xfId="19" applyFont="1" applyBorder="1" applyAlignment="1">
      <alignment horizontal="left" vertical="center" wrapText="1" indent="1"/>
    </xf>
    <xf numFmtId="0" fontId="117" fillId="2" borderId="124" xfId="19" applyFont="1" applyFill="1" applyBorder="1" applyAlignment="1">
      <alignment horizontal="left" vertical="center" wrapText="1"/>
    </xf>
    <xf numFmtId="0" fontId="119" fillId="0" borderId="124" xfId="19" applyFont="1" applyBorder="1" applyAlignment="1">
      <alignment horizontal="left" vertical="top" wrapText="1"/>
    </xf>
    <xf numFmtId="0" fontId="22" fillId="2" borderId="124" xfId="22" applyFont="1" applyFill="1" applyBorder="1" applyAlignment="1" applyProtection="1">
      <alignment horizontal="left" vertical="center" wrapText="1"/>
    </xf>
    <xf numFmtId="0" fontId="120" fillId="0" borderId="124" xfId="19" applyFont="1" applyBorder="1" applyAlignment="1">
      <alignment horizontal="left" vertical="top" wrapText="1"/>
    </xf>
    <xf numFmtId="0" fontId="22" fillId="2" borderId="124" xfId="4" applyFill="1" applyBorder="1" applyAlignment="1" applyProtection="1">
      <alignment horizontal="left" vertical="center" wrapText="1"/>
    </xf>
    <xf numFmtId="0" fontId="109" fillId="2" borderId="124" xfId="19" applyFont="1" applyFill="1" applyBorder="1" applyAlignment="1">
      <alignment horizontal="left" vertical="top" wrapText="1"/>
    </xf>
    <xf numFmtId="0" fontId="52" fillId="6" borderId="7" xfId="0" applyFont="1" applyFill="1" applyBorder="1" applyAlignment="1">
      <alignment horizontal="right" wrapText="1"/>
    </xf>
    <xf numFmtId="0" fontId="52" fillId="6" borderId="0" xfId="0" applyFont="1" applyFill="1" applyAlignment="1">
      <alignment horizontal="right" wrapText="1"/>
    </xf>
    <xf numFmtId="0" fontId="35" fillId="0" borderId="44" xfId="0" applyFont="1" applyBorder="1" applyAlignment="1">
      <alignment horizontal="left" vertical="center" wrapText="1"/>
    </xf>
    <xf numFmtId="0" fontId="35" fillId="0" borderId="32" xfId="0" applyFont="1" applyBorder="1" applyAlignment="1">
      <alignment horizontal="left" vertical="center" wrapText="1"/>
    </xf>
    <xf numFmtId="0" fontId="52" fillId="6" borderId="26" xfId="0" applyFont="1" applyFill="1" applyBorder="1" applyAlignment="1">
      <alignment horizontal="right" wrapText="1"/>
    </xf>
    <xf numFmtId="0" fontId="52" fillId="6" borderId="7" xfId="0" applyFont="1" applyFill="1" applyBorder="1" applyAlignment="1">
      <alignment horizontal="right" vertical="top" wrapText="1"/>
    </xf>
    <xf numFmtId="0" fontId="52" fillId="6" borderId="0" xfId="0" applyFont="1" applyFill="1" applyAlignment="1">
      <alignment horizontal="right" vertical="top" wrapText="1"/>
    </xf>
    <xf numFmtId="0" fontId="52" fillId="6" borderId="7" xfId="0" applyFont="1" applyFill="1" applyBorder="1" applyAlignment="1">
      <alignment horizontal="right" vertical="center" wrapText="1"/>
    </xf>
    <xf numFmtId="0" fontId="52" fillId="6" borderId="26" xfId="0" applyFont="1" applyFill="1" applyBorder="1" applyAlignment="1">
      <alignment horizontal="right" vertical="center" wrapText="1"/>
    </xf>
    <xf numFmtId="17" fontId="46" fillId="2" borderId="44" xfId="0" applyNumberFormat="1" applyFont="1" applyFill="1" applyBorder="1" applyAlignment="1">
      <alignment horizontal="center" vertical="center"/>
    </xf>
    <xf numFmtId="17" fontId="46" fillId="2" borderId="48" xfId="0" applyNumberFormat="1" applyFont="1" applyFill="1" applyBorder="1" applyAlignment="1">
      <alignment horizontal="center" vertical="center"/>
    </xf>
    <xf numFmtId="0" fontId="74" fillId="0" borderId="0" xfId="0" applyFont="1" applyAlignment="1">
      <alignment horizontal="left" vertical="center" wrapText="1"/>
    </xf>
    <xf numFmtId="0" fontId="46" fillId="0" borderId="0" xfId="0" applyFont="1" applyAlignment="1">
      <alignment horizontal="left" vertical="center" wrapText="1"/>
    </xf>
    <xf numFmtId="3" fontId="46" fillId="0" borderId="0" xfId="0" applyNumberFormat="1" applyFont="1" applyAlignment="1" applyProtection="1">
      <alignment vertical="top" wrapText="1"/>
      <protection locked="0"/>
    </xf>
    <xf numFmtId="0" fontId="46" fillId="0" borderId="0" xfId="0" applyFont="1" applyAlignment="1" applyProtection="1">
      <alignment vertical="top" wrapText="1"/>
      <protection locked="0"/>
    </xf>
    <xf numFmtId="0" fontId="52" fillId="0" borderId="0" xfId="0" applyFont="1" applyAlignment="1">
      <alignment horizontal="left" vertical="center" wrapText="1"/>
    </xf>
    <xf numFmtId="0" fontId="52" fillId="6" borderId="0" xfId="0" applyFont="1" applyFill="1" applyAlignment="1">
      <alignment horizontal="left" vertical="center" wrapText="1"/>
    </xf>
    <xf numFmtId="0" fontId="46" fillId="2" borderId="11" xfId="0" applyFont="1" applyFill="1" applyBorder="1" applyAlignment="1" applyProtection="1">
      <alignment vertical="top" wrapText="1"/>
      <protection locked="0"/>
    </xf>
    <xf numFmtId="0" fontId="46" fillId="2" borderId="13" xfId="0" applyFont="1" applyFill="1" applyBorder="1" applyAlignment="1" applyProtection="1">
      <alignment vertical="top" wrapText="1"/>
      <protection locked="0"/>
    </xf>
    <xf numFmtId="0" fontId="52" fillId="6" borderId="9" xfId="0" applyFont="1" applyFill="1" applyBorder="1" applyAlignment="1">
      <alignment horizontal="left" vertical="center" wrapText="1"/>
    </xf>
    <xf numFmtId="0" fontId="52" fillId="0" borderId="0" xfId="0" applyFont="1" applyAlignment="1">
      <alignment horizontal="center" vertical="top" wrapText="1"/>
    </xf>
    <xf numFmtId="3" fontId="46" fillId="6" borderId="12" xfId="0" applyNumberFormat="1" applyFont="1" applyFill="1" applyBorder="1" applyAlignment="1" applyProtection="1">
      <alignment horizontal="center" vertical="top" wrapText="1"/>
      <protection locked="0"/>
    </xf>
    <xf numFmtId="0" fontId="46" fillId="6" borderId="0" xfId="0" applyFont="1" applyFill="1" applyAlignment="1" applyProtection="1">
      <alignment vertical="top" wrapText="1"/>
      <protection locked="0"/>
    </xf>
    <xf numFmtId="0" fontId="49" fillId="6" borderId="0" xfId="0" applyFont="1" applyFill="1" applyAlignment="1">
      <alignment vertical="top" wrapText="1"/>
    </xf>
    <xf numFmtId="3" fontId="46" fillId="6" borderId="0" xfId="0" applyNumberFormat="1" applyFont="1" applyFill="1" applyAlignment="1" applyProtection="1">
      <alignment vertical="top" wrapText="1"/>
      <protection locked="0"/>
    </xf>
    <xf numFmtId="3" fontId="46" fillId="2" borderId="11" xfId="0" applyNumberFormat="1" applyFont="1" applyFill="1" applyBorder="1" applyAlignment="1" applyProtection="1">
      <alignment vertical="top" wrapText="1"/>
      <protection locked="0"/>
    </xf>
    <xf numFmtId="3" fontId="46" fillId="2" borderId="13" xfId="0" applyNumberFormat="1" applyFont="1" applyFill="1" applyBorder="1" applyAlignment="1" applyProtection="1">
      <alignment vertical="top" wrapText="1"/>
      <protection locked="0"/>
    </xf>
    <xf numFmtId="0" fontId="52" fillId="6" borderId="0" xfId="0" applyFont="1" applyFill="1" applyAlignment="1">
      <alignment horizontal="center" vertical="top" wrapText="1"/>
    </xf>
    <xf numFmtId="0" fontId="52" fillId="2" borderId="11" xfId="0" applyFont="1" applyFill="1" applyBorder="1" applyAlignment="1">
      <alignment horizontal="center" vertical="top" wrapText="1"/>
    </xf>
    <xf numFmtId="0" fontId="52" fillId="2" borderId="13" xfId="0" applyFont="1" applyFill="1" applyBorder="1" applyAlignment="1">
      <alignment horizontal="center" vertical="top" wrapText="1"/>
    </xf>
    <xf numFmtId="0" fontId="37" fillId="0" borderId="11" xfId="0" applyFont="1" applyBorder="1" applyAlignment="1">
      <alignment horizontal="left" vertical="top" wrapText="1"/>
    </xf>
    <xf numFmtId="0" fontId="37" fillId="0" borderId="13" xfId="0" applyFont="1" applyBorder="1" applyAlignment="1">
      <alignment horizontal="left" vertical="top" wrapText="1"/>
    </xf>
    <xf numFmtId="0" fontId="52" fillId="6" borderId="0" xfId="0" applyFont="1" applyFill="1" applyAlignment="1">
      <alignment horizontal="left" vertical="top" wrapText="1"/>
    </xf>
    <xf numFmtId="0" fontId="52" fillId="6" borderId="26" xfId="0" applyFont="1" applyFill="1" applyBorder="1" applyAlignment="1">
      <alignment horizontal="left" vertical="top" wrapText="1"/>
    </xf>
    <xf numFmtId="0" fontId="40" fillId="2" borderId="11" xfId="0" applyFont="1" applyFill="1" applyBorder="1" applyAlignment="1">
      <alignment horizontal="left" vertical="top" wrapText="1"/>
    </xf>
    <xf numFmtId="0" fontId="40" fillId="2" borderId="12" xfId="0" applyFont="1" applyFill="1" applyBorder="1" applyAlignment="1">
      <alignment horizontal="left" vertical="top" wrapText="1"/>
    </xf>
    <xf numFmtId="0" fontId="40" fillId="2" borderId="13" xfId="0" applyFont="1" applyFill="1" applyBorder="1" applyAlignment="1">
      <alignment horizontal="left" vertical="top" wrapText="1"/>
    </xf>
    <xf numFmtId="0" fontId="40" fillId="22" borderId="11" xfId="0" applyFont="1" applyFill="1" applyBorder="1" applyAlignment="1">
      <alignment horizontal="left" vertical="top" wrapText="1"/>
    </xf>
    <xf numFmtId="0" fontId="40" fillId="22" borderId="12" xfId="0" applyFont="1" applyFill="1" applyBorder="1" applyAlignment="1">
      <alignment horizontal="left" vertical="top" wrapText="1"/>
    </xf>
    <xf numFmtId="0" fontId="40" fillId="22" borderId="13" xfId="0" applyFont="1" applyFill="1" applyBorder="1" applyAlignment="1">
      <alignment horizontal="left" vertical="top" wrapText="1"/>
    </xf>
    <xf numFmtId="0" fontId="73" fillId="6" borderId="9" xfId="0" applyFont="1" applyFill="1" applyBorder="1" applyAlignment="1">
      <alignment horizontal="left" vertical="top" wrapText="1"/>
    </xf>
    <xf numFmtId="0" fontId="50" fillId="6" borderId="0" xfId="0" applyFont="1" applyFill="1" applyAlignment="1">
      <alignment horizontal="left" vertical="center" wrapText="1"/>
    </xf>
    <xf numFmtId="0" fontId="46" fillId="2" borderId="11" xfId="0" applyFont="1" applyFill="1" applyBorder="1" applyAlignment="1" applyProtection="1">
      <alignment horizontal="center" vertical="top" wrapText="1"/>
      <protection locked="0"/>
    </xf>
    <xf numFmtId="0" fontId="46" fillId="2" borderId="13" xfId="0" applyFont="1" applyFill="1" applyBorder="1" applyAlignment="1" applyProtection="1">
      <alignment horizontal="center" vertical="top" wrapText="1"/>
      <protection locked="0"/>
    </xf>
    <xf numFmtId="172" fontId="46" fillId="0" borderId="11" xfId="0" applyNumberFormat="1" applyFont="1" applyBorder="1" applyAlignment="1" applyProtection="1">
      <alignment horizontal="center" vertical="center" wrapText="1"/>
      <protection locked="0"/>
    </xf>
    <xf numFmtId="172" fontId="46" fillId="0" borderId="13" xfId="0" applyNumberFormat="1" applyFont="1" applyBorder="1" applyAlignment="1" applyProtection="1">
      <alignment horizontal="center" vertical="center" wrapText="1"/>
      <protection locked="0"/>
    </xf>
    <xf numFmtId="172" fontId="52" fillId="0" borderId="11" xfId="0" applyNumberFormat="1" applyFont="1" applyBorder="1" applyAlignment="1" applyProtection="1">
      <alignment horizontal="center" vertical="center" wrapText="1"/>
      <protection locked="0"/>
    </xf>
    <xf numFmtId="172" fontId="52" fillId="0" borderId="13" xfId="0" applyNumberFormat="1" applyFont="1" applyBorder="1" applyAlignment="1" applyProtection="1">
      <alignment horizontal="center" vertical="center" wrapText="1"/>
      <protection locked="0"/>
    </xf>
    <xf numFmtId="3" fontId="46" fillId="2" borderId="11" xfId="0" applyNumberFormat="1" applyFont="1" applyFill="1" applyBorder="1" applyAlignment="1" applyProtection="1">
      <alignment horizontal="center" vertical="center" wrapText="1"/>
      <protection locked="0"/>
    </xf>
    <xf numFmtId="3" fontId="46" fillId="2" borderId="13" xfId="0" applyNumberFormat="1" applyFont="1" applyFill="1" applyBorder="1" applyAlignment="1" applyProtection="1">
      <alignment horizontal="center" vertical="center" wrapText="1"/>
      <protection locked="0"/>
    </xf>
    <xf numFmtId="0" fontId="37" fillId="22" borderId="11" xfId="0" applyFont="1" applyFill="1" applyBorder="1" applyAlignment="1">
      <alignment horizontal="center" vertical="center" wrapText="1"/>
    </xf>
    <xf numFmtId="0" fontId="37" fillId="22" borderId="13" xfId="0" applyFont="1" applyFill="1" applyBorder="1" applyAlignment="1">
      <alignment horizontal="center" vertical="center" wrapText="1"/>
    </xf>
    <xf numFmtId="3" fontId="46" fillId="2" borderId="11" xfId="0" applyNumberFormat="1" applyFont="1" applyFill="1" applyBorder="1" applyAlignment="1" applyProtection="1">
      <alignment horizontal="center" vertical="top" wrapText="1"/>
      <protection locked="0"/>
    </xf>
    <xf numFmtId="3" fontId="46" fillId="2" borderId="13" xfId="0" applyNumberFormat="1" applyFont="1" applyFill="1" applyBorder="1" applyAlignment="1" applyProtection="1">
      <alignment horizontal="center" vertical="top" wrapText="1"/>
      <protection locked="0"/>
    </xf>
    <xf numFmtId="0" fontId="40" fillId="2" borderId="11" xfId="0" applyFont="1" applyFill="1" applyBorder="1" applyAlignment="1" applyProtection="1">
      <alignment horizontal="left" vertical="top" wrapText="1"/>
      <protection locked="0"/>
    </xf>
    <xf numFmtId="0" fontId="40" fillId="2" borderId="13" xfId="0" applyFont="1" applyFill="1" applyBorder="1" applyAlignment="1" applyProtection="1">
      <alignment horizontal="left" vertical="top" wrapText="1"/>
      <protection locked="0"/>
    </xf>
    <xf numFmtId="0" fontId="37" fillId="2" borderId="11" xfId="0" applyFont="1" applyFill="1" applyBorder="1" applyAlignment="1" applyProtection="1">
      <alignment horizontal="left" vertical="top" wrapText="1"/>
      <protection locked="0"/>
    </xf>
    <xf numFmtId="0" fontId="37" fillId="2" borderId="13" xfId="0" applyFont="1" applyFill="1" applyBorder="1" applyAlignment="1" applyProtection="1">
      <alignment horizontal="left" vertical="top" wrapText="1"/>
      <protection locked="0"/>
    </xf>
    <xf numFmtId="0" fontId="50" fillId="6" borderId="0" xfId="0" applyFont="1" applyFill="1" applyAlignment="1">
      <alignment horizontal="left" vertical="top" wrapText="1"/>
    </xf>
    <xf numFmtId="0" fontId="53" fillId="6" borderId="0" xfId="0" applyFont="1" applyFill="1" applyAlignment="1">
      <alignment horizontal="left" vertical="center" wrapText="1"/>
    </xf>
    <xf numFmtId="172" fontId="71" fillId="0" borderId="11" xfId="0" applyNumberFormat="1" applyFont="1" applyBorder="1" applyAlignment="1" applyProtection="1">
      <alignment horizontal="center" vertical="center" wrapText="1"/>
      <protection locked="0"/>
    </xf>
    <xf numFmtId="172" fontId="71" fillId="0" borderId="13" xfId="0" applyNumberFormat="1" applyFont="1" applyBorder="1" applyAlignment="1" applyProtection="1">
      <alignment horizontal="center" vertical="center" wrapText="1"/>
      <protection locked="0"/>
    </xf>
    <xf numFmtId="3" fontId="71" fillId="0" borderId="11" xfId="0" applyNumberFormat="1" applyFont="1" applyBorder="1" applyAlignment="1" applyProtection="1">
      <alignment horizontal="center" vertical="center" wrapText="1"/>
      <protection locked="0"/>
    </xf>
    <xf numFmtId="3" fontId="71" fillId="0" borderId="13" xfId="0" applyNumberFormat="1" applyFont="1" applyBorder="1" applyAlignment="1" applyProtection="1">
      <alignment horizontal="center" vertical="center" wrapText="1"/>
      <protection locked="0"/>
    </xf>
    <xf numFmtId="3" fontId="71" fillId="2" borderId="11" xfId="0" applyNumberFormat="1" applyFont="1" applyFill="1" applyBorder="1" applyAlignment="1" applyProtection="1">
      <alignment horizontal="center" vertical="center" wrapText="1"/>
      <protection locked="0"/>
    </xf>
    <xf numFmtId="3" fontId="71" fillId="2" borderId="13" xfId="0" applyNumberFormat="1" applyFont="1" applyFill="1" applyBorder="1" applyAlignment="1" applyProtection="1">
      <alignment horizontal="center" vertical="center" wrapText="1"/>
      <protection locked="0"/>
    </xf>
    <xf numFmtId="3" fontId="100" fillId="22" borderId="11" xfId="0" applyNumberFormat="1" applyFont="1" applyFill="1" applyBorder="1" applyAlignment="1">
      <alignment horizontal="center" vertical="center" wrapText="1"/>
    </xf>
    <xf numFmtId="3" fontId="100" fillId="22" borderId="13" xfId="0" applyNumberFormat="1" applyFont="1" applyFill="1" applyBorder="1" applyAlignment="1">
      <alignment horizontal="center" vertical="center" wrapText="1"/>
    </xf>
    <xf numFmtId="0" fontId="61" fillId="6" borderId="0" xfId="0" applyFont="1" applyFill="1" applyAlignment="1">
      <alignment horizontal="center"/>
    </xf>
    <xf numFmtId="0" fontId="47" fillId="2" borderId="11" xfId="0" applyFont="1" applyFill="1" applyBorder="1" applyAlignment="1">
      <alignment horizontal="center" vertical="center"/>
    </xf>
    <xf numFmtId="0" fontId="47" fillId="2" borderId="12" xfId="0" applyFont="1" applyFill="1" applyBorder="1" applyAlignment="1">
      <alignment horizontal="center" vertical="center"/>
    </xf>
    <xf numFmtId="0" fontId="47" fillId="2" borderId="13" xfId="0" applyFont="1" applyFill="1" applyBorder="1" applyAlignment="1">
      <alignment horizontal="center" vertical="center"/>
    </xf>
    <xf numFmtId="0" fontId="62" fillId="2" borderId="11" xfId="0" applyFont="1" applyFill="1" applyBorder="1" applyAlignment="1">
      <alignment horizontal="center"/>
    </xf>
    <xf numFmtId="0" fontId="62" fillId="2" borderId="12" xfId="0" applyFont="1" applyFill="1" applyBorder="1" applyAlignment="1">
      <alignment horizontal="center"/>
    </xf>
    <xf numFmtId="0" fontId="62" fillId="2" borderId="13" xfId="0" applyFont="1" applyFill="1" applyBorder="1" applyAlignment="1">
      <alignment horizontal="center"/>
    </xf>
    <xf numFmtId="0" fontId="47" fillId="2" borderId="11" xfId="0" applyFont="1" applyFill="1" applyBorder="1" applyAlignment="1">
      <alignment horizontal="center"/>
    </xf>
    <xf numFmtId="0" fontId="47" fillId="2" borderId="12" xfId="0" applyFont="1" applyFill="1" applyBorder="1" applyAlignment="1">
      <alignment horizontal="center"/>
    </xf>
    <xf numFmtId="0" fontId="47" fillId="2" borderId="13" xfId="0" applyFont="1" applyFill="1" applyBorder="1" applyAlignment="1">
      <alignment horizontal="center"/>
    </xf>
    <xf numFmtId="0" fontId="47" fillId="22" borderId="11" xfId="0" applyFont="1" applyFill="1" applyBorder="1" applyAlignment="1">
      <alignment horizontal="center"/>
    </xf>
    <xf numFmtId="0" fontId="47" fillId="22" borderId="12" xfId="0" applyFont="1" applyFill="1" applyBorder="1" applyAlignment="1">
      <alignment horizontal="center"/>
    </xf>
    <xf numFmtId="0" fontId="47" fillId="22" borderId="13" xfId="0" applyFont="1" applyFill="1" applyBorder="1" applyAlignment="1">
      <alignment horizontal="center"/>
    </xf>
    <xf numFmtId="0" fontId="40" fillId="6" borderId="7" xfId="0" applyFont="1" applyFill="1" applyBorder="1" applyAlignment="1">
      <alignment horizontal="center" wrapText="1"/>
    </xf>
    <xf numFmtId="0" fontId="61" fillId="6" borderId="0" xfId="0" applyFont="1" applyFill="1" applyAlignment="1">
      <alignment horizontal="center" wrapText="1"/>
    </xf>
    <xf numFmtId="0" fontId="61" fillId="6" borderId="7" xfId="0" applyFont="1" applyFill="1" applyBorder="1" applyAlignment="1">
      <alignment horizontal="center" wrapText="1"/>
    </xf>
    <xf numFmtId="0" fontId="37" fillId="0" borderId="11" xfId="0" applyFont="1" applyBorder="1" applyAlignment="1">
      <alignment horizontal="left" vertical="center" wrapText="1"/>
    </xf>
    <xf numFmtId="0" fontId="37" fillId="0" borderId="12" xfId="0" applyFont="1" applyBorder="1" applyAlignment="1">
      <alignment horizontal="left" vertical="center" wrapText="1"/>
    </xf>
    <xf numFmtId="0" fontId="37" fillId="0" borderId="13" xfId="0" applyFont="1" applyBorder="1" applyAlignment="1">
      <alignment horizontal="left" vertical="center" wrapText="1"/>
    </xf>
    <xf numFmtId="0" fontId="40" fillId="0" borderId="126" xfId="0" applyFont="1" applyBorder="1" applyAlignment="1">
      <alignment horizontal="left" vertical="center" wrapText="1"/>
    </xf>
    <xf numFmtId="0" fontId="40" fillId="0" borderId="127" xfId="0" applyFont="1" applyBorder="1" applyAlignment="1">
      <alignment horizontal="left" vertical="center" wrapText="1"/>
    </xf>
    <xf numFmtId="0" fontId="40" fillId="0" borderId="113" xfId="0" applyFont="1" applyBorder="1" applyAlignment="1">
      <alignment horizontal="left" vertical="center" wrapText="1"/>
    </xf>
    <xf numFmtId="0" fontId="40" fillId="0" borderId="114" xfId="0" applyFont="1" applyBorder="1" applyAlignment="1">
      <alignment horizontal="left" vertical="center" wrapText="1"/>
    </xf>
    <xf numFmtId="0" fontId="51" fillId="6" borderId="0" xfId="0" applyFont="1" applyFill="1" applyAlignment="1">
      <alignment horizontal="left" wrapText="1"/>
    </xf>
    <xf numFmtId="0" fontId="49" fillId="6" borderId="0" xfId="0" applyFont="1" applyFill="1" applyAlignment="1">
      <alignment horizontal="left" vertical="top" wrapText="1"/>
    </xf>
    <xf numFmtId="0" fontId="40" fillId="6" borderId="0" xfId="0" applyFont="1" applyFill="1" applyAlignment="1">
      <alignment horizontal="left" vertical="top" wrapText="1"/>
    </xf>
    <xf numFmtId="0" fontId="53" fillId="7" borderId="45" xfId="0" applyFont="1" applyFill="1" applyBorder="1" applyAlignment="1">
      <alignment horizontal="center" vertical="top" wrapText="1"/>
    </xf>
    <xf numFmtId="0" fontId="53" fillId="7" borderId="46" xfId="0" applyFont="1" applyFill="1" applyBorder="1" applyAlignment="1">
      <alignment horizontal="center" vertical="top" wrapText="1"/>
    </xf>
    <xf numFmtId="0" fontId="40" fillId="0" borderId="17" xfId="0" applyFont="1" applyBorder="1" applyAlignment="1">
      <alignment horizontal="left" vertical="center" wrapText="1"/>
    </xf>
    <xf numFmtId="0" fontId="40" fillId="0" borderId="15" xfId="0" applyFont="1" applyBorder="1" applyAlignment="1">
      <alignment horizontal="left" vertical="center" wrapText="1"/>
    </xf>
    <xf numFmtId="0" fontId="37" fillId="0" borderId="126" xfId="0" applyFont="1" applyBorder="1" applyAlignment="1">
      <alignment horizontal="left" vertical="center" wrapText="1"/>
    </xf>
    <xf numFmtId="0" fontId="37" fillId="0" borderId="127" xfId="0" applyFont="1" applyBorder="1" applyAlignment="1">
      <alignment horizontal="left" vertical="center" wrapText="1"/>
    </xf>
    <xf numFmtId="0" fontId="37" fillId="0" borderId="124" xfId="0" applyFont="1" applyBorder="1" applyAlignment="1">
      <alignment horizontal="left" vertical="center" wrapText="1"/>
    </xf>
    <xf numFmtId="0" fontId="37" fillId="0" borderId="128" xfId="0" applyFont="1" applyBorder="1" applyAlignment="1">
      <alignment horizontal="left" vertical="center" wrapText="1"/>
    </xf>
    <xf numFmtId="0" fontId="40" fillId="0" borderId="124" xfId="0" applyFont="1" applyBorder="1" applyAlignment="1">
      <alignment horizontal="left" vertical="center" wrapText="1"/>
    </xf>
    <xf numFmtId="0" fontId="40" fillId="0" borderId="128" xfId="0" applyFont="1" applyBorder="1" applyAlignment="1">
      <alignment horizontal="left" vertical="center" wrapText="1"/>
    </xf>
    <xf numFmtId="0" fontId="51" fillId="6" borderId="0" xfId="0" applyFont="1" applyFill="1" applyAlignment="1">
      <alignment horizontal="left"/>
    </xf>
    <xf numFmtId="0" fontId="48" fillId="6" borderId="0" xfId="0" applyFont="1" applyFill="1" applyAlignment="1">
      <alignment horizontal="left"/>
    </xf>
    <xf numFmtId="0" fontId="53" fillId="2" borderId="45" xfId="0" applyFont="1" applyFill="1" applyBorder="1" applyAlignment="1">
      <alignment horizontal="center" vertical="top" wrapText="1"/>
    </xf>
    <xf numFmtId="0" fontId="53" fillId="2" borderId="46" xfId="0" applyFont="1" applyFill="1" applyBorder="1" applyAlignment="1">
      <alignment horizontal="center" vertical="top" wrapText="1"/>
    </xf>
    <xf numFmtId="0" fontId="40" fillId="2" borderId="20" xfId="0" applyFont="1" applyFill="1" applyBorder="1" applyAlignment="1">
      <alignment horizontal="left" vertical="center" wrapText="1"/>
    </xf>
    <xf numFmtId="0" fontId="40" fillId="2" borderId="24" xfId="0" applyFont="1" applyFill="1" applyBorder="1" applyAlignment="1">
      <alignment horizontal="left" vertical="center" wrapText="1"/>
    </xf>
    <xf numFmtId="0" fontId="37" fillId="0" borderId="126" xfId="0" applyFont="1" applyBorder="1" applyAlignment="1">
      <alignment horizontal="left" vertical="top" wrapText="1"/>
    </xf>
    <xf numFmtId="0" fontId="37" fillId="0" borderId="127" xfId="0" applyFont="1" applyBorder="1" applyAlignment="1">
      <alignment horizontal="left" vertical="top" wrapText="1"/>
    </xf>
    <xf numFmtId="0" fontId="40" fillId="6" borderId="0" xfId="0" applyFont="1" applyFill="1" applyAlignment="1">
      <alignment horizontal="center" wrapText="1"/>
    </xf>
    <xf numFmtId="0" fontId="40" fillId="6" borderId="0" xfId="0" applyFont="1" applyFill="1" applyAlignment="1">
      <alignment horizontal="center"/>
    </xf>
    <xf numFmtId="0" fontId="53" fillId="6" borderId="0" xfId="0" applyFont="1" applyFill="1" applyAlignment="1">
      <alignment horizontal="left" vertical="top" wrapText="1"/>
    </xf>
    <xf numFmtId="0" fontId="35" fillId="0" borderId="125" xfId="19" applyFont="1" applyBorder="1" applyAlignment="1">
      <alignment horizontal="left" vertical="center" wrapText="1"/>
    </xf>
    <xf numFmtId="0" fontId="35" fillId="0" borderId="124" xfId="19" applyFont="1" applyBorder="1" applyAlignment="1">
      <alignment horizontal="left" vertical="center" wrapText="1"/>
    </xf>
    <xf numFmtId="0" fontId="35" fillId="33" borderId="124" xfId="19" applyFont="1" applyFill="1" applyBorder="1" applyAlignment="1">
      <alignment horizontal="left" vertical="center" wrapText="1"/>
    </xf>
    <xf numFmtId="0" fontId="35" fillId="33" borderId="128" xfId="19" applyFont="1" applyFill="1" applyBorder="1" applyAlignment="1">
      <alignment horizontal="left" vertical="center" wrapText="1"/>
    </xf>
    <xf numFmtId="0" fontId="35" fillId="2" borderId="112" xfId="19" applyFont="1" applyFill="1" applyBorder="1" applyAlignment="1">
      <alignment horizontal="left" vertical="center" wrapText="1"/>
    </xf>
    <xf numFmtId="0" fontId="35" fillId="2" borderId="113" xfId="19" applyFont="1" applyFill="1" applyBorder="1" applyAlignment="1">
      <alignment horizontal="left" vertical="center" wrapText="1"/>
    </xf>
    <xf numFmtId="0" fontId="35" fillId="2" borderId="114" xfId="19" applyFont="1" applyFill="1" applyBorder="1" applyAlignment="1">
      <alignment horizontal="left" vertical="center" wrapText="1"/>
    </xf>
    <xf numFmtId="0" fontId="51" fillId="0" borderId="112" xfId="19" applyFont="1" applyBorder="1" applyAlignment="1">
      <alignment horizontal="left" vertical="center" wrapText="1"/>
    </xf>
    <xf numFmtId="0" fontId="51" fillId="0" borderId="113" xfId="19" applyFont="1" applyBorder="1" applyAlignment="1">
      <alignment horizontal="left" vertical="center" wrapText="1"/>
    </xf>
    <xf numFmtId="0" fontId="17" fillId="2" borderId="113" xfId="19" applyFont="1" applyFill="1" applyBorder="1" applyAlignment="1">
      <alignment horizontal="left" vertical="center" wrapText="1"/>
    </xf>
    <xf numFmtId="0" fontId="17" fillId="2" borderId="114" xfId="19" applyFont="1" applyFill="1" applyBorder="1" applyAlignment="1">
      <alignment horizontal="left" vertical="center" wrapText="1"/>
    </xf>
    <xf numFmtId="0" fontId="51" fillId="0" borderId="34" xfId="19" applyFont="1" applyBorder="1" applyAlignment="1">
      <alignment horizontal="left" vertical="center" wrapText="1"/>
    </xf>
    <xf numFmtId="0" fontId="35" fillId="0" borderId="30" xfId="19" applyFont="1" applyBorder="1" applyAlignment="1">
      <alignment horizontal="left" vertical="center" wrapText="1"/>
    </xf>
    <xf numFmtId="0" fontId="35" fillId="0" borderId="30" xfId="19" applyFont="1" applyBorder="1" applyAlignment="1">
      <alignment horizontal="left" vertical="top" wrapText="1"/>
    </xf>
    <xf numFmtId="0" fontId="35" fillId="0" borderId="14" xfId="19" applyFont="1" applyBorder="1" applyAlignment="1">
      <alignment horizontal="left" vertical="top" wrapText="1"/>
    </xf>
    <xf numFmtId="0" fontId="51" fillId="0" borderId="37" xfId="19" applyFont="1" applyBorder="1" applyAlignment="1">
      <alignment horizontal="center" vertical="center" wrapText="1"/>
    </xf>
    <xf numFmtId="0" fontId="51" fillId="0" borderId="17" xfId="19" applyFont="1" applyBorder="1" applyAlignment="1">
      <alignment horizontal="center" vertical="center" wrapText="1"/>
    </xf>
    <xf numFmtId="0" fontId="51" fillId="0" borderId="15" xfId="19" applyFont="1" applyBorder="1" applyAlignment="1">
      <alignment horizontal="center" vertical="center" wrapText="1"/>
    </xf>
    <xf numFmtId="0" fontId="40" fillId="33" borderId="124" xfId="19" applyFont="1" applyFill="1" applyBorder="1" applyAlignment="1">
      <alignment horizontal="left" vertical="center" wrapText="1"/>
    </xf>
    <xf numFmtId="0" fontId="40" fillId="33" borderId="128" xfId="19" applyFont="1" applyFill="1" applyBorder="1" applyAlignment="1">
      <alignment horizontal="left" vertical="center" wrapText="1"/>
    </xf>
    <xf numFmtId="0" fontId="35" fillId="0" borderId="128" xfId="19" applyFont="1" applyBorder="1" applyAlignment="1">
      <alignment horizontal="left" vertical="center" wrapText="1"/>
    </xf>
    <xf numFmtId="0" fontId="17" fillId="0" borderId="113" xfId="19" applyFont="1" applyBorder="1" applyAlignment="1">
      <alignment horizontal="left" vertical="center" wrapText="1"/>
    </xf>
    <xf numFmtId="0" fontId="17" fillId="0" borderId="114" xfId="19" applyFont="1" applyBorder="1" applyAlignment="1">
      <alignment horizontal="left" vertical="center" wrapText="1"/>
    </xf>
    <xf numFmtId="0" fontId="51" fillId="0" borderId="37" xfId="19" applyFont="1" applyBorder="1" applyAlignment="1">
      <alignment horizontal="left" vertical="center" wrapText="1"/>
    </xf>
    <xf numFmtId="0" fontId="51" fillId="0" borderId="17" xfId="19" applyFont="1" applyBorder="1" applyAlignment="1">
      <alignment horizontal="left" vertical="center" wrapText="1"/>
    </xf>
    <xf numFmtId="0" fontId="35" fillId="0" borderId="17" xfId="19" applyFont="1" applyBorder="1" applyAlignment="1">
      <alignment horizontal="left" vertical="top" wrapText="1"/>
    </xf>
    <xf numFmtId="0" fontId="35" fillId="0" borderId="15" xfId="19" applyFont="1" applyBorder="1" applyAlignment="1">
      <alignment horizontal="left" vertical="top" wrapText="1"/>
    </xf>
    <xf numFmtId="0" fontId="51" fillId="0" borderId="125" xfId="19" applyFont="1" applyBorder="1" applyAlignment="1">
      <alignment horizontal="left" vertical="center" wrapText="1"/>
    </xf>
    <xf numFmtId="0" fontId="51" fillId="0" borderId="124" xfId="19" applyFont="1" applyBorder="1" applyAlignment="1">
      <alignment horizontal="left" vertical="center" wrapText="1"/>
    </xf>
    <xf numFmtId="0" fontId="17" fillId="0" borderId="124" xfId="19" applyFont="1" applyBorder="1" applyAlignment="1">
      <alignment horizontal="left" vertical="center" wrapText="1"/>
    </xf>
    <xf numFmtId="0" fontId="17" fillId="0" borderId="128" xfId="19" applyFont="1" applyBorder="1" applyAlignment="1">
      <alignment horizontal="left" vertical="center" wrapText="1"/>
    </xf>
    <xf numFmtId="0" fontId="51" fillId="0" borderId="116" xfId="19" applyFont="1" applyBorder="1" applyAlignment="1">
      <alignment horizontal="left" vertical="center" wrapText="1"/>
    </xf>
    <xf numFmtId="0" fontId="51" fillId="0" borderId="132" xfId="19" applyFont="1" applyBorder="1" applyAlignment="1">
      <alignment horizontal="left" vertical="center" wrapText="1"/>
    </xf>
    <xf numFmtId="0" fontId="35" fillId="2" borderId="113" xfId="19" applyFont="1" applyFill="1" applyBorder="1" applyAlignment="1">
      <alignment horizontal="left" vertical="top"/>
    </xf>
    <xf numFmtId="0" fontId="35" fillId="2" borderId="114" xfId="19" applyFont="1" applyFill="1" applyBorder="1" applyAlignment="1">
      <alignment horizontal="left" vertical="top"/>
    </xf>
    <xf numFmtId="0" fontId="51" fillId="18" borderId="0" xfId="19" applyFont="1" applyFill="1" applyAlignment="1">
      <alignment horizontal="left" vertical="top" wrapText="1"/>
    </xf>
    <xf numFmtId="0" fontId="51" fillId="0" borderId="23" xfId="19" applyFont="1" applyBorder="1" applyAlignment="1">
      <alignment horizontal="left" vertical="center" wrapText="1"/>
    </xf>
    <xf numFmtId="0" fontId="51" fillId="0" borderId="18" xfId="19" applyFont="1" applyBorder="1" applyAlignment="1">
      <alignment horizontal="left" vertical="center" wrapText="1"/>
    </xf>
    <xf numFmtId="0" fontId="4" fillId="0" borderId="17" xfId="19" applyBorder="1" applyAlignment="1">
      <alignment horizontal="center" vertical="top"/>
    </xf>
    <xf numFmtId="0" fontId="4" fillId="0" borderId="15" xfId="19" applyBorder="1" applyAlignment="1">
      <alignment horizontal="center" vertical="top"/>
    </xf>
    <xf numFmtId="0" fontId="4" fillId="0" borderId="113" xfId="19" applyBorder="1" applyAlignment="1">
      <alignment horizontal="center" vertical="top"/>
    </xf>
    <xf numFmtId="0" fontId="4" fillId="0" borderId="114" xfId="19" applyBorder="1" applyAlignment="1">
      <alignment horizontal="center" vertical="top"/>
    </xf>
    <xf numFmtId="0" fontId="17" fillId="0" borderId="17" xfId="19" applyFont="1" applyBorder="1" applyAlignment="1">
      <alignment horizontal="left" vertical="center" wrapText="1"/>
    </xf>
    <xf numFmtId="0" fontId="17" fillId="0" borderId="15" xfId="19" applyFont="1" applyBorder="1" applyAlignment="1">
      <alignment horizontal="left" vertical="center" wrapText="1"/>
    </xf>
    <xf numFmtId="0" fontId="4" fillId="0" borderId="124" xfId="19" applyBorder="1" applyAlignment="1">
      <alignment horizontal="left" vertical="center"/>
    </xf>
    <xf numFmtId="0" fontId="4" fillId="0" borderId="128" xfId="19" applyBorder="1" applyAlignment="1">
      <alignment horizontal="left" vertical="center"/>
    </xf>
    <xf numFmtId="0" fontId="62" fillId="2" borderId="11" xfId="19" applyFont="1" applyFill="1" applyBorder="1" applyAlignment="1">
      <alignment horizontal="center"/>
    </xf>
    <xf numFmtId="0" fontId="62" fillId="2" borderId="12" xfId="19" applyFont="1" applyFill="1" applyBorder="1" applyAlignment="1">
      <alignment horizontal="center"/>
    </xf>
    <xf numFmtId="0" fontId="62" fillId="2" borderId="13" xfId="19" applyFont="1" applyFill="1" applyBorder="1" applyAlignment="1">
      <alignment horizontal="center"/>
    </xf>
    <xf numFmtId="0" fontId="35" fillId="2" borderId="30" xfId="19" applyFont="1" applyFill="1" applyBorder="1" applyAlignment="1">
      <alignment horizontal="center" vertical="top" wrapText="1"/>
    </xf>
    <xf numFmtId="0" fontId="35" fillId="2" borderId="14" xfId="19" applyFont="1" applyFill="1" applyBorder="1" applyAlignment="1">
      <alignment horizontal="center" vertical="top" wrapText="1"/>
    </xf>
    <xf numFmtId="0" fontId="40" fillId="0" borderId="17" xfId="19" applyFont="1" applyBorder="1" applyAlignment="1">
      <alignment horizontal="left" vertical="top"/>
    </xf>
    <xf numFmtId="0" fontId="40" fillId="0" borderId="15" xfId="19" applyFont="1" applyBorder="1" applyAlignment="1">
      <alignment horizontal="left" vertical="top"/>
    </xf>
    <xf numFmtId="0" fontId="51" fillId="0" borderId="130" xfId="19" applyFont="1" applyBorder="1" applyAlignment="1">
      <alignment horizontal="left" vertical="center" wrapText="1"/>
    </xf>
    <xf numFmtId="0" fontId="51" fillId="0" borderId="131" xfId="19" applyFont="1" applyBorder="1" applyAlignment="1">
      <alignment horizontal="left" vertical="center" wrapText="1"/>
    </xf>
    <xf numFmtId="0" fontId="35" fillId="0" borderId="124" xfId="19" applyFont="1" applyBorder="1" applyAlignment="1">
      <alignment horizontal="left" vertical="top"/>
    </xf>
    <xf numFmtId="0" fontId="35" fillId="0" borderId="128" xfId="19" applyFont="1" applyBorder="1" applyAlignment="1">
      <alignment horizontal="left" vertical="top"/>
    </xf>
    <xf numFmtId="0" fontId="35" fillId="0" borderId="116" xfId="0" applyFont="1" applyBorder="1" applyAlignment="1">
      <alignment horizontal="left" vertical="center"/>
    </xf>
    <xf numFmtId="0" fontId="35" fillId="0" borderId="132" xfId="0" applyFont="1" applyBorder="1" applyAlignment="1">
      <alignment horizontal="left" vertical="center"/>
    </xf>
    <xf numFmtId="0" fontId="35" fillId="0" borderId="133" xfId="0" applyFont="1" applyBorder="1" applyAlignment="1">
      <alignment horizontal="center" vertical="top"/>
    </xf>
    <xf numFmtId="0" fontId="35" fillId="0" borderId="134" xfId="0" applyFont="1" applyBorder="1" applyAlignment="1">
      <alignment horizontal="center" vertical="top"/>
    </xf>
    <xf numFmtId="0" fontId="35" fillId="0" borderId="135" xfId="0" applyFont="1" applyBorder="1" applyAlignment="1">
      <alignment horizontal="center" vertical="top"/>
    </xf>
    <xf numFmtId="0" fontId="51" fillId="0" borderId="37" xfId="0" applyFont="1" applyBorder="1" applyAlignment="1">
      <alignment horizontal="left" vertical="center" wrapText="1"/>
    </xf>
    <xf numFmtId="0" fontId="51" fillId="0" borderId="17" xfId="0" applyFont="1" applyBorder="1" applyAlignment="1">
      <alignment horizontal="left" vertical="center" wrapText="1"/>
    </xf>
    <xf numFmtId="0" fontId="35" fillId="0" borderId="17" xfId="0" applyFont="1" applyBorder="1" applyAlignment="1">
      <alignment horizontal="center" vertical="top"/>
    </xf>
    <xf numFmtId="0" fontId="35" fillId="0" borderId="15" xfId="0" applyFont="1" applyBorder="1" applyAlignment="1">
      <alignment horizontal="center" vertical="top"/>
    </xf>
    <xf numFmtId="0" fontId="51" fillId="0" borderId="125" xfId="0" applyFont="1" applyBorder="1" applyAlignment="1">
      <alignment horizontal="left" vertical="center" wrapText="1"/>
    </xf>
    <xf numFmtId="0" fontId="51" fillId="0" borderId="124" xfId="0" applyFont="1" applyBorder="1" applyAlignment="1">
      <alignment horizontal="left" vertical="center" wrapText="1"/>
    </xf>
    <xf numFmtId="0" fontId="51" fillId="0" borderId="124" xfId="0" applyFont="1" applyBorder="1" applyAlignment="1">
      <alignment horizontal="center" vertical="center" wrapText="1"/>
    </xf>
    <xf numFmtId="0" fontId="51" fillId="0" borderId="128" xfId="0" applyFont="1" applyBorder="1" applyAlignment="1">
      <alignment horizontal="center" vertical="center" wrapText="1"/>
    </xf>
    <xf numFmtId="0" fontId="37" fillId="0" borderId="137" xfId="0" applyFont="1" applyBorder="1" applyAlignment="1">
      <alignment horizontal="left" vertical="top" wrapText="1"/>
    </xf>
    <xf numFmtId="0" fontId="40" fillId="2" borderId="130" xfId="0" applyFont="1" applyFill="1" applyBorder="1" applyAlignment="1">
      <alignment horizontal="left" vertical="top" wrapText="1"/>
    </xf>
    <xf numFmtId="0" fontId="40" fillId="2" borderId="131" xfId="0" applyFont="1" applyFill="1" applyBorder="1" applyAlignment="1">
      <alignment horizontal="left" vertical="top" wrapText="1"/>
    </xf>
    <xf numFmtId="0" fontId="54" fillId="0" borderId="126" xfId="0" applyFont="1" applyBorder="1" applyAlignment="1">
      <alignment horizontal="left" vertical="center" wrapText="1"/>
    </xf>
    <xf numFmtId="0" fontId="54" fillId="0" borderId="137" xfId="0" applyFont="1" applyBorder="1" applyAlignment="1">
      <alignment horizontal="left" vertical="center" wrapText="1"/>
    </xf>
    <xf numFmtId="0" fontId="54" fillId="0" borderId="127" xfId="0" applyFont="1" applyBorder="1" applyAlignment="1">
      <alignment horizontal="left" vertical="center" wrapText="1"/>
    </xf>
    <xf numFmtId="0" fontId="51" fillId="0" borderId="112" xfId="0" applyFont="1" applyBorder="1" applyAlignment="1">
      <alignment horizontal="left" vertical="center" wrapText="1"/>
    </xf>
    <xf numFmtId="0" fontId="51" fillId="0" borderId="113" xfId="0" applyFont="1" applyBorder="1" applyAlignment="1">
      <alignment horizontal="left" vertical="center" wrapText="1"/>
    </xf>
    <xf numFmtId="0" fontId="63" fillId="0" borderId="133" xfId="0" applyFont="1" applyBorder="1" applyAlignment="1">
      <alignment horizontal="left" vertical="center" wrapText="1"/>
    </xf>
    <xf numFmtId="0" fontId="63" fillId="0" borderId="134" xfId="0" applyFont="1" applyBorder="1" applyAlignment="1">
      <alignment horizontal="left" vertical="center" wrapText="1"/>
    </xf>
    <xf numFmtId="0" fontId="63" fillId="0" borderId="135" xfId="0" applyFont="1" applyBorder="1" applyAlignment="1">
      <alignment horizontal="left" vertical="center" wrapText="1"/>
    </xf>
    <xf numFmtId="0" fontId="54" fillId="0" borderId="133" xfId="0" applyFont="1" applyBorder="1" applyAlignment="1">
      <alignment horizontal="left" vertical="center" wrapText="1"/>
    </xf>
    <xf numFmtId="0" fontId="54" fillId="0" borderId="134" xfId="0" applyFont="1" applyBorder="1" applyAlignment="1">
      <alignment horizontal="left" vertical="center" wrapText="1"/>
    </xf>
    <xf numFmtId="0" fontId="54" fillId="0" borderId="135" xfId="0" applyFont="1" applyBorder="1" applyAlignment="1">
      <alignment horizontal="left" vertical="center" wrapText="1"/>
    </xf>
    <xf numFmtId="0" fontId="54" fillId="0" borderId="29" xfId="0" applyFont="1" applyBorder="1" applyAlignment="1">
      <alignment horizontal="left" vertical="center" wrapText="1"/>
    </xf>
    <xf numFmtId="0" fontId="54" fillId="0" borderId="39" xfId="0" applyFont="1" applyBorder="1" applyAlignment="1">
      <alignment horizontal="left" vertical="center" wrapText="1"/>
    </xf>
    <xf numFmtId="0" fontId="54" fillId="0" borderId="40" xfId="0" applyFont="1" applyBorder="1" applyAlignment="1">
      <alignment horizontal="left" vertical="center" wrapText="1"/>
    </xf>
    <xf numFmtId="0" fontId="54" fillId="0" borderId="41" xfId="0" applyFont="1" applyBorder="1" applyAlignment="1">
      <alignment horizontal="left" vertical="center" wrapText="1"/>
    </xf>
    <xf numFmtId="0" fontId="54" fillId="0" borderId="0" xfId="0" applyFont="1" applyAlignment="1">
      <alignment horizontal="left" vertical="center" wrapText="1"/>
    </xf>
    <xf numFmtId="0" fontId="54" fillId="0" borderId="26" xfId="0" applyFont="1" applyBorder="1" applyAlignment="1">
      <alignment horizontal="left" vertical="center" wrapText="1"/>
    </xf>
    <xf numFmtId="0" fontId="54" fillId="0" borderId="3" xfId="0" applyFont="1" applyBorder="1" applyAlignment="1">
      <alignment horizontal="left" vertical="center" wrapText="1"/>
    </xf>
    <xf numFmtId="0" fontId="54" fillId="0" borderId="42" xfId="0" applyFont="1" applyBorder="1" applyAlignment="1">
      <alignment horizontal="left" vertical="center" wrapText="1"/>
    </xf>
    <xf numFmtId="0" fontId="54" fillId="0" borderId="43" xfId="0" applyFont="1" applyBorder="1" applyAlignment="1">
      <alignment horizontal="left" vertical="center" wrapText="1"/>
    </xf>
    <xf numFmtId="0" fontId="54" fillId="0" borderId="20" xfId="0" applyFont="1" applyBorder="1" applyAlignment="1">
      <alignment horizontal="left" vertical="center" wrapText="1"/>
    </xf>
    <xf numFmtId="0" fontId="54" fillId="0" borderId="22" xfId="0" applyFont="1" applyBorder="1" applyAlignment="1">
      <alignment horizontal="left" vertical="center" wrapText="1"/>
    </xf>
    <xf numFmtId="0" fontId="54" fillId="0" borderId="24" xfId="0" applyFont="1" applyBorder="1" applyAlignment="1">
      <alignment horizontal="left" vertical="center" wrapText="1"/>
    </xf>
    <xf numFmtId="0" fontId="51" fillId="6" borderId="0" xfId="0" applyFont="1" applyFill="1" applyAlignment="1">
      <alignment horizontal="left" vertical="center" wrapText="1"/>
    </xf>
    <xf numFmtId="0" fontId="35" fillId="6" borderId="0" xfId="0" applyFont="1" applyFill="1" applyAlignment="1">
      <alignment horizontal="center" vertical="top"/>
    </xf>
    <xf numFmtId="0" fontId="53" fillId="2" borderId="23" xfId="0" applyFont="1" applyFill="1" applyBorder="1" applyAlignment="1">
      <alignment horizontal="left" vertical="center" wrapText="1"/>
    </xf>
    <xf numFmtId="0" fontId="53" fillId="2" borderId="22" xfId="0" applyFont="1" applyFill="1" applyBorder="1" applyAlignment="1">
      <alignment horizontal="left" vertical="center" wrapText="1"/>
    </xf>
    <xf numFmtId="0" fontId="53" fillId="2" borderId="24" xfId="0" applyFont="1" applyFill="1" applyBorder="1" applyAlignment="1">
      <alignment horizontal="left" vertical="center" wrapText="1"/>
    </xf>
    <xf numFmtId="0" fontId="51" fillId="0" borderId="37" xfId="0" applyFont="1" applyBorder="1" applyAlignment="1">
      <alignment horizontal="left" vertical="top" wrapText="1"/>
    </xf>
    <xf numFmtId="0" fontId="51" fillId="0" borderId="17" xfId="0" applyFont="1" applyBorder="1" applyAlignment="1">
      <alignment horizontal="left" vertical="top" wrapText="1"/>
    </xf>
    <xf numFmtId="0" fontId="51" fillId="0" borderId="15" xfId="0" applyFont="1" applyBorder="1" applyAlignment="1">
      <alignment horizontal="left" vertical="top" wrapText="1"/>
    </xf>
    <xf numFmtId="0" fontId="53" fillId="0" borderId="125" xfId="0" applyFont="1" applyBorder="1" applyAlignment="1">
      <alignment horizontal="center" vertical="center" wrapText="1"/>
    </xf>
    <xf numFmtId="0" fontId="53" fillId="0" borderId="124" xfId="0" applyFont="1" applyBorder="1" applyAlignment="1">
      <alignment horizontal="center" vertical="center" wrapText="1"/>
    </xf>
    <xf numFmtId="0" fontId="64" fillId="0" borderId="123" xfId="0" applyFont="1" applyBorder="1" applyAlignment="1">
      <alignment horizontal="center" vertical="center" wrapText="1"/>
    </xf>
    <xf numFmtId="0" fontId="64" fillId="0" borderId="2" xfId="0" applyFont="1" applyBorder="1" applyAlignment="1">
      <alignment horizontal="center" vertical="center" wrapText="1"/>
    </xf>
    <xf numFmtId="0" fontId="64" fillId="2" borderId="123" xfId="0" applyFont="1" applyFill="1" applyBorder="1" applyAlignment="1">
      <alignment horizontal="center" vertical="center" wrapText="1"/>
    </xf>
    <xf numFmtId="0" fontId="64" fillId="2" borderId="38" xfId="0" applyFont="1" applyFill="1" applyBorder="1" applyAlignment="1">
      <alignment horizontal="center" vertical="center" wrapText="1"/>
    </xf>
    <xf numFmtId="0" fontId="56" fillId="2" borderId="129" xfId="0" applyFont="1" applyFill="1" applyBorder="1" applyAlignment="1">
      <alignment horizontal="left" vertical="center" wrapText="1"/>
    </xf>
    <xf numFmtId="0" fontId="56" fillId="2" borderId="47" xfId="0" applyFont="1" applyFill="1" applyBorder="1" applyAlignment="1">
      <alignment horizontal="left" vertical="center" wrapText="1"/>
    </xf>
    <xf numFmtId="0" fontId="65" fillId="0" borderId="123" xfId="0" applyFont="1" applyBorder="1" applyAlignment="1">
      <alignment horizontal="left" vertical="center" wrapText="1"/>
    </xf>
    <xf numFmtId="0" fontId="65" fillId="0" borderId="2" xfId="0" applyFont="1" applyBorder="1" applyAlignment="1">
      <alignment horizontal="left" vertical="center" wrapText="1"/>
    </xf>
    <xf numFmtId="0" fontId="62" fillId="2" borderId="11" xfId="0" applyFont="1" applyFill="1" applyBorder="1" applyAlignment="1">
      <alignment horizontal="center" vertical="top"/>
    </xf>
    <xf numFmtId="0" fontId="62" fillId="2" borderId="12" xfId="0" applyFont="1" applyFill="1" applyBorder="1" applyAlignment="1">
      <alignment horizontal="center" vertical="top"/>
    </xf>
    <xf numFmtId="0" fontId="62" fillId="2" borderId="13" xfId="0" applyFont="1" applyFill="1" applyBorder="1" applyAlignment="1">
      <alignment horizontal="center" vertical="top"/>
    </xf>
    <xf numFmtId="0" fontId="54" fillId="0" borderId="20" xfId="0" applyFont="1" applyBorder="1" applyAlignment="1">
      <alignment horizontal="left" vertical="center"/>
    </xf>
    <xf numFmtId="0" fontId="54" fillId="0" borderId="22" xfId="0" applyFont="1" applyBorder="1" applyAlignment="1">
      <alignment horizontal="left" vertical="center"/>
    </xf>
    <xf numFmtId="0" fontId="54" fillId="0" borderId="24" xfId="0" applyFont="1" applyBorder="1" applyAlignment="1">
      <alignment horizontal="left" vertical="center"/>
    </xf>
    <xf numFmtId="0" fontId="54" fillId="2" borderId="133" xfId="0" applyFont="1" applyFill="1" applyBorder="1" applyAlignment="1">
      <alignment horizontal="left" vertical="center" wrapText="1"/>
    </xf>
    <xf numFmtId="0" fontId="54" fillId="2" borderId="134" xfId="0" applyFont="1" applyFill="1" applyBorder="1" applyAlignment="1">
      <alignment horizontal="left" vertical="center" wrapText="1"/>
    </xf>
    <xf numFmtId="0" fontId="54" fillId="2" borderId="135" xfId="0" applyFont="1" applyFill="1" applyBorder="1" applyAlignment="1">
      <alignment horizontal="left" vertical="center" wrapText="1"/>
    </xf>
    <xf numFmtId="0" fontId="62" fillId="0" borderId="11" xfId="0" applyFont="1" applyBorder="1" applyAlignment="1">
      <alignment horizontal="center"/>
    </xf>
    <xf numFmtId="0" fontId="62" fillId="0" borderId="13" xfId="0" applyFont="1" applyBorder="1" applyAlignment="1">
      <alignment horizontal="center"/>
    </xf>
    <xf numFmtId="0" fontId="54" fillId="0" borderId="138" xfId="0" applyFont="1" applyBorder="1" applyAlignment="1">
      <alignment vertical="center" wrapText="1"/>
    </xf>
    <xf numFmtId="0" fontId="54" fillId="0" borderId="36" xfId="0" applyFont="1" applyBorder="1" applyAlignment="1">
      <alignment vertical="center" wrapText="1"/>
    </xf>
    <xf numFmtId="0" fontId="54" fillId="0" borderId="21" xfId="0" applyFont="1" applyBorder="1" applyAlignment="1">
      <alignment vertical="center" wrapText="1"/>
    </xf>
    <xf numFmtId="0" fontId="54" fillId="2" borderId="124" xfId="0" applyFont="1" applyFill="1" applyBorder="1" applyAlignment="1">
      <alignment horizontal="left" vertical="center" wrapText="1"/>
    </xf>
    <xf numFmtId="0" fontId="54" fillId="2" borderId="123" xfId="0" applyFont="1" applyFill="1" applyBorder="1" applyAlignment="1">
      <alignment horizontal="left" vertical="center" wrapText="1"/>
    </xf>
    <xf numFmtId="0" fontId="54" fillId="2" borderId="2" xfId="0" applyFont="1" applyFill="1" applyBorder="1" applyAlignment="1">
      <alignment horizontal="left" vertical="center" wrapText="1"/>
    </xf>
    <xf numFmtId="0" fontId="53" fillId="16" borderId="11" xfId="0" applyFont="1" applyFill="1" applyBorder="1" applyAlignment="1">
      <alignment horizontal="center" vertical="center" wrapText="1"/>
    </xf>
    <xf numFmtId="0" fontId="53" fillId="16" borderId="12" xfId="0" applyFont="1" applyFill="1" applyBorder="1" applyAlignment="1">
      <alignment horizontal="center" vertical="center" wrapText="1"/>
    </xf>
    <xf numFmtId="0" fontId="53" fillId="16" borderId="13" xfId="0" applyFont="1" applyFill="1" applyBorder="1" applyAlignment="1">
      <alignment horizontal="center" vertical="center" wrapText="1"/>
    </xf>
    <xf numFmtId="0" fontId="54" fillId="2" borderId="2" xfId="0" applyFont="1" applyFill="1" applyBorder="1" applyAlignment="1">
      <alignment horizontal="left" vertical="top" wrapText="1"/>
    </xf>
    <xf numFmtId="0" fontId="54" fillId="2" borderId="124" xfId="0" applyFont="1" applyFill="1" applyBorder="1" applyAlignment="1">
      <alignment horizontal="left" vertical="top" wrapText="1"/>
    </xf>
    <xf numFmtId="0" fontId="54" fillId="2" borderId="124" xfId="0" applyFont="1" applyFill="1" applyBorder="1" applyAlignment="1">
      <alignment vertical="top" wrapText="1"/>
    </xf>
    <xf numFmtId="0" fontId="54" fillId="2" borderId="123" xfId="0" applyFont="1" applyFill="1" applyBorder="1" applyAlignment="1">
      <alignment vertical="top" wrapText="1"/>
    </xf>
    <xf numFmtId="0" fontId="149" fillId="33" borderId="124" xfId="0" applyFont="1" applyFill="1" applyBorder="1" applyAlignment="1">
      <alignment horizontal="left" vertical="top" wrapText="1"/>
    </xf>
    <xf numFmtId="0" fontId="54" fillId="2" borderId="16" xfId="0" applyFont="1" applyFill="1" applyBorder="1" applyAlignment="1">
      <alignment vertical="top" wrapText="1"/>
    </xf>
    <xf numFmtId="0" fontId="54" fillId="2" borderId="2" xfId="0" applyFont="1" applyFill="1" applyBorder="1" applyAlignment="1">
      <alignment vertical="top" wrapText="1"/>
    </xf>
    <xf numFmtId="0" fontId="54" fillId="0" borderId="123" xfId="0" applyFont="1" applyBorder="1" applyAlignment="1">
      <alignment vertical="top" wrapText="1"/>
    </xf>
    <xf numFmtId="0" fontId="54" fillId="0" borderId="16" xfId="0" applyFont="1" applyBorder="1" applyAlignment="1">
      <alignment vertical="top" wrapText="1"/>
    </xf>
    <xf numFmtId="0" fontId="54" fillId="0" borderId="2" xfId="0" applyFont="1" applyBorder="1" applyAlignment="1">
      <alignment vertical="top" wrapText="1"/>
    </xf>
    <xf numFmtId="0" fontId="63" fillId="2" borderId="124" xfId="0" applyFont="1" applyFill="1" applyBorder="1" applyAlignment="1">
      <alignment horizontal="left" vertical="top" wrapText="1"/>
    </xf>
    <xf numFmtId="0" fontId="54" fillId="2" borderId="123" xfId="0" applyFont="1" applyFill="1" applyBorder="1" applyAlignment="1">
      <alignment horizontal="left" vertical="top" wrapText="1"/>
    </xf>
    <xf numFmtId="0" fontId="54" fillId="15" borderId="124" xfId="0" applyFont="1" applyFill="1" applyBorder="1" applyAlignment="1">
      <alignment horizontal="left" vertical="top" wrapText="1"/>
    </xf>
    <xf numFmtId="0" fontId="54" fillId="15" borderId="2" xfId="0" applyFont="1" applyFill="1" applyBorder="1" applyAlignment="1">
      <alignment horizontal="left" vertical="top" wrapText="1"/>
    </xf>
    <xf numFmtId="0" fontId="149" fillId="33" borderId="124" xfId="0" applyFont="1" applyFill="1" applyBorder="1" applyAlignment="1">
      <alignment vertical="top" wrapText="1"/>
    </xf>
    <xf numFmtId="0" fontId="40" fillId="2" borderId="2" xfId="0" applyFont="1" applyFill="1" applyBorder="1" applyAlignment="1">
      <alignment vertical="top" wrapText="1"/>
    </xf>
    <xf numFmtId="0" fontId="40" fillId="2" borderId="124" xfId="0" applyFont="1" applyFill="1" applyBorder="1" applyAlignment="1">
      <alignment vertical="center" wrapText="1"/>
    </xf>
    <xf numFmtId="0" fontId="40" fillId="0" borderId="122" xfId="0" applyFont="1" applyBorder="1" applyAlignment="1">
      <alignment vertical="center" wrapText="1"/>
    </xf>
    <xf numFmtId="0" fontId="40" fillId="0" borderId="113" xfId="0" applyFont="1" applyBorder="1" applyAlignment="1">
      <alignment vertical="center" wrapText="1"/>
    </xf>
    <xf numFmtId="0" fontId="53" fillId="14" borderId="11" xfId="0" applyFont="1" applyFill="1" applyBorder="1" applyAlignment="1">
      <alignment horizontal="center" vertical="center" wrapText="1"/>
    </xf>
    <xf numFmtId="0" fontId="53" fillId="14" borderId="12" xfId="0" applyFont="1" applyFill="1" applyBorder="1" applyAlignment="1">
      <alignment horizontal="center" vertical="center" wrapText="1"/>
    </xf>
    <xf numFmtId="0" fontId="53" fillId="14" borderId="13" xfId="0" applyFont="1" applyFill="1" applyBorder="1" applyAlignment="1">
      <alignment horizontal="center" vertical="center" wrapText="1"/>
    </xf>
    <xf numFmtId="0" fontId="0" fillId="0" borderId="12" xfId="0" applyBorder="1" applyAlignment="1"/>
    <xf numFmtId="0" fontId="0" fillId="0" borderId="13" xfId="0" applyBorder="1" applyAlignment="1"/>
    <xf numFmtId="0" fontId="48" fillId="6" borderId="6" xfId="0" applyFont="1" applyFill="1" applyBorder="1" applyAlignment="1">
      <alignment horizontal="center"/>
    </xf>
    <xf numFmtId="0" fontId="49" fillId="6" borderId="0" xfId="0" applyFont="1" applyFill="1" applyAlignment="1">
      <alignment horizontal="center" wrapText="1"/>
    </xf>
    <xf numFmtId="0" fontId="52" fillId="2" borderId="34" xfId="0" applyFont="1" applyFill="1" applyBorder="1" applyAlignment="1">
      <alignment horizontal="center" vertical="center" wrapText="1"/>
    </xf>
    <xf numFmtId="0" fontId="52" fillId="2" borderId="35" xfId="0" applyFont="1" applyFill="1" applyBorder="1" applyAlignment="1">
      <alignment horizontal="center" vertical="center" wrapText="1"/>
    </xf>
    <xf numFmtId="0" fontId="51" fillId="14" borderId="11" xfId="0" applyFont="1" applyFill="1" applyBorder="1" applyAlignment="1">
      <alignment horizontal="center" vertical="center" wrapText="1"/>
    </xf>
    <xf numFmtId="0" fontId="51" fillId="14" borderId="12" xfId="0" applyFont="1" applyFill="1" applyBorder="1" applyAlignment="1">
      <alignment horizontal="center" vertical="center" wrapText="1"/>
    </xf>
    <xf numFmtId="0" fontId="51" fillId="14" borderId="13" xfId="0" applyFont="1" applyFill="1" applyBorder="1" applyAlignment="1">
      <alignment horizontal="center" vertical="center" wrapText="1"/>
    </xf>
    <xf numFmtId="0" fontId="22" fillId="2" borderId="11" xfId="4" applyFill="1" applyBorder="1" applyAlignment="1">
      <alignment horizontal="center"/>
      <protection locked="0"/>
    </xf>
    <xf numFmtId="0" fontId="46" fillId="2" borderId="12" xfId="0" applyFont="1" applyFill="1" applyBorder="1" applyAlignment="1" applyProtection="1">
      <alignment horizontal="center"/>
      <protection locked="0"/>
    </xf>
    <xf numFmtId="0" fontId="46" fillId="2" borderId="13" xfId="0" applyFont="1" applyFill="1" applyBorder="1" applyAlignment="1" applyProtection="1">
      <alignment horizontal="center"/>
      <protection locked="0"/>
    </xf>
    <xf numFmtId="0" fontId="60" fillId="6" borderId="0" xfId="0" applyFont="1" applyFill="1" applyAlignment="1">
      <alignment horizontal="left" vertical="center" wrapText="1"/>
    </xf>
    <xf numFmtId="0" fontId="40" fillId="2" borderId="23" xfId="0" applyFont="1" applyFill="1" applyBorder="1" applyAlignment="1">
      <alignment horizontal="left" vertical="center" wrapText="1"/>
    </xf>
    <xf numFmtId="0" fontId="40" fillId="2" borderId="22" xfId="0" applyFont="1" applyFill="1" applyBorder="1" applyAlignment="1">
      <alignment horizontal="left" vertical="center" wrapText="1"/>
    </xf>
    <xf numFmtId="0" fontId="40" fillId="2" borderId="130" xfId="0" applyFont="1" applyFill="1" applyBorder="1" applyAlignment="1">
      <alignment horizontal="left" vertical="center" wrapText="1"/>
    </xf>
    <xf numFmtId="0" fontId="40" fillId="2" borderId="137" xfId="0" applyFont="1" applyFill="1" applyBorder="1" applyAlignment="1">
      <alignment horizontal="left" vertical="center" wrapText="1"/>
    </xf>
    <xf numFmtId="0" fontId="40" fillId="2" borderId="127" xfId="0" applyFont="1" applyFill="1" applyBorder="1" applyAlignment="1">
      <alignment horizontal="left" vertical="center" wrapText="1"/>
    </xf>
    <xf numFmtId="0" fontId="40" fillId="2" borderId="116" xfId="0" applyFont="1" applyFill="1" applyBorder="1" applyAlignment="1">
      <alignment horizontal="left" vertical="center" wrapText="1"/>
    </xf>
    <xf numFmtId="0" fontId="40" fillId="2" borderId="134" xfId="0" applyFont="1" applyFill="1" applyBorder="1" applyAlignment="1">
      <alignment horizontal="left" vertical="center" wrapText="1"/>
    </xf>
    <xf numFmtId="0" fontId="40" fillId="2" borderId="135" xfId="0" applyFont="1" applyFill="1" applyBorder="1" applyAlignment="1">
      <alignment horizontal="left" vertical="center" wrapText="1"/>
    </xf>
    <xf numFmtId="0" fontId="37" fillId="0" borderId="95" xfId="0" applyFont="1" applyBorder="1" applyAlignment="1">
      <alignment horizontal="left" vertical="center" wrapText="1"/>
    </xf>
    <xf numFmtId="0" fontId="37" fillId="0" borderId="96" xfId="0" applyFont="1" applyBorder="1" applyAlignment="1">
      <alignment horizontal="left" vertical="center" wrapText="1"/>
    </xf>
    <xf numFmtId="0" fontId="37" fillId="0" borderId="97" xfId="0" applyFont="1" applyBorder="1" applyAlignment="1">
      <alignment horizontal="left" vertical="center" wrapText="1"/>
    </xf>
    <xf numFmtId="0" fontId="37" fillId="0" borderId="98" xfId="0" applyFont="1" applyBorder="1" applyAlignment="1">
      <alignment horizontal="left" vertical="center" wrapText="1"/>
    </xf>
    <xf numFmtId="0" fontId="37" fillId="0" borderId="99" xfId="0" applyFont="1" applyBorder="1" applyAlignment="1">
      <alignment horizontal="left" vertical="center" wrapText="1"/>
    </xf>
    <xf numFmtId="0" fontId="37" fillId="0" borderId="100" xfId="0" applyFont="1" applyBorder="1" applyAlignment="1">
      <alignment horizontal="left" vertical="center" wrapText="1"/>
    </xf>
    <xf numFmtId="0" fontId="58" fillId="33" borderId="5" xfId="0" applyFont="1" applyFill="1" applyBorder="1" applyAlignment="1">
      <alignment horizontal="left" vertical="center" wrapText="1"/>
    </xf>
    <xf numFmtId="0" fontId="58" fillId="33" borderId="6" xfId="0" applyFont="1" applyFill="1" applyBorder="1" applyAlignment="1">
      <alignment horizontal="left" vertical="center" wrapText="1"/>
    </xf>
    <xf numFmtId="0" fontId="58" fillId="33" borderId="25" xfId="0" applyFont="1" applyFill="1" applyBorder="1" applyAlignment="1">
      <alignment horizontal="left" vertical="center" wrapText="1"/>
    </xf>
    <xf numFmtId="0" fontId="58" fillId="33" borderId="7" xfId="0" applyFont="1" applyFill="1" applyBorder="1" applyAlignment="1">
      <alignment horizontal="left" vertical="center" wrapText="1"/>
    </xf>
    <xf numFmtId="0" fontId="58" fillId="33" borderId="0" xfId="0" applyFont="1" applyFill="1" applyAlignment="1">
      <alignment horizontal="left" vertical="center" wrapText="1"/>
    </xf>
    <xf numFmtId="0" fontId="58" fillId="33" borderId="26" xfId="0" applyFont="1" applyFill="1" applyBorder="1" applyAlignment="1">
      <alignment horizontal="left" vertical="center" wrapText="1"/>
    </xf>
    <xf numFmtId="0" fontId="58" fillId="33" borderId="8" xfId="0" applyFont="1" applyFill="1" applyBorder="1" applyAlignment="1">
      <alignment horizontal="left" vertical="center" wrapText="1"/>
    </xf>
    <xf numFmtId="0" fontId="58" fillId="33" borderId="9" xfId="0" applyFont="1" applyFill="1" applyBorder="1" applyAlignment="1">
      <alignment horizontal="left" vertical="center" wrapText="1"/>
    </xf>
    <xf numFmtId="0" fontId="58" fillId="33" borderId="27" xfId="0" applyFont="1" applyFill="1" applyBorder="1" applyAlignment="1">
      <alignment horizontal="left" vertical="center" wrapText="1"/>
    </xf>
    <xf numFmtId="0" fontId="150" fillId="6" borderId="0" xfId="0" applyFont="1" applyFill="1" applyAlignment="1">
      <alignment horizontal="left" vertical="center" wrapText="1"/>
    </xf>
    <xf numFmtId="0" fontId="46" fillId="0" borderId="125" xfId="0" applyFont="1" applyBorder="1" applyAlignment="1">
      <alignment horizontal="left" vertical="top" wrapText="1"/>
    </xf>
    <xf numFmtId="0" fontId="46" fillId="0" borderId="124" xfId="0" applyFont="1" applyBorder="1" applyAlignment="1">
      <alignment horizontal="left" vertical="top" wrapText="1"/>
    </xf>
    <xf numFmtId="0" fontId="46" fillId="0" borderId="112" xfId="0" applyFont="1" applyBorder="1" applyAlignment="1">
      <alignment horizontal="left" vertical="top" wrapText="1"/>
    </xf>
    <xf numFmtId="0" fontId="46" fillId="0" borderId="113" xfId="0" applyFont="1" applyBorder="1" applyAlignment="1">
      <alignment horizontal="left" vertical="top" wrapText="1"/>
    </xf>
    <xf numFmtId="0" fontId="17" fillId="2" borderId="11" xfId="0" applyFont="1" applyFill="1" applyBorder="1" applyAlignment="1">
      <alignment horizontal="center"/>
    </xf>
    <xf numFmtId="0" fontId="17" fillId="2" borderId="12" xfId="0" applyFont="1" applyFill="1" applyBorder="1" applyAlignment="1">
      <alignment horizontal="center"/>
    </xf>
    <xf numFmtId="0" fontId="17" fillId="2" borderId="13" xfId="0" applyFont="1" applyFill="1" applyBorder="1" applyAlignment="1">
      <alignment horizontal="center"/>
    </xf>
    <xf numFmtId="0" fontId="46" fillId="2" borderId="125" xfId="0" applyFont="1" applyFill="1" applyBorder="1" applyAlignment="1">
      <alignment horizontal="left" vertical="top" wrapText="1"/>
    </xf>
    <xf numFmtId="0" fontId="46" fillId="2" borderId="124" xfId="0" applyFont="1" applyFill="1" applyBorder="1" applyAlignment="1">
      <alignment horizontal="left" vertical="top" wrapText="1"/>
    </xf>
    <xf numFmtId="0" fontId="40" fillId="2" borderId="124" xfId="0" applyFont="1" applyFill="1" applyBorder="1" applyAlignment="1">
      <alignment horizontal="left" vertical="top" wrapText="1"/>
    </xf>
    <xf numFmtId="0" fontId="35" fillId="2" borderId="124" xfId="0" applyFont="1" applyFill="1" applyBorder="1" applyAlignment="1">
      <alignment horizontal="left" vertical="top" wrapText="1"/>
    </xf>
    <xf numFmtId="0" fontId="58" fillId="2" borderId="124" xfId="0" applyFont="1" applyFill="1" applyBorder="1" applyAlignment="1">
      <alignment horizontal="left" vertical="top" wrapText="1"/>
    </xf>
    <xf numFmtId="0" fontId="40" fillId="0" borderId="124" xfId="0" applyFont="1" applyBorder="1" applyAlignment="1">
      <alignment horizontal="left" vertical="top" wrapText="1"/>
    </xf>
    <xf numFmtId="0" fontId="2" fillId="0" borderId="11" xfId="0" applyFont="1"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22" fillId="2" borderId="11" xfId="4" applyFill="1" applyBorder="1" applyAlignment="1" applyProtection="1">
      <alignment horizontal="center"/>
      <protection locked="0"/>
    </xf>
    <xf numFmtId="0" fontId="52" fillId="6" borderId="0" xfId="0" applyFont="1" applyFill="1" applyAlignment="1">
      <alignment horizontal="center" vertical="center" wrapText="1"/>
    </xf>
    <xf numFmtId="0" fontId="46" fillId="2" borderId="37" xfId="0" applyFont="1" applyFill="1" applyBorder="1" applyAlignment="1">
      <alignment vertical="top" wrapText="1"/>
    </xf>
    <xf numFmtId="0" fontId="46" fillId="2" borderId="17" xfId="0" applyFont="1" applyFill="1" applyBorder="1" applyAlignment="1">
      <alignment vertical="top" wrapText="1"/>
    </xf>
    <xf numFmtId="0" fontId="46" fillId="2" borderId="17" xfId="0" applyFont="1" applyFill="1" applyBorder="1" applyAlignment="1">
      <alignment horizontal="left" vertical="top" wrapText="1"/>
    </xf>
    <xf numFmtId="0" fontId="46" fillId="2" borderId="125" xfId="0" applyFont="1" applyFill="1" applyBorder="1" applyAlignment="1">
      <alignment vertical="top" wrapText="1"/>
    </xf>
    <xf numFmtId="0" fontId="46" fillId="2" borderId="124" xfId="0" applyFont="1" applyFill="1" applyBorder="1" applyAlignment="1">
      <alignment vertical="top" wrapText="1"/>
    </xf>
    <xf numFmtId="0" fontId="46" fillId="2" borderId="112" xfId="0" applyFont="1" applyFill="1" applyBorder="1" applyAlignment="1">
      <alignment horizontal="left" vertical="top" wrapText="1"/>
    </xf>
    <xf numFmtId="0" fontId="46" fillId="2" borderId="113" xfId="0" applyFont="1" applyFill="1" applyBorder="1" applyAlignment="1">
      <alignment horizontal="left" vertical="top" wrapText="1"/>
    </xf>
    <xf numFmtId="0" fontId="46" fillId="2" borderId="11" xfId="0" applyFont="1" applyFill="1" applyBorder="1" applyAlignment="1" applyProtection="1">
      <alignment horizontal="center"/>
      <protection locked="0"/>
    </xf>
    <xf numFmtId="0" fontId="49" fillId="6" borderId="0" xfId="0" applyFont="1" applyFill="1" applyAlignment="1">
      <alignment horizontal="left" vertical="center" wrapText="1"/>
    </xf>
    <xf numFmtId="0" fontId="40" fillId="0" borderId="5" xfId="0" applyFont="1" applyBorder="1" applyAlignment="1">
      <alignment horizontal="left" vertical="center" wrapText="1"/>
    </xf>
    <xf numFmtId="0" fontId="40" fillId="0" borderId="6" xfId="0" applyFont="1" applyBorder="1" applyAlignment="1">
      <alignment horizontal="left" vertical="center" wrapText="1"/>
    </xf>
    <xf numFmtId="0" fontId="40" fillId="0" borderId="25" xfId="0" applyFont="1" applyBorder="1" applyAlignment="1">
      <alignment horizontal="left" vertical="center" wrapText="1"/>
    </xf>
    <xf numFmtId="0" fontId="40" fillId="0" borderId="7" xfId="0" applyFont="1" applyBorder="1" applyAlignment="1">
      <alignment horizontal="left" vertical="center" wrapText="1"/>
    </xf>
    <xf numFmtId="0" fontId="40" fillId="0" borderId="0" xfId="0" applyFont="1" applyAlignment="1">
      <alignment horizontal="left" vertical="center" wrapText="1"/>
    </xf>
    <xf numFmtId="0" fontId="40" fillId="0" borderId="26" xfId="0" applyFont="1" applyBorder="1" applyAlignment="1">
      <alignment horizontal="left" vertical="center" wrapText="1"/>
    </xf>
    <xf numFmtId="0" fontId="40" fillId="0" borderId="8" xfId="0" applyFont="1" applyBorder="1" applyAlignment="1">
      <alignment horizontal="left" vertical="center" wrapText="1"/>
    </xf>
    <xf numFmtId="0" fontId="40" fillId="0" borderId="9" xfId="0" applyFont="1" applyBorder="1" applyAlignment="1">
      <alignment horizontal="left" vertical="center" wrapText="1"/>
    </xf>
    <xf numFmtId="0" fontId="40" fillId="0" borderId="27" xfId="0" applyFont="1" applyBorder="1" applyAlignment="1">
      <alignment horizontal="left" vertical="center" wrapText="1"/>
    </xf>
    <xf numFmtId="0" fontId="40" fillId="0" borderId="113" xfId="0" applyFont="1" applyBorder="1" applyAlignment="1">
      <alignment horizontal="left" vertical="top" wrapText="1"/>
    </xf>
    <xf numFmtId="0" fontId="50" fillId="6" borderId="0" xfId="0" applyFont="1" applyFill="1" applyAlignment="1">
      <alignment horizontal="left"/>
    </xf>
    <xf numFmtId="0" fontId="37" fillId="15" borderId="124" xfId="0" applyFont="1" applyFill="1" applyBorder="1" applyAlignment="1">
      <alignment horizontal="left" vertical="top" wrapText="1"/>
    </xf>
    <xf numFmtId="0" fontId="47" fillId="15" borderId="11" xfId="0" applyFont="1" applyFill="1" applyBorder="1" applyAlignment="1">
      <alignment horizontal="center"/>
    </xf>
    <xf numFmtId="0" fontId="47" fillId="15" borderId="12" xfId="0" applyFont="1" applyFill="1" applyBorder="1" applyAlignment="1">
      <alignment horizontal="center"/>
    </xf>
    <xf numFmtId="0" fontId="47" fillId="15" borderId="13" xfId="0" applyFont="1" applyFill="1" applyBorder="1" applyAlignment="1">
      <alignment horizontal="center"/>
    </xf>
    <xf numFmtId="0" fontId="49" fillId="6" borderId="6" xfId="0" applyFont="1" applyFill="1" applyBorder="1" applyAlignment="1">
      <alignment horizontal="center" wrapText="1"/>
    </xf>
    <xf numFmtId="0" fontId="40" fillId="2" borderId="17" xfId="0" applyFont="1" applyFill="1" applyBorder="1" applyAlignment="1">
      <alignment horizontal="left" vertical="top" wrapText="1"/>
    </xf>
    <xf numFmtId="0" fontId="42" fillId="13" borderId="10" xfId="0" applyFont="1" applyFill="1" applyBorder="1" applyAlignment="1">
      <alignment horizontal="center"/>
    </xf>
    <xf numFmtId="0" fontId="36" fillId="2" borderId="11" xfId="0" applyFont="1" applyFill="1" applyBorder="1" applyAlignment="1">
      <alignment horizontal="center" vertical="center"/>
    </xf>
    <xf numFmtId="0" fontId="36" fillId="2" borderId="31" xfId="0" applyFont="1" applyFill="1" applyBorder="1" applyAlignment="1">
      <alignment horizontal="center" vertical="center"/>
    </xf>
    <xf numFmtId="0" fontId="41" fillId="6" borderId="6" xfId="0" applyFont="1" applyFill="1" applyBorder="1" applyAlignment="1">
      <alignment horizontal="left" vertical="top" wrapText="1"/>
    </xf>
    <xf numFmtId="0" fontId="38" fillId="6" borderId="9" xfId="0" applyFont="1" applyFill="1" applyBorder="1" applyAlignment="1"/>
    <xf numFmtId="0" fontId="43" fillId="13" borderId="10" xfId="0" applyFont="1" applyFill="1" applyBorder="1" applyAlignment="1">
      <alignment horizontal="center"/>
    </xf>
    <xf numFmtId="0" fontId="37" fillId="2" borderId="44" xfId="0" applyFont="1" applyFill="1" applyBorder="1" applyAlignment="1">
      <alignment horizontal="left" vertical="top" wrapText="1"/>
    </xf>
    <xf numFmtId="0" fontId="37" fillId="2" borderId="32" xfId="0" applyFont="1" applyFill="1" applyBorder="1" applyAlignment="1">
      <alignment horizontal="left" vertical="top" wrapText="1"/>
    </xf>
    <xf numFmtId="0" fontId="29" fillId="10" borderId="126" xfId="9" applyFill="1" applyBorder="1" applyAlignment="1" applyProtection="1">
      <alignment horizontal="center" vertical="center"/>
      <protection locked="0"/>
    </xf>
    <xf numFmtId="0" fontId="29" fillId="10" borderId="131" xfId="9" applyFill="1" applyBorder="1" applyAlignment="1" applyProtection="1">
      <alignment horizontal="center" vertical="center"/>
      <protection locked="0"/>
    </xf>
    <xf numFmtId="0" fontId="29" fillId="10" borderId="123" xfId="9" applyFill="1" applyBorder="1" applyAlignment="1" applyProtection="1">
      <alignment horizontal="center" vertical="center"/>
      <protection locked="0"/>
    </xf>
    <xf numFmtId="0" fontId="29" fillId="10" borderId="2" xfId="9" applyFill="1" applyBorder="1" applyAlignment="1" applyProtection="1">
      <alignment horizontal="center" vertical="center"/>
      <protection locked="0"/>
    </xf>
    <xf numFmtId="0" fontId="29" fillId="10" borderId="138" xfId="9" applyFill="1" applyBorder="1" applyAlignment="1" applyProtection="1">
      <alignment horizontal="center" wrapText="1"/>
      <protection locked="0"/>
    </xf>
    <xf numFmtId="0" fontId="29" fillId="10" borderId="21" xfId="9" applyFill="1" applyBorder="1" applyAlignment="1" applyProtection="1">
      <alignment horizontal="center" wrapText="1"/>
      <protection locked="0"/>
    </xf>
    <xf numFmtId="0" fontId="31" fillId="10" borderId="123" xfId="9" applyFont="1" applyFill="1" applyBorder="1" applyAlignment="1" applyProtection="1">
      <alignment horizontal="center" vertical="center"/>
      <protection locked="0"/>
    </xf>
    <xf numFmtId="0" fontId="31" fillId="10" borderId="2" xfId="9" applyFont="1" applyFill="1" applyBorder="1" applyAlignment="1" applyProtection="1">
      <alignment horizontal="center" vertical="center"/>
      <protection locked="0"/>
    </xf>
    <xf numFmtId="0" fontId="29" fillId="10" borderId="138" xfId="9" applyFill="1" applyBorder="1" applyAlignment="1" applyProtection="1">
      <alignment horizontal="center" vertical="center"/>
      <protection locked="0"/>
    </xf>
    <xf numFmtId="0" fontId="29" fillId="10" borderId="21" xfId="9" applyFill="1" applyBorder="1" applyAlignment="1" applyProtection="1">
      <alignment horizontal="center" vertical="center"/>
      <protection locked="0"/>
    </xf>
    <xf numFmtId="0" fontId="29" fillId="33" borderId="138" xfId="9" applyFill="1" applyBorder="1" applyAlignment="1" applyProtection="1">
      <alignment horizontal="center" wrapText="1"/>
      <protection locked="0"/>
    </xf>
    <xf numFmtId="0" fontId="29" fillId="33" borderId="21" xfId="9" applyFill="1" applyBorder="1" applyAlignment="1" applyProtection="1">
      <alignment horizontal="center" wrapText="1"/>
      <protection locked="0"/>
    </xf>
    <xf numFmtId="0" fontId="29" fillId="33" borderId="138" xfId="9" applyFill="1" applyBorder="1" applyAlignment="1" applyProtection="1">
      <alignment horizontal="center" vertical="center"/>
      <protection locked="0"/>
    </xf>
    <xf numFmtId="0" fontId="29" fillId="33" borderId="21" xfId="9" applyFill="1" applyBorder="1" applyAlignment="1" applyProtection="1">
      <alignment horizontal="center" vertical="center"/>
      <protection locked="0"/>
    </xf>
    <xf numFmtId="0" fontId="0" fillId="7" borderId="12" xfId="0" applyFill="1" applyBorder="1" applyAlignment="1">
      <alignment horizontal="center" vertical="center"/>
    </xf>
    <xf numFmtId="0" fontId="0" fillId="7" borderId="13" xfId="0" applyFill="1" applyBorder="1" applyAlignment="1">
      <alignment horizontal="center" vertical="center"/>
    </xf>
    <xf numFmtId="0" fontId="25" fillId="9" borderId="23" xfId="0" applyFont="1" applyFill="1" applyBorder="1" applyAlignment="1">
      <alignment horizontal="center" vertical="center"/>
    </xf>
    <xf numFmtId="0" fontId="25" fillId="9" borderId="18" xfId="0" applyFont="1" applyFill="1" applyBorder="1" applyAlignment="1">
      <alignment horizontal="center" vertical="center"/>
    </xf>
    <xf numFmtId="0" fontId="29" fillId="10" borderId="123" xfId="9" applyFill="1" applyBorder="1" applyAlignment="1" applyProtection="1">
      <alignment horizontal="center" wrapText="1"/>
      <protection locked="0"/>
    </xf>
    <xf numFmtId="0" fontId="29" fillId="10" borderId="2" xfId="9" applyFill="1" applyBorder="1" applyAlignment="1" applyProtection="1">
      <alignment horizontal="center" wrapText="1"/>
      <protection locked="0"/>
    </xf>
    <xf numFmtId="0" fontId="31" fillId="10" borderId="123" xfId="9" applyFont="1" applyFill="1" applyBorder="1" applyAlignment="1" applyProtection="1">
      <alignment horizontal="center" vertical="center" wrapText="1"/>
      <protection locked="0"/>
    </xf>
    <xf numFmtId="0" fontId="31" fillId="10" borderId="2" xfId="9" applyFont="1" applyFill="1" applyBorder="1" applyAlignment="1" applyProtection="1">
      <alignment horizontal="center" vertical="center" wrapText="1"/>
      <protection locked="0"/>
    </xf>
    <xf numFmtId="0" fontId="29" fillId="33" borderId="123" xfId="9" applyFill="1" applyBorder="1" applyAlignment="1" applyProtection="1">
      <alignment horizontal="center" vertical="center"/>
      <protection locked="0"/>
    </xf>
    <xf numFmtId="0" fontId="29" fillId="33" borderId="2" xfId="9" applyFill="1" applyBorder="1" applyAlignment="1" applyProtection="1">
      <alignment horizontal="center" vertical="center"/>
      <protection locked="0"/>
    </xf>
    <xf numFmtId="0" fontId="29" fillId="10" borderId="123" xfId="9" applyFill="1" applyBorder="1" applyAlignment="1" applyProtection="1">
      <alignment horizontal="center" vertical="center" wrapText="1"/>
      <protection locked="0"/>
    </xf>
    <xf numFmtId="0" fontId="29" fillId="10" borderId="2" xfId="9" applyFill="1" applyBorder="1" applyAlignment="1" applyProtection="1">
      <alignment horizontal="center" vertical="center" wrapText="1"/>
      <protection locked="0"/>
    </xf>
    <xf numFmtId="0" fontId="29" fillId="33" borderId="123" xfId="9" applyFill="1" applyBorder="1" applyAlignment="1" applyProtection="1">
      <alignment horizontal="center" vertical="center" wrapText="1"/>
      <protection locked="0"/>
    </xf>
    <xf numFmtId="0" fontId="29" fillId="33" borderId="2" xfId="9" applyFill="1" applyBorder="1" applyAlignment="1" applyProtection="1">
      <alignment horizontal="center" vertical="center" wrapText="1"/>
      <protection locked="0"/>
    </xf>
    <xf numFmtId="0" fontId="32" fillId="10" borderId="123" xfId="9" applyFont="1" applyFill="1" applyBorder="1" applyAlignment="1" applyProtection="1">
      <alignment horizontal="center" vertical="center" wrapText="1"/>
      <protection locked="0"/>
    </xf>
    <xf numFmtId="0" fontId="32" fillId="10" borderId="2" xfId="9" applyFont="1" applyFill="1" applyBorder="1" applyAlignment="1" applyProtection="1">
      <alignment horizontal="center" vertical="center" wrapText="1"/>
      <protection locked="0"/>
    </xf>
    <xf numFmtId="0" fontId="29" fillId="10" borderId="138" xfId="9" applyFill="1" applyBorder="1" applyAlignment="1" applyProtection="1">
      <alignment horizontal="center" vertical="center" wrapText="1"/>
      <protection locked="0"/>
    </xf>
    <xf numFmtId="0" fontId="29" fillId="10" borderId="21" xfId="9" applyFill="1" applyBorder="1" applyAlignment="1" applyProtection="1">
      <alignment horizontal="center" vertical="center" wrapText="1"/>
      <protection locked="0"/>
    </xf>
    <xf numFmtId="0" fontId="0" fillId="7" borderId="11" xfId="0" applyFill="1" applyBorder="1" applyAlignment="1">
      <alignment horizontal="center" vertical="center"/>
    </xf>
    <xf numFmtId="0" fontId="29" fillId="10" borderId="126" xfId="9" applyFill="1" applyBorder="1" applyAlignment="1" applyProtection="1">
      <alignment horizontal="center" vertical="center" wrapText="1"/>
      <protection locked="0"/>
    </xf>
    <xf numFmtId="0" fontId="29" fillId="10" borderId="127" xfId="9" applyFill="1" applyBorder="1" applyAlignment="1" applyProtection="1">
      <alignment horizontal="center" vertical="center" wrapText="1"/>
      <protection locked="0"/>
    </xf>
    <xf numFmtId="0" fontId="29" fillId="8" borderId="138" xfId="9" applyBorder="1" applyAlignment="1" applyProtection="1">
      <alignment horizontal="center" vertical="center" wrapText="1"/>
      <protection locked="0"/>
    </xf>
    <xf numFmtId="0" fontId="29" fillId="8" borderId="21" xfId="9" applyBorder="1" applyAlignment="1" applyProtection="1">
      <alignment horizontal="center" vertical="center" wrapText="1"/>
      <protection locked="0"/>
    </xf>
    <xf numFmtId="0" fontId="29" fillId="8" borderId="138" xfId="9" applyBorder="1" applyAlignment="1" applyProtection="1">
      <alignment horizontal="center" vertical="center"/>
      <protection locked="0"/>
    </xf>
    <xf numFmtId="0" fontId="29" fillId="8" borderId="21" xfId="9" applyBorder="1" applyAlignment="1" applyProtection="1">
      <alignment horizontal="center" vertical="center"/>
      <protection locked="0"/>
    </xf>
    <xf numFmtId="0" fontId="0" fillId="7" borderId="28" xfId="0" applyFill="1" applyBorder="1" applyAlignment="1">
      <alignment horizontal="center" vertical="center"/>
    </xf>
    <xf numFmtId="0" fontId="0" fillId="7" borderId="30" xfId="0" applyFill="1" applyBorder="1" applyAlignment="1">
      <alignment horizontal="center" vertical="center"/>
    </xf>
    <xf numFmtId="0" fontId="0" fillId="7" borderId="14" xfId="0" applyFill="1" applyBorder="1" applyAlignment="1">
      <alignment horizontal="center" vertical="center"/>
    </xf>
    <xf numFmtId="0" fontId="29" fillId="10" borderId="130" xfId="9" applyFill="1" applyBorder="1" applyAlignment="1" applyProtection="1">
      <alignment horizontal="center" vertical="center" wrapText="1"/>
      <protection locked="0"/>
    </xf>
    <xf numFmtId="0" fontId="29" fillId="10" borderId="131" xfId="9" applyFill="1" applyBorder="1" applyAlignment="1" applyProtection="1">
      <alignment horizontal="center" vertical="center" wrapText="1"/>
      <protection locked="0"/>
    </xf>
    <xf numFmtId="0" fontId="31" fillId="8" borderId="123" xfId="9" applyFont="1" applyBorder="1" applyAlignment="1" applyProtection="1">
      <alignment horizontal="center" vertical="center"/>
      <protection locked="0"/>
    </xf>
    <xf numFmtId="0" fontId="31" fillId="8" borderId="2" xfId="9" applyFont="1" applyBorder="1" applyAlignment="1" applyProtection="1">
      <alignment horizontal="center" vertical="center"/>
      <protection locked="0"/>
    </xf>
    <xf numFmtId="0" fontId="29" fillId="8" borderId="123" xfId="9" applyBorder="1" applyAlignment="1" applyProtection="1">
      <alignment horizontal="center" vertical="center"/>
      <protection locked="0"/>
    </xf>
    <xf numFmtId="0" fontId="29" fillId="8" borderId="2" xfId="9" applyBorder="1" applyAlignment="1" applyProtection="1">
      <alignment horizontal="center" vertical="center"/>
      <protection locked="0"/>
    </xf>
    <xf numFmtId="0" fontId="29" fillId="8" borderId="123" xfId="9" applyBorder="1" applyAlignment="1" applyProtection="1">
      <alignment horizontal="center" vertical="center" wrapText="1"/>
      <protection locked="0"/>
    </xf>
    <xf numFmtId="0" fontId="29" fillId="8" borderId="2" xfId="9" applyBorder="1" applyAlignment="1" applyProtection="1">
      <alignment horizontal="center" vertical="center" wrapText="1"/>
      <protection locked="0"/>
    </xf>
    <xf numFmtId="0" fontId="25" fillId="9" borderId="20" xfId="0" applyFont="1" applyFill="1" applyBorder="1" applyAlignment="1">
      <alignment horizontal="center" vertical="center"/>
    </xf>
    <xf numFmtId="0" fontId="29" fillId="8" borderId="126" xfId="9" applyBorder="1" applyAlignment="1" applyProtection="1">
      <alignment horizontal="center" vertical="center" wrapText="1"/>
      <protection locked="0"/>
    </xf>
    <xf numFmtId="0" fontId="29" fillId="8" borderId="131" xfId="9" applyBorder="1" applyAlignment="1" applyProtection="1">
      <alignment horizontal="center" vertical="center" wrapText="1"/>
      <protection locked="0"/>
    </xf>
    <xf numFmtId="0" fontId="29" fillId="8" borderId="126" xfId="9" applyBorder="1" applyAlignment="1" applyProtection="1">
      <alignment horizontal="center" vertical="center"/>
      <protection locked="0"/>
    </xf>
    <xf numFmtId="0" fontId="29" fillId="8" borderId="131" xfId="9" applyBorder="1" applyAlignment="1" applyProtection="1">
      <alignment horizontal="center" vertical="center"/>
      <protection locked="0"/>
    </xf>
    <xf numFmtId="0" fontId="29" fillId="8" borderId="127" xfId="9" applyBorder="1" applyAlignment="1" applyProtection="1">
      <alignment horizontal="center" vertical="center" wrapText="1"/>
      <protection locked="0"/>
    </xf>
    <xf numFmtId="0" fontId="2" fillId="0" borderId="123" xfId="0" applyFont="1" applyBorder="1" applyAlignment="1">
      <alignment horizontal="left" vertical="center" wrapText="1"/>
    </xf>
    <xf numFmtId="0" fontId="0" fillId="0" borderId="16" xfId="0" applyBorder="1" applyAlignment="1">
      <alignment horizontal="left" vertical="center" wrapText="1"/>
    </xf>
    <xf numFmtId="0" fontId="0" fillId="0" borderId="2" xfId="0" applyBorder="1" applyAlignment="1">
      <alignment horizontal="left" vertical="center" wrapText="1"/>
    </xf>
    <xf numFmtId="0" fontId="0" fillId="7" borderId="123" xfId="0" applyFill="1" applyBorder="1" applyAlignment="1">
      <alignment horizontal="left" vertical="center" wrapText="1"/>
    </xf>
    <xf numFmtId="0" fontId="0" fillId="7" borderId="2" xfId="0" applyFill="1" applyBorder="1" applyAlignment="1">
      <alignment horizontal="left" vertical="center" wrapText="1"/>
    </xf>
    <xf numFmtId="0" fontId="0" fillId="7" borderId="123" xfId="0" applyFill="1" applyBorder="1" applyAlignment="1">
      <alignment horizontal="center" vertical="center" wrapText="1"/>
    </xf>
    <xf numFmtId="0" fontId="0" fillId="7" borderId="16" xfId="0" applyFill="1" applyBorder="1" applyAlignment="1">
      <alignment horizontal="center" vertical="center" wrapText="1"/>
    </xf>
    <xf numFmtId="0" fontId="0" fillId="7" borderId="2" xfId="0" applyFill="1" applyBorder="1" applyAlignment="1">
      <alignment horizontal="center" vertical="center" wrapText="1"/>
    </xf>
    <xf numFmtId="0" fontId="0" fillId="0" borderId="4" xfId="0" applyBorder="1" applyAlignment="1">
      <alignment horizontal="left" vertical="center" wrapText="1"/>
    </xf>
    <xf numFmtId="0" fontId="0" fillId="0" borderId="19" xfId="0" applyBorder="1" applyAlignment="1">
      <alignment horizontal="left" vertical="center" wrapText="1"/>
    </xf>
    <xf numFmtId="0" fontId="0" fillId="0" borderId="123" xfId="0" applyBorder="1" applyAlignment="1">
      <alignment horizontal="center" vertical="center" wrapText="1"/>
    </xf>
    <xf numFmtId="0" fontId="0" fillId="0" borderId="16" xfId="0" applyBorder="1" applyAlignment="1">
      <alignment horizontal="center" vertical="center" wrapText="1"/>
    </xf>
    <xf numFmtId="0" fontId="0" fillId="0" borderId="2" xfId="0" applyBorder="1" applyAlignment="1">
      <alignment horizontal="center" vertical="center" wrapText="1"/>
    </xf>
    <xf numFmtId="0" fontId="0" fillId="0" borderId="123" xfId="0" applyBorder="1" applyAlignment="1">
      <alignment horizontal="left" vertical="center" wrapText="1"/>
    </xf>
    <xf numFmtId="0" fontId="0" fillId="7" borderId="16" xfId="0" applyFill="1" applyBorder="1" applyAlignment="1">
      <alignment horizontal="left" vertical="center" wrapText="1"/>
    </xf>
    <xf numFmtId="0" fontId="0" fillId="0" borderId="3" xfId="0" applyBorder="1" applyAlignment="1">
      <alignment horizontal="left" vertical="center" wrapText="1"/>
    </xf>
    <xf numFmtId="0" fontId="2" fillId="33" borderId="123" xfId="0" applyFont="1" applyFill="1" applyBorder="1" applyAlignment="1">
      <alignment horizontal="left" vertical="center" wrapText="1"/>
    </xf>
    <xf numFmtId="0" fontId="0" fillId="33" borderId="2" xfId="0" applyFill="1" applyBorder="1" applyAlignment="1">
      <alignment horizontal="left" vertical="center" wrapText="1"/>
    </xf>
    <xf numFmtId="0" fontId="2" fillId="0" borderId="124" xfId="0" applyFont="1" applyBorder="1" applyAlignment="1">
      <alignment horizontal="left" vertical="center" wrapText="1"/>
    </xf>
    <xf numFmtId="0" fontId="0" fillId="0" borderId="124" xfId="0" applyBorder="1" applyAlignment="1">
      <alignment horizontal="left" vertical="center" wrapText="1"/>
    </xf>
    <xf numFmtId="0" fontId="31" fillId="8" borderId="126" xfId="9" applyFont="1" applyBorder="1" applyAlignment="1" applyProtection="1">
      <alignment horizontal="center" vertical="center"/>
      <protection locked="0"/>
    </xf>
    <xf numFmtId="0" fontId="31" fillId="8" borderId="131" xfId="9" applyFont="1" applyBorder="1" applyAlignment="1" applyProtection="1">
      <alignment horizontal="center" vertical="center"/>
      <protection locked="0"/>
    </xf>
    <xf numFmtId="0" fontId="31" fillId="10" borderId="126" xfId="9" applyFont="1" applyFill="1" applyBorder="1" applyAlignment="1" applyProtection="1">
      <alignment horizontal="center" vertical="center"/>
      <protection locked="0"/>
    </xf>
    <xf numFmtId="0" fontId="31" fillId="10" borderId="131" xfId="9" applyFont="1" applyFill="1" applyBorder="1" applyAlignment="1" applyProtection="1">
      <alignment horizontal="center" vertical="center"/>
      <protection locked="0"/>
    </xf>
    <xf numFmtId="0" fontId="31" fillId="33" borderId="126" xfId="9" applyFont="1" applyFill="1" applyBorder="1" applyAlignment="1" applyProtection="1">
      <alignment horizontal="center" vertical="center"/>
      <protection locked="0"/>
    </xf>
    <xf numFmtId="0" fontId="31" fillId="33" borderId="131" xfId="9" applyFont="1" applyFill="1" applyBorder="1" applyAlignment="1" applyProtection="1">
      <alignment horizontal="center" vertical="center"/>
      <protection locked="0"/>
    </xf>
    <xf numFmtId="0" fontId="0" fillId="0" borderId="124" xfId="0" applyBorder="1" applyAlignment="1">
      <alignment horizontal="center" vertical="center" wrapText="1"/>
    </xf>
    <xf numFmtId="0" fontId="25" fillId="9" borderId="22" xfId="0" applyFont="1" applyFill="1" applyBorder="1" applyAlignment="1">
      <alignment horizontal="center" vertical="center"/>
    </xf>
    <xf numFmtId="0" fontId="25" fillId="9" borderId="24" xfId="0" applyFont="1" applyFill="1" applyBorder="1" applyAlignment="1">
      <alignment horizontal="center" vertical="center"/>
    </xf>
    <xf numFmtId="0" fontId="29" fillId="8" borderId="126" xfId="9" applyBorder="1" applyAlignment="1" applyProtection="1">
      <alignment horizontal="left" vertical="center" wrapText="1"/>
      <protection locked="0"/>
    </xf>
    <xf numFmtId="0" fontId="29" fillId="8" borderId="137" xfId="9" applyBorder="1" applyAlignment="1" applyProtection="1">
      <alignment horizontal="left" vertical="center" wrapText="1"/>
      <protection locked="0"/>
    </xf>
    <xf numFmtId="0" fontId="29" fillId="8" borderId="127" xfId="9" applyBorder="1" applyAlignment="1" applyProtection="1">
      <alignment horizontal="left" vertical="center" wrapText="1"/>
      <protection locked="0"/>
    </xf>
    <xf numFmtId="0" fontId="29" fillId="10" borderId="126" xfId="9" applyFill="1" applyBorder="1" applyAlignment="1" applyProtection="1">
      <alignment horizontal="left" vertical="center" wrapText="1"/>
      <protection locked="0"/>
    </xf>
    <xf numFmtId="0" fontId="29" fillId="10" borderId="137" xfId="9" applyFill="1" applyBorder="1" applyAlignment="1" applyProtection="1">
      <alignment horizontal="left" vertical="center" wrapText="1"/>
      <protection locked="0"/>
    </xf>
    <xf numFmtId="0" fontId="29" fillId="10" borderId="127" xfId="9" applyFill="1" applyBorder="1" applyAlignment="1" applyProtection="1">
      <alignment horizontal="left" vertical="center" wrapText="1"/>
      <protection locked="0"/>
    </xf>
    <xf numFmtId="0" fontId="25" fillId="9" borderId="126" xfId="0" applyFont="1" applyFill="1" applyBorder="1" applyAlignment="1">
      <alignment horizontal="center" vertical="center" wrapText="1"/>
    </xf>
    <xf numFmtId="0" fontId="25" fillId="9" borderId="131" xfId="0" applyFont="1" applyFill="1" applyBorder="1" applyAlignment="1">
      <alignment horizontal="center" vertical="center" wrapText="1"/>
    </xf>
    <xf numFmtId="10" fontId="29" fillId="10" borderId="126" xfId="9" applyNumberFormat="1" applyFill="1" applyBorder="1" applyAlignment="1" applyProtection="1">
      <alignment horizontal="center" vertical="center"/>
      <protection locked="0"/>
    </xf>
    <xf numFmtId="10" fontId="29" fillId="10" borderId="131" xfId="9" applyNumberFormat="1" applyFill="1" applyBorder="1" applyAlignment="1" applyProtection="1">
      <alignment horizontal="center" vertical="center"/>
      <protection locked="0"/>
    </xf>
    <xf numFmtId="10" fontId="27" fillId="33" borderId="126" xfId="9" applyNumberFormat="1" applyFont="1" applyFill="1" applyBorder="1" applyAlignment="1" applyProtection="1">
      <alignment horizontal="center" vertical="center"/>
      <protection locked="0"/>
    </xf>
    <xf numFmtId="10" fontId="27" fillId="33" borderId="131" xfId="9" applyNumberFormat="1" applyFont="1" applyFill="1" applyBorder="1" applyAlignment="1" applyProtection="1">
      <alignment horizontal="center" vertical="center"/>
      <protection locked="0"/>
    </xf>
    <xf numFmtId="0" fontId="29" fillId="8" borderId="127" xfId="9" applyBorder="1" applyAlignment="1" applyProtection="1">
      <alignment horizontal="center" vertical="center"/>
      <protection locked="0"/>
    </xf>
    <xf numFmtId="0" fontId="29" fillId="10" borderId="127" xfId="9" applyFill="1" applyBorder="1" applyAlignment="1" applyProtection="1">
      <alignment horizontal="center" vertical="center"/>
      <protection locked="0"/>
    </xf>
    <xf numFmtId="0" fontId="29" fillId="10" borderId="137" xfId="9" applyFill="1" applyBorder="1" applyAlignment="1" applyProtection="1">
      <alignment horizontal="center" vertical="center" wrapText="1"/>
      <protection locked="0"/>
    </xf>
    <xf numFmtId="0" fontId="29" fillId="10" borderId="126" xfId="9" applyFill="1" applyBorder="1" applyAlignment="1" applyProtection="1">
      <alignment horizontal="center"/>
      <protection locked="0"/>
    </xf>
    <xf numFmtId="0" fontId="29" fillId="10" borderId="127" xfId="9" applyFill="1" applyBorder="1" applyAlignment="1" applyProtection="1">
      <alignment horizontal="center"/>
      <protection locked="0"/>
    </xf>
    <xf numFmtId="0" fontId="25" fillId="9" borderId="127" xfId="0" applyFont="1" applyFill="1" applyBorder="1" applyAlignment="1">
      <alignment horizontal="center" vertical="center" wrapText="1"/>
    </xf>
    <xf numFmtId="0" fontId="29" fillId="33" borderId="126" xfId="9" applyFill="1" applyBorder="1" applyAlignment="1" applyProtection="1">
      <alignment horizontal="center" vertical="center" wrapText="1"/>
      <protection locked="0"/>
    </xf>
    <xf numFmtId="0" fontId="29" fillId="33" borderId="127" xfId="9" applyFill="1" applyBorder="1" applyAlignment="1" applyProtection="1">
      <alignment horizontal="center" vertical="center" wrapText="1"/>
      <protection locked="0"/>
    </xf>
    <xf numFmtId="0" fontId="29" fillId="8" borderId="137" xfId="9" applyBorder="1" applyAlignment="1" applyProtection="1">
      <alignment horizontal="center" vertical="center"/>
      <protection locked="0"/>
    </xf>
    <xf numFmtId="0" fontId="27" fillId="33" borderId="137" xfId="9" applyFont="1" applyFill="1" applyBorder="1" applyAlignment="1" applyProtection="1">
      <alignment horizontal="center" vertical="center"/>
      <protection locked="0"/>
    </xf>
    <xf numFmtId="0" fontId="27" fillId="33" borderId="127" xfId="9" applyFont="1" applyFill="1" applyBorder="1" applyAlignment="1" applyProtection="1">
      <alignment horizontal="center" vertical="center"/>
      <protection locked="0"/>
    </xf>
    <xf numFmtId="0" fontId="29" fillId="10" borderId="137" xfId="9" applyFill="1" applyBorder="1" applyAlignment="1" applyProtection="1">
      <alignment horizontal="center" vertical="center"/>
      <protection locked="0"/>
    </xf>
    <xf numFmtId="9" fontId="29" fillId="10" borderId="130" xfId="9" applyNumberFormat="1" applyFill="1" applyBorder="1" applyAlignment="1" applyProtection="1">
      <alignment horizontal="center" vertical="center" wrapText="1"/>
      <protection locked="0"/>
    </xf>
    <xf numFmtId="9" fontId="29" fillId="10" borderId="131" xfId="9" applyNumberFormat="1" applyFill="1" applyBorder="1" applyAlignment="1" applyProtection="1">
      <alignment horizontal="center" vertical="center" wrapText="1"/>
      <protection locked="0"/>
    </xf>
    <xf numFmtId="0" fontId="29" fillId="8" borderId="137" xfId="9" applyBorder="1" applyAlignment="1" applyProtection="1">
      <alignment horizontal="center" vertical="center" wrapText="1"/>
      <protection locked="0"/>
    </xf>
    <xf numFmtId="9" fontId="27" fillId="33" borderId="130" xfId="9" applyNumberFormat="1" applyFont="1" applyFill="1" applyBorder="1" applyAlignment="1" applyProtection="1">
      <alignment horizontal="center" vertical="center" wrapText="1"/>
      <protection locked="0"/>
    </xf>
    <xf numFmtId="0" fontId="27" fillId="33" borderId="131" xfId="9" applyFont="1" applyFill="1" applyBorder="1" applyAlignment="1" applyProtection="1">
      <alignment horizontal="center" vertical="center" wrapText="1"/>
      <protection locked="0"/>
    </xf>
    <xf numFmtId="0" fontId="25" fillId="9" borderId="137" xfId="0" applyFont="1" applyFill="1" applyBorder="1" applyAlignment="1">
      <alignment horizontal="center" vertical="center" wrapText="1"/>
    </xf>
    <xf numFmtId="0" fontId="31" fillId="8" borderId="126" xfId="9" applyFont="1" applyBorder="1" applyAlignment="1" applyProtection="1">
      <alignment horizontal="center" vertical="center" wrapText="1"/>
      <protection locked="0"/>
    </xf>
    <xf numFmtId="0" fontId="31" fillId="8" borderId="127" xfId="9" applyFont="1" applyBorder="1" applyAlignment="1" applyProtection="1">
      <alignment horizontal="center" vertical="center" wrapText="1"/>
      <protection locked="0"/>
    </xf>
    <xf numFmtId="0" fontId="31" fillId="10" borderId="126" xfId="9" applyFont="1" applyFill="1" applyBorder="1" applyAlignment="1" applyProtection="1">
      <alignment horizontal="center" vertical="center" wrapText="1"/>
      <protection locked="0"/>
    </xf>
    <xf numFmtId="0" fontId="31" fillId="10" borderId="127" xfId="9" applyFont="1" applyFill="1" applyBorder="1" applyAlignment="1" applyProtection="1">
      <alignment horizontal="center" vertical="center" wrapText="1"/>
      <protection locked="0"/>
    </xf>
    <xf numFmtId="0" fontId="31" fillId="33" borderId="126" xfId="9" applyFont="1" applyFill="1" applyBorder="1" applyAlignment="1" applyProtection="1">
      <alignment horizontal="center" vertical="center" wrapText="1"/>
      <protection locked="0"/>
    </xf>
    <xf numFmtId="0" fontId="31" fillId="33" borderId="127" xfId="9" applyFont="1" applyFill="1" applyBorder="1" applyAlignment="1" applyProtection="1">
      <alignment horizontal="center" vertical="center" wrapText="1"/>
      <protection locked="0"/>
    </xf>
    <xf numFmtId="0" fontId="25" fillId="9" borderId="20" xfId="0" applyFont="1" applyFill="1" applyBorder="1" applyAlignment="1">
      <alignment horizontal="center" vertical="center" wrapText="1"/>
    </xf>
    <xf numFmtId="0" fontId="25" fillId="9" borderId="18" xfId="0" applyFont="1" applyFill="1" applyBorder="1" applyAlignment="1">
      <alignment horizontal="center" vertical="center" wrapText="1"/>
    </xf>
    <xf numFmtId="0" fontId="25" fillId="9" borderId="23" xfId="0" applyFont="1" applyFill="1" applyBorder="1" applyAlignment="1">
      <alignment horizontal="center" vertical="center" wrapText="1"/>
    </xf>
    <xf numFmtId="0" fontId="18" fillId="6" borderId="6" xfId="0" applyFont="1" applyFill="1" applyBorder="1" applyAlignment="1">
      <alignment horizontal="center" vertical="center"/>
    </xf>
    <xf numFmtId="0" fontId="19" fillId="2" borderId="126" xfId="0" applyFont="1" applyFill="1" applyBorder="1" applyAlignment="1">
      <alignment horizontal="center" vertical="center"/>
    </xf>
    <xf numFmtId="0" fontId="19" fillId="2" borderId="137" xfId="0" applyFont="1" applyFill="1" applyBorder="1" applyAlignment="1">
      <alignment horizontal="center" vertical="center"/>
    </xf>
    <xf numFmtId="0" fontId="19" fillId="2" borderId="131" xfId="0" applyFont="1" applyFill="1" applyBorder="1" applyAlignment="1">
      <alignment horizontal="center" vertical="center"/>
    </xf>
    <xf numFmtId="0" fontId="20" fillId="6" borderId="5" xfId="0" applyFont="1" applyFill="1" applyBorder="1" applyAlignment="1">
      <alignment horizontal="center" vertical="top" wrapText="1"/>
    </xf>
    <xf numFmtId="0" fontId="20" fillId="6" borderId="6" xfId="0" applyFont="1" applyFill="1" applyBorder="1" applyAlignment="1">
      <alignment horizontal="center" vertical="top" wrapText="1"/>
    </xf>
    <xf numFmtId="0" fontId="21" fillId="6" borderId="6" xfId="0" applyFont="1" applyFill="1" applyBorder="1" applyAlignment="1">
      <alignment horizontal="center" vertical="top" wrapText="1"/>
    </xf>
    <xf numFmtId="0" fontId="22" fillId="6" borderId="8" xfId="4" applyFill="1" applyBorder="1" applyAlignment="1" applyProtection="1">
      <alignment horizontal="center" vertical="top" wrapText="1"/>
    </xf>
    <xf numFmtId="0" fontId="22" fillId="6" borderId="9" xfId="4" applyFill="1" applyBorder="1" applyAlignment="1" applyProtection="1">
      <alignment horizontal="center" vertical="top" wrapText="1"/>
    </xf>
    <xf numFmtId="0" fontId="23" fillId="0" borderId="0" xfId="0" applyFont="1" applyAlignment="1">
      <alignment horizontal="left"/>
    </xf>
    <xf numFmtId="0" fontId="0" fillId="0" borderId="11" xfId="0" applyBorder="1" applyAlignment="1"/>
    <xf numFmtId="0" fontId="110" fillId="15" borderId="0" xfId="0" applyFont="1" applyFill="1" applyAlignment="1">
      <alignment horizontal="left" vertical="top" wrapText="1"/>
    </xf>
    <xf numFmtId="0" fontId="124" fillId="0" borderId="20" xfId="0" applyFont="1" applyBorder="1" applyAlignment="1">
      <alignment horizontal="center" vertical="center" wrapText="1" readingOrder="1"/>
    </xf>
    <xf numFmtId="0" fontId="124" fillId="0" borderId="24" xfId="0" applyFont="1" applyBorder="1" applyAlignment="1">
      <alignment horizontal="center" vertical="center" wrapText="1" readingOrder="1"/>
    </xf>
    <xf numFmtId="0" fontId="114" fillId="0" borderId="0" xfId="0" applyFont="1" applyAlignment="1">
      <alignment horizontal="left" vertical="top" wrapText="1"/>
    </xf>
    <xf numFmtId="0" fontId="110" fillId="2" borderId="0" xfId="0" applyFont="1" applyFill="1" applyAlignment="1">
      <alignment horizontal="left" vertical="top" wrapText="1"/>
    </xf>
    <xf numFmtId="0" fontId="148" fillId="0" borderId="0" xfId="0" applyFont="1" applyAlignment="1">
      <alignment horizontal="left" vertical="top" wrapText="1"/>
    </xf>
    <xf numFmtId="0" fontId="139" fillId="2" borderId="0" xfId="0" applyFont="1" applyFill="1" applyAlignment="1">
      <alignment horizontal="left" vertical="center" wrapText="1"/>
    </xf>
    <xf numFmtId="0" fontId="109" fillId="0" borderId="50" xfId="0" applyFont="1" applyBorder="1" applyAlignment="1">
      <alignment horizontal="left" vertical="center" wrapText="1"/>
    </xf>
    <xf numFmtId="0" fontId="109" fillId="0" borderId="94" xfId="0" applyFont="1" applyBorder="1" applyAlignment="1">
      <alignment horizontal="left" vertical="center" wrapText="1"/>
    </xf>
    <xf numFmtId="0" fontId="109" fillId="0" borderId="92" xfId="0" applyFont="1" applyBorder="1" applyAlignment="1">
      <alignment horizontal="left" vertical="center" wrapText="1"/>
    </xf>
    <xf numFmtId="0" fontId="109" fillId="0" borderId="93" xfId="0" applyFont="1" applyBorder="1" applyAlignment="1">
      <alignment horizontal="left" vertical="center" wrapText="1"/>
    </xf>
    <xf numFmtId="0" fontId="12" fillId="5" borderId="126" xfId="19" applyFont="1" applyFill="1" applyBorder="1" applyAlignment="1">
      <alignment horizontal="right" vertical="center"/>
    </xf>
    <xf numFmtId="0" fontId="12" fillId="5" borderId="131" xfId="19" applyFont="1" applyFill="1" applyBorder="1" applyAlignment="1">
      <alignment horizontal="right" vertical="center"/>
    </xf>
    <xf numFmtId="49" fontId="10" fillId="5" borderId="49" xfId="19" applyNumberFormat="1" applyFont="1" applyFill="1" applyBorder="1" applyAlignment="1" applyProtection="1">
      <alignment horizontal="center" vertical="center" wrapText="1"/>
      <protection locked="0"/>
    </xf>
    <xf numFmtId="49" fontId="10" fillId="5" borderId="50" xfId="19" applyNumberFormat="1" applyFont="1" applyFill="1" applyBorder="1" applyAlignment="1" applyProtection="1">
      <alignment horizontal="center" vertical="center" wrapText="1"/>
      <protection locked="0"/>
    </xf>
    <xf numFmtId="0" fontId="6" fillId="2" borderId="0" xfId="19" applyFont="1" applyFill="1" applyAlignment="1">
      <alignment horizontal="center" vertical="center"/>
    </xf>
    <xf numFmtId="49" fontId="7" fillId="5" borderId="0" xfId="19" applyNumberFormat="1" applyFont="1" applyFill="1" applyAlignment="1">
      <alignment horizontal="left" vertical="center" wrapText="1"/>
    </xf>
    <xf numFmtId="49" fontId="7" fillId="5" borderId="0" xfId="19" applyNumberFormat="1" applyFont="1" applyFill="1" applyAlignment="1">
      <alignment horizontal="left" vertical="center"/>
    </xf>
    <xf numFmtId="49" fontId="9" fillId="5" borderId="0" xfId="19" applyNumberFormat="1" applyFont="1" applyFill="1" applyAlignment="1">
      <alignment horizontal="left" vertical="center" wrapText="1"/>
    </xf>
    <xf numFmtId="49" fontId="10" fillId="5" borderId="51" xfId="19" applyNumberFormat="1" applyFont="1" applyFill="1" applyBorder="1" applyAlignment="1" applyProtection="1">
      <alignment horizontal="center" vertical="center" wrapText="1"/>
      <protection locked="0"/>
    </xf>
    <xf numFmtId="0" fontId="8" fillId="0" borderId="52" xfId="23" applyFont="1" applyBorder="1" applyAlignment="1">
      <alignment horizontal="center" vertical="center" wrapText="1"/>
    </xf>
    <xf numFmtId="0" fontId="8" fillId="0" borderId="54" xfId="23" applyFont="1" applyBorder="1" applyAlignment="1">
      <alignment horizontal="center" vertical="center" wrapText="1"/>
    </xf>
    <xf numFmtId="0" fontId="8" fillId="2" borderId="52" xfId="23" applyFont="1" applyFill="1" applyBorder="1" applyAlignment="1">
      <alignment horizontal="center" vertical="center" wrapText="1"/>
    </xf>
    <xf numFmtId="0" fontId="8" fillId="2" borderId="54" xfId="23" applyFont="1" applyFill="1" applyBorder="1" applyAlignment="1">
      <alignment horizontal="center" vertical="center" wrapText="1"/>
    </xf>
    <xf numFmtId="0" fontId="2" fillId="0" borderId="52" xfId="23" applyFont="1" applyBorder="1" applyAlignment="1">
      <alignment horizontal="center"/>
    </xf>
    <xf numFmtId="0" fontId="3" fillId="0" borderId="52" xfId="23" applyBorder="1" applyAlignment="1">
      <alignment horizontal="center"/>
    </xf>
    <xf numFmtId="0" fontId="3" fillId="0" borderId="53" xfId="23" applyBorder="1" applyAlignment="1">
      <alignment horizontal="center"/>
    </xf>
  </cellXfs>
  <cellStyles count="25">
    <cellStyle name="Bad" xfId="8" builtinId="27"/>
    <cellStyle name="Comma" xfId="1" builtinId="3"/>
    <cellStyle name="Comma 2" xfId="13" xr:uid="{00000000-0005-0000-0000-000036000000}"/>
    <cellStyle name="Comma 3" xfId="21" xr:uid="{67385A10-D9A4-4224-BAA3-220AF436982E}"/>
    <cellStyle name="Comma 4" xfId="24" xr:uid="{609901B1-35B3-4E59-9E65-B5A2BB87545A}"/>
    <cellStyle name="Currency" xfId="2" builtinId="4"/>
    <cellStyle name="Currency 2" xfId="12" xr:uid="{00000000-0005-0000-0000-00002A000000}"/>
    <cellStyle name="Currency 3" xfId="20" xr:uid="{79CF2B05-393C-416C-AEC3-E3BFA744F8A9}"/>
    <cellStyle name="Excel Built-in Normal" xfId="14" xr:uid="{00000000-0005-0000-0000-000037000000}"/>
    <cellStyle name="Excel Built-in Normal 2" xfId="5" xr:uid="{00000000-0005-0000-0000-000014000000}"/>
    <cellStyle name="Good" xfId="7" builtinId="26"/>
    <cellStyle name="Hyperlink" xfId="4" builtinId="8"/>
    <cellStyle name="Hyperlink 2" xfId="15" xr:uid="{00000000-0005-0000-0000-000038000000}"/>
    <cellStyle name="Hyperlink 3" xfId="22" xr:uid="{6A57A81D-6FE1-44BC-95ED-218936A8C270}"/>
    <cellStyle name="Neutral" xfId="9" builtinId="28"/>
    <cellStyle name="Normal" xfId="0" builtinId="0"/>
    <cellStyle name="Normal 2" xfId="10" xr:uid="{00000000-0005-0000-0000-000022000000}"/>
    <cellStyle name="Normal 2 2" xfId="16" xr:uid="{00000000-0005-0000-0000-000039000000}"/>
    <cellStyle name="Normal 3" xfId="11" xr:uid="{00000000-0005-0000-0000-000027000000}"/>
    <cellStyle name="Normal 3 2" xfId="17" xr:uid="{00000000-0005-0000-0000-00003A000000}"/>
    <cellStyle name="Normal 4" xfId="6" xr:uid="{00000000-0005-0000-0000-000017000000}"/>
    <cellStyle name="Normal 5" xfId="18" xr:uid="{43B44C6F-08B3-4DF5-9564-616B6C7F5843}"/>
    <cellStyle name="Normal 6" xfId="19" xr:uid="{B1934357-3950-4DCB-80F3-0427578E8409}"/>
    <cellStyle name="Normal 7" xfId="23" xr:uid="{24076132-ADD6-4828-A7DF-4FBEE2D6317A}"/>
    <cellStyle name="Percent" xfId="3" builtinId="5"/>
  </cellStyles>
  <dxfs count="5">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
      <fill>
        <gradientFill degree="90">
          <stop position="0">
            <color theme="0"/>
          </stop>
          <stop position="1">
            <color theme="5" tint="0.59999389629810485"/>
          </stop>
        </gradientFill>
      </fill>
    </dxf>
  </dxfs>
  <tableStyles count="0" defaultTableStyle="TableStyleMedium9" defaultPivotStyle="PivotStyleLight16"/>
  <colors>
    <mruColors>
      <color rgb="FF00FFFF"/>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checked="Checked"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noThreeD="1"/>
</file>

<file path=xl/ctrlProps/ctrlProp72.xml><?xml version="1.0" encoding="utf-8"?>
<formControlPr xmlns="http://schemas.microsoft.com/office/spreadsheetml/2009/9/main" objectType="CheckBox" noThreeD="1"/>
</file>

<file path=xl/ctrlProps/ctrlProp73.xml><?xml version="1.0" encoding="utf-8"?>
<formControlPr xmlns="http://schemas.microsoft.com/office/spreadsheetml/2009/9/main" objectType="CheckBox" noThreeD="1"/>
</file>

<file path=xl/ctrlProps/ctrlProp74.xml><?xml version="1.0" encoding="utf-8"?>
<formControlPr xmlns="http://schemas.microsoft.com/office/spreadsheetml/2009/9/main" objectType="CheckBox" noThreeD="1"/>
</file>

<file path=xl/ctrlProps/ctrlProp75.xml><?xml version="1.0" encoding="utf-8"?>
<formControlPr xmlns="http://schemas.microsoft.com/office/spreadsheetml/2009/9/main" objectType="CheckBox" checked="Checked" noThreeD="1"/>
</file>

<file path=xl/ctrlProps/ctrlProp76.xml><?xml version="1.0" encoding="utf-8"?>
<formControlPr xmlns="http://schemas.microsoft.com/office/spreadsheetml/2009/9/main" objectType="CheckBox" noThreeD="1"/>
</file>

<file path=xl/ctrlProps/ctrlProp77.xml><?xml version="1.0" encoding="utf-8"?>
<formControlPr xmlns="http://schemas.microsoft.com/office/spreadsheetml/2009/9/main" objectType="CheckBox" checked="Checked"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4" Type="http://schemas.openxmlformats.org/officeDocument/2006/relationships/image" Target="../media/image8.jpeg"/></Relationships>
</file>

<file path=xl/drawings/_rels/drawing8.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6.png"/><Relationship Id="rId1" Type="http://schemas.openxmlformats.org/officeDocument/2006/relationships/image" Target="../media/image5.png"/><Relationship Id="rId4" Type="http://schemas.openxmlformats.org/officeDocument/2006/relationships/image" Target="../media/image8.jpeg"/></Relationships>
</file>

<file path=xl/drawings/_rels/drawing9.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6.png"/><Relationship Id="rId1" Type="http://schemas.openxmlformats.org/officeDocument/2006/relationships/image" Target="../media/image5.png"/><Relationship Id="rId4" Type="http://schemas.openxmlformats.org/officeDocument/2006/relationships/image" Target="../media/image8.jpe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a:xfrm>
          <a:off x="848360" y="152400"/>
          <a:ext cx="963930" cy="1143000"/>
        </a:xfrm>
        <a:prstGeom prst="rect">
          <a:avLst/>
        </a:prstGeom>
        <a:noFill/>
        <a:ln>
          <a:noFill/>
        </a:ln>
      </xdr:spPr>
    </xdr:sp>
    <xdr:clientData/>
  </xdr:twoCellAnchor>
  <xdr:twoCellAnchor>
    <xdr:from>
      <xdr:col>1</xdr:col>
      <xdr:colOff>19050</xdr:colOff>
      <xdr:row>1</xdr:row>
      <xdr:rowOff>9525</xdr:rowOff>
    </xdr:from>
    <xdr:to>
      <xdr:col>2</xdr:col>
      <xdr:colOff>85725</xdr:colOff>
      <xdr:row>3</xdr:row>
      <xdr:rowOff>152400</xdr:rowOff>
    </xdr:to>
    <xdr:pic>
      <xdr:nvPicPr>
        <xdr:cNvPr id="1034" name="Picture 6">
          <a:extLst>
            <a:ext uri="{FF2B5EF4-FFF2-40B4-BE49-F238E27FC236}">
              <a16:creationId xmlns:a16="http://schemas.microsoft.com/office/drawing/2014/main" id="{00000000-0008-0000-0000-00000A040000}"/>
            </a:ext>
            <a:ext uri="{147F2762-F138-4A5C-976F-8EAC2B608ADB}">
              <a16:predDERef xmlns:a16="http://schemas.microsoft.com/office/drawing/2014/main" pred="{00000000-0008-0000-0000-000009040000}"/>
            </a:ext>
          </a:extLst>
        </xdr:cNvPr>
        <xdr:cNvPicPr>
          <a:picLocks noChangeAspect="1" noChangeArrowheads="1"/>
        </xdr:cNvPicPr>
      </xdr:nvPicPr>
      <xdr:blipFill>
        <a:blip xmlns:r="http://schemas.openxmlformats.org/officeDocument/2006/relationships" r:embed="rId1" cstate="email"/>
        <a:srcRect/>
        <a:stretch>
          <a:fillRect/>
        </a:stretch>
      </xdr:blipFill>
      <xdr:spPr>
        <a:xfrm>
          <a:off x="209550" y="180975"/>
          <a:ext cx="895350" cy="5334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7</xdr:row>
          <xdr:rowOff>298450</xdr:rowOff>
        </xdr:from>
        <xdr:to>
          <xdr:col>5</xdr:col>
          <xdr:colOff>2647950</xdr:colOff>
          <xdr:row>7</xdr:row>
          <xdr:rowOff>450850</xdr:rowOff>
        </xdr:to>
        <xdr:sp macro="" textlink="">
          <xdr:nvSpPr>
            <xdr:cNvPr id="55297" name="Check Box 1" hidden="1">
              <a:extLst>
                <a:ext uri="{63B3BB69-23CF-44E3-9099-C40C66FF867C}">
                  <a14:compatExt spid="_x0000_s55297"/>
                </a:ext>
                <a:ext uri="{FF2B5EF4-FFF2-40B4-BE49-F238E27FC236}">
                  <a16:creationId xmlns:a16="http://schemas.microsoft.com/office/drawing/2014/main" id="{00000000-0008-0000-0500-000001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7</xdr:row>
          <xdr:rowOff>50800</xdr:rowOff>
        </xdr:from>
        <xdr:to>
          <xdr:col>5</xdr:col>
          <xdr:colOff>1441450</xdr:colOff>
          <xdr:row>7</xdr:row>
          <xdr:rowOff>260350</xdr:rowOff>
        </xdr:to>
        <xdr:sp macro="" textlink="">
          <xdr:nvSpPr>
            <xdr:cNvPr id="55298" name="Check Box 2" hidden="1">
              <a:extLst>
                <a:ext uri="{63B3BB69-23CF-44E3-9099-C40C66FF867C}">
                  <a14:compatExt spid="_x0000_s55298"/>
                </a:ext>
                <a:ext uri="{FF2B5EF4-FFF2-40B4-BE49-F238E27FC236}">
                  <a16:creationId xmlns:a16="http://schemas.microsoft.com/office/drawing/2014/main" id="{00000000-0008-0000-0500-000002D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312813</xdr:colOff>
          <xdr:row>10</xdr:row>
          <xdr:rowOff>17840</xdr:rowOff>
        </xdr:from>
        <xdr:to>
          <xdr:col>3</xdr:col>
          <xdr:colOff>1231900</xdr:colOff>
          <xdr:row>11</xdr:row>
          <xdr:rowOff>34471</xdr:rowOff>
        </xdr:to>
        <xdr:grpSp>
          <xdr:nvGrpSpPr>
            <xdr:cNvPr id="16" name="Group 15">
              <a:extLst>
                <a:ext uri="{FF2B5EF4-FFF2-40B4-BE49-F238E27FC236}">
                  <a16:creationId xmlns:a16="http://schemas.microsoft.com/office/drawing/2014/main" id="{00000000-0008-0000-0500-000010000000}"/>
                </a:ext>
              </a:extLst>
            </xdr:cNvPr>
            <xdr:cNvGrpSpPr/>
          </xdr:nvGrpSpPr>
          <xdr:grpSpPr>
            <a:xfrm>
              <a:off x="3691013" y="3548440"/>
              <a:ext cx="919087" cy="829431"/>
              <a:chOff x="3057516" y="5286375"/>
              <a:chExt cx="1066808" cy="219075"/>
            </a:xfrm>
          </xdr:grpSpPr>
          <xdr:sp macro="" textlink="">
            <xdr:nvSpPr>
              <xdr:cNvPr id="55307" name="Check Box 11" hidden="1">
                <a:extLst>
                  <a:ext uri="{63B3BB69-23CF-44E3-9099-C40C66FF867C}">
                    <a14:compatExt spid="_x0000_s55307"/>
                  </a:ext>
                  <a:ext uri="{FF2B5EF4-FFF2-40B4-BE49-F238E27FC236}">
                    <a16:creationId xmlns:a16="http://schemas.microsoft.com/office/drawing/2014/main" id="{00000000-0008-0000-0500-00000BD80000}"/>
                  </a:ext>
                </a:extLst>
              </xdr:cNvPr>
              <xdr:cNvSpPr/>
            </xdr:nvSpPr>
            <xdr:spPr bwMode="auto">
              <a:xfrm>
                <a:off x="305751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08" name="Check Box 12" hidden="1">
                <a:extLst>
                  <a:ext uri="{63B3BB69-23CF-44E3-9099-C40C66FF867C}">
                    <a14:compatExt spid="_x0000_s55308"/>
                  </a:ext>
                  <a:ext uri="{FF2B5EF4-FFF2-40B4-BE49-F238E27FC236}">
                    <a16:creationId xmlns:a16="http://schemas.microsoft.com/office/drawing/2014/main" id="{00000000-0008-0000-0500-00000CD80000}"/>
                  </a:ext>
                </a:extLst>
              </xdr:cNvPr>
              <xdr:cNvSpPr/>
            </xdr:nvSpPr>
            <xdr:spPr bwMode="auto">
              <a:xfrm>
                <a:off x="3609974"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338213</xdr:colOff>
          <xdr:row>11</xdr:row>
          <xdr:rowOff>71234</xdr:rowOff>
        </xdr:from>
        <xdr:to>
          <xdr:col>3</xdr:col>
          <xdr:colOff>1162050</xdr:colOff>
          <xdr:row>12</xdr:row>
          <xdr:rowOff>91040</xdr:rowOff>
        </xdr:to>
        <xdr:grpSp>
          <xdr:nvGrpSpPr>
            <xdr:cNvPr id="19" name="Group 18">
              <a:extLst>
                <a:ext uri="{FF2B5EF4-FFF2-40B4-BE49-F238E27FC236}">
                  <a16:creationId xmlns:a16="http://schemas.microsoft.com/office/drawing/2014/main" id="{00000000-0008-0000-0500-000013000000}"/>
                </a:ext>
              </a:extLst>
            </xdr:cNvPr>
            <xdr:cNvGrpSpPr/>
          </xdr:nvGrpSpPr>
          <xdr:grpSpPr>
            <a:xfrm>
              <a:off x="3716413" y="4414634"/>
              <a:ext cx="823837" cy="832606"/>
              <a:chOff x="3057513" y="5286375"/>
              <a:chExt cx="1066811" cy="219075"/>
            </a:xfrm>
          </xdr:grpSpPr>
          <xdr:sp macro="" textlink="">
            <xdr:nvSpPr>
              <xdr:cNvPr id="55309" name="Check Box 13" hidden="1">
                <a:extLst>
                  <a:ext uri="{63B3BB69-23CF-44E3-9099-C40C66FF867C}">
                    <a14:compatExt spid="_x0000_s55309"/>
                  </a:ext>
                  <a:ext uri="{FF2B5EF4-FFF2-40B4-BE49-F238E27FC236}">
                    <a16:creationId xmlns:a16="http://schemas.microsoft.com/office/drawing/2014/main" id="{00000000-0008-0000-0500-00000DD80000}"/>
                  </a:ext>
                </a:extLst>
              </xdr:cNvPr>
              <xdr:cNvSpPr/>
            </xdr:nvSpPr>
            <xdr:spPr bwMode="auto">
              <a:xfrm>
                <a:off x="305751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10" name="Check Box 14" hidden="1">
                <a:extLst>
                  <a:ext uri="{63B3BB69-23CF-44E3-9099-C40C66FF867C}">
                    <a14:compatExt spid="_x0000_s55310"/>
                  </a:ext>
                  <a:ext uri="{FF2B5EF4-FFF2-40B4-BE49-F238E27FC236}">
                    <a16:creationId xmlns:a16="http://schemas.microsoft.com/office/drawing/2014/main" id="{00000000-0008-0000-0500-00000ED80000}"/>
                  </a:ext>
                </a:extLst>
              </xdr:cNvPr>
              <xdr:cNvSpPr/>
            </xdr:nvSpPr>
            <xdr:spPr bwMode="auto">
              <a:xfrm>
                <a:off x="3609974"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213632</xdr:colOff>
          <xdr:row>18</xdr:row>
          <xdr:rowOff>495300</xdr:rowOff>
        </xdr:from>
        <xdr:to>
          <xdr:col>3</xdr:col>
          <xdr:colOff>1155700</xdr:colOff>
          <xdr:row>18</xdr:row>
          <xdr:rowOff>4064000</xdr:rowOff>
        </xdr:to>
        <xdr:grpSp>
          <xdr:nvGrpSpPr>
            <xdr:cNvPr id="31" name="Group 30">
              <a:extLst>
                <a:ext uri="{FF2B5EF4-FFF2-40B4-BE49-F238E27FC236}">
                  <a16:creationId xmlns:a16="http://schemas.microsoft.com/office/drawing/2014/main" id="{00000000-0008-0000-0500-00001F000000}"/>
                </a:ext>
              </a:extLst>
            </xdr:cNvPr>
            <xdr:cNvGrpSpPr/>
          </xdr:nvGrpSpPr>
          <xdr:grpSpPr>
            <a:xfrm>
              <a:off x="3591832" y="21932900"/>
              <a:ext cx="942068" cy="3568700"/>
              <a:chOff x="3057518" y="5286375"/>
              <a:chExt cx="1066807" cy="219075"/>
            </a:xfrm>
          </xdr:grpSpPr>
          <xdr:sp macro="" textlink="">
            <xdr:nvSpPr>
              <xdr:cNvPr id="55317" name="Check Box 21" hidden="1">
                <a:extLst>
                  <a:ext uri="{63B3BB69-23CF-44E3-9099-C40C66FF867C}">
                    <a14:compatExt spid="_x0000_s55317"/>
                  </a:ext>
                  <a:ext uri="{FF2B5EF4-FFF2-40B4-BE49-F238E27FC236}">
                    <a16:creationId xmlns:a16="http://schemas.microsoft.com/office/drawing/2014/main" id="{00000000-0008-0000-0500-000015D80000}"/>
                  </a:ext>
                </a:extLst>
              </xdr:cNvPr>
              <xdr:cNvSpPr/>
            </xdr:nvSpPr>
            <xdr:spPr bwMode="auto">
              <a:xfrm>
                <a:off x="3057518"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18" name="Check Box 22" hidden="1">
                <a:extLst>
                  <a:ext uri="{63B3BB69-23CF-44E3-9099-C40C66FF867C}">
                    <a14:compatExt spid="_x0000_s55318"/>
                  </a:ext>
                  <a:ext uri="{FF2B5EF4-FFF2-40B4-BE49-F238E27FC236}">
                    <a16:creationId xmlns:a16="http://schemas.microsoft.com/office/drawing/2014/main" id="{00000000-0008-0000-0500-000016D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213632</xdr:colOff>
          <xdr:row>23</xdr:row>
          <xdr:rowOff>525084</xdr:rowOff>
        </xdr:from>
        <xdr:to>
          <xdr:col>3</xdr:col>
          <xdr:colOff>1016000</xdr:colOff>
          <xdr:row>25</xdr:row>
          <xdr:rowOff>58662</xdr:rowOff>
        </xdr:to>
        <xdr:grpSp>
          <xdr:nvGrpSpPr>
            <xdr:cNvPr id="49" name="Group 48">
              <a:extLst>
                <a:ext uri="{FF2B5EF4-FFF2-40B4-BE49-F238E27FC236}">
                  <a16:creationId xmlns:a16="http://schemas.microsoft.com/office/drawing/2014/main" id="{00000000-0008-0000-0500-000031000000}"/>
                </a:ext>
              </a:extLst>
            </xdr:cNvPr>
            <xdr:cNvGrpSpPr/>
          </xdr:nvGrpSpPr>
          <xdr:grpSpPr>
            <a:xfrm>
              <a:off x="3591832" y="29481084"/>
              <a:ext cx="802368" cy="5553378"/>
              <a:chOff x="3057515" y="5286375"/>
              <a:chExt cx="1066808" cy="219075"/>
            </a:xfrm>
          </xdr:grpSpPr>
          <xdr:sp macro="" textlink="">
            <xdr:nvSpPr>
              <xdr:cNvPr id="55329" name="Check Box 33" hidden="1">
                <a:extLst>
                  <a:ext uri="{63B3BB69-23CF-44E3-9099-C40C66FF867C}">
                    <a14:compatExt spid="_x0000_s55329"/>
                  </a:ext>
                  <a:ext uri="{FF2B5EF4-FFF2-40B4-BE49-F238E27FC236}">
                    <a16:creationId xmlns:a16="http://schemas.microsoft.com/office/drawing/2014/main" id="{00000000-0008-0000-0500-000021D80000}"/>
                  </a:ext>
                </a:extLst>
              </xdr:cNvPr>
              <xdr:cNvSpPr/>
            </xdr:nvSpPr>
            <xdr:spPr bwMode="auto">
              <a:xfrm>
                <a:off x="305751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30" name="Check Box 34" hidden="1">
                <a:extLst>
                  <a:ext uri="{63B3BB69-23CF-44E3-9099-C40C66FF867C}">
                    <a14:compatExt spid="_x0000_s55330"/>
                  </a:ext>
                  <a:ext uri="{FF2B5EF4-FFF2-40B4-BE49-F238E27FC236}">
                    <a16:creationId xmlns:a16="http://schemas.microsoft.com/office/drawing/2014/main" id="{00000000-0008-0000-0500-000022D8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166763</xdr:colOff>
          <xdr:row>23</xdr:row>
          <xdr:rowOff>288320</xdr:rowOff>
        </xdr:from>
        <xdr:to>
          <xdr:col>3</xdr:col>
          <xdr:colOff>990600</xdr:colOff>
          <xdr:row>23</xdr:row>
          <xdr:rowOff>571500</xdr:rowOff>
        </xdr:to>
        <xdr:grpSp>
          <xdr:nvGrpSpPr>
            <xdr:cNvPr id="61" name="Group 60">
              <a:extLst>
                <a:ext uri="{FF2B5EF4-FFF2-40B4-BE49-F238E27FC236}">
                  <a16:creationId xmlns:a16="http://schemas.microsoft.com/office/drawing/2014/main" id="{00000000-0008-0000-0500-00003D000000}"/>
                </a:ext>
              </a:extLst>
            </xdr:cNvPr>
            <xdr:cNvGrpSpPr/>
          </xdr:nvGrpSpPr>
          <xdr:grpSpPr>
            <a:xfrm>
              <a:off x="3544963" y="29244320"/>
              <a:ext cx="823837" cy="283180"/>
              <a:chOff x="3057513" y="5286375"/>
              <a:chExt cx="1066811" cy="219075"/>
            </a:xfrm>
          </xdr:grpSpPr>
          <xdr:sp macro="" textlink="">
            <xdr:nvSpPr>
              <xdr:cNvPr id="55337" name="Check Box 41" hidden="1">
                <a:extLst>
                  <a:ext uri="{63B3BB69-23CF-44E3-9099-C40C66FF867C}">
                    <a14:compatExt spid="_x0000_s55337"/>
                  </a:ext>
                  <a:ext uri="{FF2B5EF4-FFF2-40B4-BE49-F238E27FC236}">
                    <a16:creationId xmlns:a16="http://schemas.microsoft.com/office/drawing/2014/main" id="{00000000-0008-0000-0500-000029D80000}"/>
                  </a:ext>
                </a:extLst>
              </xdr:cNvPr>
              <xdr:cNvSpPr/>
            </xdr:nvSpPr>
            <xdr:spPr bwMode="auto">
              <a:xfrm>
                <a:off x="305751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38" name="Check Box 42" hidden="1">
                <a:extLst>
                  <a:ext uri="{63B3BB69-23CF-44E3-9099-C40C66FF867C}">
                    <a14:compatExt spid="_x0000_s55338"/>
                  </a:ext>
                  <a:ext uri="{FF2B5EF4-FFF2-40B4-BE49-F238E27FC236}">
                    <a16:creationId xmlns:a16="http://schemas.microsoft.com/office/drawing/2014/main" id="{00000000-0008-0000-0500-00002AD80000}"/>
                  </a:ext>
                </a:extLst>
              </xdr:cNvPr>
              <xdr:cNvSpPr/>
            </xdr:nvSpPr>
            <xdr:spPr bwMode="auto">
              <a:xfrm>
                <a:off x="3609974"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179463</xdr:colOff>
          <xdr:row>22</xdr:row>
          <xdr:rowOff>17689</xdr:rowOff>
        </xdr:from>
        <xdr:to>
          <xdr:col>3</xdr:col>
          <xdr:colOff>1003300</xdr:colOff>
          <xdr:row>23</xdr:row>
          <xdr:rowOff>34320</xdr:rowOff>
        </xdr:to>
        <xdr:grpSp>
          <xdr:nvGrpSpPr>
            <xdr:cNvPr id="64" name="Group 63">
              <a:extLst>
                <a:ext uri="{FF2B5EF4-FFF2-40B4-BE49-F238E27FC236}">
                  <a16:creationId xmlns:a16="http://schemas.microsoft.com/office/drawing/2014/main" id="{00000000-0008-0000-0500-000040000000}"/>
                </a:ext>
              </a:extLst>
            </xdr:cNvPr>
            <xdr:cNvGrpSpPr/>
          </xdr:nvGrpSpPr>
          <xdr:grpSpPr>
            <a:xfrm>
              <a:off x="3557663" y="28160889"/>
              <a:ext cx="823837" cy="829431"/>
              <a:chOff x="3057513" y="5286375"/>
              <a:chExt cx="1066811" cy="219075"/>
            </a:xfrm>
          </xdr:grpSpPr>
          <xdr:sp macro="" textlink="">
            <xdr:nvSpPr>
              <xdr:cNvPr id="55339" name="Check Box 43" hidden="1">
                <a:extLst>
                  <a:ext uri="{63B3BB69-23CF-44E3-9099-C40C66FF867C}">
                    <a14:compatExt spid="_x0000_s55339"/>
                  </a:ext>
                  <a:ext uri="{FF2B5EF4-FFF2-40B4-BE49-F238E27FC236}">
                    <a16:creationId xmlns:a16="http://schemas.microsoft.com/office/drawing/2014/main" id="{00000000-0008-0000-0500-00002BD80000}"/>
                  </a:ext>
                </a:extLst>
              </xdr:cNvPr>
              <xdr:cNvSpPr/>
            </xdr:nvSpPr>
            <xdr:spPr bwMode="auto">
              <a:xfrm>
                <a:off x="305751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40" name="Check Box 44" hidden="1">
                <a:extLst>
                  <a:ext uri="{63B3BB69-23CF-44E3-9099-C40C66FF867C}">
                    <a14:compatExt spid="_x0000_s55340"/>
                  </a:ext>
                  <a:ext uri="{FF2B5EF4-FFF2-40B4-BE49-F238E27FC236}">
                    <a16:creationId xmlns:a16="http://schemas.microsoft.com/office/drawing/2014/main" id="{00000000-0008-0000-0500-00002CD80000}"/>
                  </a:ext>
                </a:extLst>
              </xdr:cNvPr>
              <xdr:cNvSpPr/>
            </xdr:nvSpPr>
            <xdr:spPr bwMode="auto">
              <a:xfrm>
                <a:off x="3609974"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166763</xdr:colOff>
          <xdr:row>20</xdr:row>
          <xdr:rowOff>759883</xdr:rowOff>
        </xdr:from>
        <xdr:to>
          <xdr:col>3</xdr:col>
          <xdr:colOff>1028700</xdr:colOff>
          <xdr:row>21</xdr:row>
          <xdr:rowOff>786039</xdr:rowOff>
        </xdr:to>
        <xdr:grpSp>
          <xdr:nvGrpSpPr>
            <xdr:cNvPr id="67" name="Group 66">
              <a:extLst>
                <a:ext uri="{FF2B5EF4-FFF2-40B4-BE49-F238E27FC236}">
                  <a16:creationId xmlns:a16="http://schemas.microsoft.com/office/drawing/2014/main" id="{00000000-0008-0000-0500-000043000000}"/>
                </a:ext>
              </a:extLst>
            </xdr:cNvPr>
            <xdr:cNvGrpSpPr/>
          </xdr:nvGrpSpPr>
          <xdr:grpSpPr>
            <a:xfrm>
              <a:off x="3544963" y="27277483"/>
              <a:ext cx="861937" cy="838956"/>
              <a:chOff x="3057517" y="5286375"/>
              <a:chExt cx="1066807" cy="219075"/>
            </a:xfrm>
          </xdr:grpSpPr>
          <xdr:sp macro="" textlink="">
            <xdr:nvSpPr>
              <xdr:cNvPr id="55341" name="Check Box 45" hidden="1">
                <a:extLst>
                  <a:ext uri="{63B3BB69-23CF-44E3-9099-C40C66FF867C}">
                    <a14:compatExt spid="_x0000_s55341"/>
                  </a:ext>
                  <a:ext uri="{FF2B5EF4-FFF2-40B4-BE49-F238E27FC236}">
                    <a16:creationId xmlns:a16="http://schemas.microsoft.com/office/drawing/2014/main" id="{00000000-0008-0000-0500-00002DD80000}"/>
                  </a:ext>
                </a:extLst>
              </xdr:cNvPr>
              <xdr:cNvSpPr/>
            </xdr:nvSpPr>
            <xdr:spPr bwMode="auto">
              <a:xfrm>
                <a:off x="305751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42" name="Check Box 46" hidden="1">
                <a:extLst>
                  <a:ext uri="{63B3BB69-23CF-44E3-9099-C40C66FF867C}">
                    <a14:compatExt spid="_x0000_s55342"/>
                  </a:ext>
                  <a:ext uri="{FF2B5EF4-FFF2-40B4-BE49-F238E27FC236}">
                    <a16:creationId xmlns:a16="http://schemas.microsoft.com/office/drawing/2014/main" id="{00000000-0008-0000-0500-00002ED80000}"/>
                  </a:ext>
                </a:extLst>
              </xdr:cNvPr>
              <xdr:cNvSpPr/>
            </xdr:nvSpPr>
            <xdr:spPr bwMode="auto">
              <a:xfrm>
                <a:off x="3609974"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319163</xdr:colOff>
          <xdr:row>16</xdr:row>
          <xdr:rowOff>4823732</xdr:rowOff>
        </xdr:from>
        <xdr:to>
          <xdr:col>3</xdr:col>
          <xdr:colOff>1295400</xdr:colOff>
          <xdr:row>17</xdr:row>
          <xdr:rowOff>789063</xdr:rowOff>
        </xdr:to>
        <xdr:grpSp>
          <xdr:nvGrpSpPr>
            <xdr:cNvPr id="73" name="Group 72">
              <a:extLst>
                <a:ext uri="{FF2B5EF4-FFF2-40B4-BE49-F238E27FC236}">
                  <a16:creationId xmlns:a16="http://schemas.microsoft.com/office/drawing/2014/main" id="{00000000-0008-0000-0500-000049000000}"/>
                </a:ext>
              </a:extLst>
            </xdr:cNvPr>
            <xdr:cNvGrpSpPr/>
          </xdr:nvGrpSpPr>
          <xdr:grpSpPr>
            <a:xfrm>
              <a:off x="3697363" y="20584432"/>
              <a:ext cx="976237" cy="829431"/>
              <a:chOff x="3057511" y="5286375"/>
              <a:chExt cx="1066809" cy="219075"/>
            </a:xfrm>
          </xdr:grpSpPr>
          <xdr:sp macro="" textlink="">
            <xdr:nvSpPr>
              <xdr:cNvPr id="55345" name="Check Box 49" hidden="1">
                <a:extLst>
                  <a:ext uri="{63B3BB69-23CF-44E3-9099-C40C66FF867C}">
                    <a14:compatExt spid="_x0000_s55345"/>
                  </a:ext>
                  <a:ext uri="{FF2B5EF4-FFF2-40B4-BE49-F238E27FC236}">
                    <a16:creationId xmlns:a16="http://schemas.microsoft.com/office/drawing/2014/main" id="{00000000-0008-0000-0500-000031D80000}"/>
                  </a:ext>
                </a:extLst>
              </xdr:cNvPr>
              <xdr:cNvSpPr/>
            </xdr:nvSpPr>
            <xdr:spPr bwMode="auto">
              <a:xfrm>
                <a:off x="3057511"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46" name="Check Box 50" hidden="1">
                <a:extLst>
                  <a:ext uri="{63B3BB69-23CF-44E3-9099-C40C66FF867C}">
                    <a14:compatExt spid="_x0000_s55346"/>
                  </a:ext>
                  <a:ext uri="{FF2B5EF4-FFF2-40B4-BE49-F238E27FC236}">
                    <a16:creationId xmlns:a16="http://schemas.microsoft.com/office/drawing/2014/main" id="{00000000-0008-0000-0500-000032D80000}"/>
                  </a:ext>
                </a:extLst>
              </xdr:cNvPr>
              <xdr:cNvSpPr/>
            </xdr:nvSpPr>
            <xdr:spPr bwMode="auto">
              <a:xfrm>
                <a:off x="360997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458863</xdr:colOff>
          <xdr:row>15</xdr:row>
          <xdr:rowOff>782712</xdr:rowOff>
        </xdr:from>
        <xdr:to>
          <xdr:col>3</xdr:col>
          <xdr:colOff>1384300</xdr:colOff>
          <xdr:row>17</xdr:row>
          <xdr:rowOff>35832</xdr:rowOff>
        </xdr:to>
        <xdr:grpSp>
          <xdr:nvGrpSpPr>
            <xdr:cNvPr id="76" name="Group 75">
              <a:extLst>
                <a:ext uri="{FF2B5EF4-FFF2-40B4-BE49-F238E27FC236}">
                  <a16:creationId xmlns:a16="http://schemas.microsoft.com/office/drawing/2014/main" id="{00000000-0008-0000-0500-00004C000000}"/>
                </a:ext>
              </a:extLst>
            </xdr:cNvPr>
            <xdr:cNvGrpSpPr/>
          </xdr:nvGrpSpPr>
          <xdr:grpSpPr>
            <a:xfrm>
              <a:off x="3837063" y="15730612"/>
              <a:ext cx="925437" cy="4930020"/>
              <a:chOff x="3057519" y="5286375"/>
              <a:chExt cx="1066803" cy="219075"/>
            </a:xfrm>
          </xdr:grpSpPr>
          <xdr:sp macro="" textlink="">
            <xdr:nvSpPr>
              <xdr:cNvPr id="55347" name="Check Box 51" hidden="1">
                <a:extLst>
                  <a:ext uri="{63B3BB69-23CF-44E3-9099-C40C66FF867C}">
                    <a14:compatExt spid="_x0000_s55347"/>
                  </a:ext>
                  <a:ext uri="{FF2B5EF4-FFF2-40B4-BE49-F238E27FC236}">
                    <a16:creationId xmlns:a16="http://schemas.microsoft.com/office/drawing/2014/main" id="{00000000-0008-0000-0500-000033D80000}"/>
                  </a:ext>
                </a:extLst>
              </xdr:cNvPr>
              <xdr:cNvSpPr/>
            </xdr:nvSpPr>
            <xdr:spPr bwMode="auto">
              <a:xfrm>
                <a:off x="305751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48" name="Check Box 52" hidden="1">
                <a:extLst>
                  <a:ext uri="{63B3BB69-23CF-44E3-9099-C40C66FF867C}">
                    <a14:compatExt spid="_x0000_s55348"/>
                  </a:ext>
                  <a:ext uri="{FF2B5EF4-FFF2-40B4-BE49-F238E27FC236}">
                    <a16:creationId xmlns:a16="http://schemas.microsoft.com/office/drawing/2014/main" id="{00000000-0008-0000-0500-000034D80000}"/>
                  </a:ext>
                </a:extLst>
              </xdr:cNvPr>
              <xdr:cNvSpPr/>
            </xdr:nvSpPr>
            <xdr:spPr bwMode="auto">
              <a:xfrm>
                <a:off x="360997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357263</xdr:colOff>
          <xdr:row>15</xdr:row>
          <xdr:rowOff>42181</xdr:rowOff>
        </xdr:from>
        <xdr:to>
          <xdr:col>3</xdr:col>
          <xdr:colOff>1333500</xdr:colOff>
          <xdr:row>16</xdr:row>
          <xdr:rowOff>58812</xdr:rowOff>
        </xdr:to>
        <xdr:grpSp>
          <xdr:nvGrpSpPr>
            <xdr:cNvPr id="79" name="Group 78">
              <a:extLst>
                <a:ext uri="{FF2B5EF4-FFF2-40B4-BE49-F238E27FC236}">
                  <a16:creationId xmlns:a16="http://schemas.microsoft.com/office/drawing/2014/main" id="{00000000-0008-0000-0500-00004F000000}"/>
                </a:ext>
              </a:extLst>
            </xdr:cNvPr>
            <xdr:cNvGrpSpPr/>
          </xdr:nvGrpSpPr>
          <xdr:grpSpPr>
            <a:xfrm>
              <a:off x="3735463" y="14990081"/>
              <a:ext cx="976237" cy="829431"/>
              <a:chOff x="3057511" y="5286375"/>
              <a:chExt cx="1066809" cy="219075"/>
            </a:xfrm>
          </xdr:grpSpPr>
          <xdr:sp macro="" textlink="">
            <xdr:nvSpPr>
              <xdr:cNvPr id="55349" name="Check Box 53" hidden="1">
                <a:extLst>
                  <a:ext uri="{63B3BB69-23CF-44E3-9099-C40C66FF867C}">
                    <a14:compatExt spid="_x0000_s55349"/>
                  </a:ext>
                  <a:ext uri="{FF2B5EF4-FFF2-40B4-BE49-F238E27FC236}">
                    <a16:creationId xmlns:a16="http://schemas.microsoft.com/office/drawing/2014/main" id="{00000000-0008-0000-0500-000035D80000}"/>
                  </a:ext>
                </a:extLst>
              </xdr:cNvPr>
              <xdr:cNvSpPr/>
            </xdr:nvSpPr>
            <xdr:spPr bwMode="auto">
              <a:xfrm>
                <a:off x="3057511"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50" name="Check Box 54" hidden="1">
                <a:extLst>
                  <a:ext uri="{63B3BB69-23CF-44E3-9099-C40C66FF867C}">
                    <a14:compatExt spid="_x0000_s55350"/>
                  </a:ext>
                  <a:ext uri="{FF2B5EF4-FFF2-40B4-BE49-F238E27FC236}">
                    <a16:creationId xmlns:a16="http://schemas.microsoft.com/office/drawing/2014/main" id="{00000000-0008-0000-0500-000036D80000}"/>
                  </a:ext>
                </a:extLst>
              </xdr:cNvPr>
              <xdr:cNvSpPr/>
            </xdr:nvSpPr>
            <xdr:spPr bwMode="auto">
              <a:xfrm>
                <a:off x="360997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293763</xdr:colOff>
          <xdr:row>14</xdr:row>
          <xdr:rowOff>2367795</xdr:rowOff>
        </xdr:from>
        <xdr:to>
          <xdr:col>3</xdr:col>
          <xdr:colOff>1282700</xdr:colOff>
          <xdr:row>14</xdr:row>
          <xdr:rowOff>2679700</xdr:rowOff>
        </xdr:to>
        <xdr:grpSp>
          <xdr:nvGrpSpPr>
            <xdr:cNvPr id="82" name="Group 81">
              <a:extLst>
                <a:ext uri="{FF2B5EF4-FFF2-40B4-BE49-F238E27FC236}">
                  <a16:creationId xmlns:a16="http://schemas.microsoft.com/office/drawing/2014/main" id="{00000000-0008-0000-0500-000052000000}"/>
                </a:ext>
              </a:extLst>
            </xdr:cNvPr>
            <xdr:cNvGrpSpPr/>
          </xdr:nvGrpSpPr>
          <xdr:grpSpPr>
            <a:xfrm>
              <a:off x="3671963" y="12108695"/>
              <a:ext cx="988937" cy="311905"/>
              <a:chOff x="3057517" y="5286375"/>
              <a:chExt cx="1066806" cy="219075"/>
            </a:xfrm>
          </xdr:grpSpPr>
          <xdr:sp macro="" textlink="">
            <xdr:nvSpPr>
              <xdr:cNvPr id="55351" name="Check Box 55" hidden="1">
                <a:extLst>
                  <a:ext uri="{63B3BB69-23CF-44E3-9099-C40C66FF867C}">
                    <a14:compatExt spid="_x0000_s55351"/>
                  </a:ext>
                  <a:ext uri="{FF2B5EF4-FFF2-40B4-BE49-F238E27FC236}">
                    <a16:creationId xmlns:a16="http://schemas.microsoft.com/office/drawing/2014/main" id="{00000000-0008-0000-0500-000037D80000}"/>
                  </a:ext>
                </a:extLst>
              </xdr:cNvPr>
              <xdr:cNvSpPr/>
            </xdr:nvSpPr>
            <xdr:spPr bwMode="auto">
              <a:xfrm>
                <a:off x="305751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52" name="Check Box 56" hidden="1">
                <a:extLst>
                  <a:ext uri="{63B3BB69-23CF-44E3-9099-C40C66FF867C}">
                    <a14:compatExt spid="_x0000_s55352"/>
                  </a:ext>
                  <a:ext uri="{FF2B5EF4-FFF2-40B4-BE49-F238E27FC236}">
                    <a16:creationId xmlns:a16="http://schemas.microsoft.com/office/drawing/2014/main" id="{00000000-0008-0000-0500-000038D80000}"/>
                  </a:ext>
                </a:extLst>
              </xdr:cNvPr>
              <xdr:cNvSpPr/>
            </xdr:nvSpPr>
            <xdr:spPr bwMode="auto">
              <a:xfrm>
                <a:off x="360997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281063</xdr:colOff>
          <xdr:row>11</xdr:row>
          <xdr:rowOff>794052</xdr:rowOff>
        </xdr:from>
        <xdr:to>
          <xdr:col>3</xdr:col>
          <xdr:colOff>1143000</xdr:colOff>
          <xdr:row>13</xdr:row>
          <xdr:rowOff>33415</xdr:rowOff>
        </xdr:to>
        <xdr:grpSp>
          <xdr:nvGrpSpPr>
            <xdr:cNvPr id="85" name="Group 84">
              <a:extLst>
                <a:ext uri="{FF2B5EF4-FFF2-40B4-BE49-F238E27FC236}">
                  <a16:creationId xmlns:a16="http://schemas.microsoft.com/office/drawing/2014/main" id="{00000000-0008-0000-0500-000055000000}"/>
                </a:ext>
              </a:extLst>
            </xdr:cNvPr>
            <xdr:cNvGrpSpPr/>
          </xdr:nvGrpSpPr>
          <xdr:grpSpPr>
            <a:xfrm>
              <a:off x="3659263" y="5137452"/>
              <a:ext cx="861937" cy="3824063"/>
              <a:chOff x="3057517" y="5286375"/>
              <a:chExt cx="1066807" cy="219075"/>
            </a:xfrm>
          </xdr:grpSpPr>
          <xdr:sp macro="" textlink="">
            <xdr:nvSpPr>
              <xdr:cNvPr id="55353" name="Check Box 57" hidden="1">
                <a:extLst>
                  <a:ext uri="{63B3BB69-23CF-44E3-9099-C40C66FF867C}">
                    <a14:compatExt spid="_x0000_s55353"/>
                  </a:ext>
                  <a:ext uri="{FF2B5EF4-FFF2-40B4-BE49-F238E27FC236}">
                    <a16:creationId xmlns:a16="http://schemas.microsoft.com/office/drawing/2014/main" id="{00000000-0008-0000-0500-000039D80000}"/>
                  </a:ext>
                </a:extLst>
              </xdr:cNvPr>
              <xdr:cNvSpPr/>
            </xdr:nvSpPr>
            <xdr:spPr bwMode="auto">
              <a:xfrm>
                <a:off x="305751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54" name="Check Box 58" hidden="1">
                <a:extLst>
                  <a:ext uri="{63B3BB69-23CF-44E3-9099-C40C66FF867C}">
                    <a14:compatExt spid="_x0000_s55354"/>
                  </a:ext>
                  <a:ext uri="{FF2B5EF4-FFF2-40B4-BE49-F238E27FC236}">
                    <a16:creationId xmlns:a16="http://schemas.microsoft.com/office/drawing/2014/main" id="{00000000-0008-0000-0500-00003AD80000}"/>
                  </a:ext>
                </a:extLst>
              </xdr:cNvPr>
              <xdr:cNvSpPr/>
            </xdr:nvSpPr>
            <xdr:spPr bwMode="auto">
              <a:xfrm>
                <a:off x="3609974"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331863</xdr:colOff>
          <xdr:row>13</xdr:row>
          <xdr:rowOff>68340</xdr:rowOff>
        </xdr:from>
        <xdr:to>
          <xdr:col>3</xdr:col>
          <xdr:colOff>1181100</xdr:colOff>
          <xdr:row>14</xdr:row>
          <xdr:rowOff>81795</xdr:rowOff>
        </xdr:to>
        <xdr:grpSp>
          <xdr:nvGrpSpPr>
            <xdr:cNvPr id="88" name="Group 87">
              <a:extLst>
                <a:ext uri="{FF2B5EF4-FFF2-40B4-BE49-F238E27FC236}">
                  <a16:creationId xmlns:a16="http://schemas.microsoft.com/office/drawing/2014/main" id="{00000000-0008-0000-0500-000058000000}"/>
                </a:ext>
              </a:extLst>
            </xdr:cNvPr>
            <xdr:cNvGrpSpPr/>
          </xdr:nvGrpSpPr>
          <xdr:grpSpPr>
            <a:xfrm>
              <a:off x="3710063" y="8996440"/>
              <a:ext cx="849237" cy="826255"/>
              <a:chOff x="3057520" y="5286375"/>
              <a:chExt cx="1066805" cy="219075"/>
            </a:xfrm>
          </xdr:grpSpPr>
          <xdr:sp macro="" textlink="">
            <xdr:nvSpPr>
              <xdr:cNvPr id="55355" name="Check Box 59" hidden="1">
                <a:extLst>
                  <a:ext uri="{63B3BB69-23CF-44E3-9099-C40C66FF867C}">
                    <a14:compatExt spid="_x0000_s55355"/>
                  </a:ext>
                  <a:ext uri="{FF2B5EF4-FFF2-40B4-BE49-F238E27FC236}">
                    <a16:creationId xmlns:a16="http://schemas.microsoft.com/office/drawing/2014/main" id="{00000000-0008-0000-0500-00003BD80000}"/>
                  </a:ext>
                </a:extLst>
              </xdr:cNvPr>
              <xdr:cNvSpPr/>
            </xdr:nvSpPr>
            <xdr:spPr bwMode="auto">
              <a:xfrm>
                <a:off x="305752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56" name="Check Box 60" hidden="1">
                <a:extLst>
                  <a:ext uri="{63B3BB69-23CF-44E3-9099-C40C66FF867C}">
                    <a14:compatExt spid="_x0000_s55356"/>
                  </a:ext>
                  <a:ext uri="{FF2B5EF4-FFF2-40B4-BE49-F238E27FC236}">
                    <a16:creationId xmlns:a16="http://schemas.microsoft.com/office/drawing/2014/main" id="{00000000-0008-0000-0500-00003CD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500-00005E000000}"/>
            </a:ext>
          </a:extLst>
        </xdr:cNvPr>
        <xdr:cNvGrpSpPr/>
      </xdr:nvGrpSpPr>
      <xdr:grpSpPr>
        <a:xfrm>
          <a:off x="3378200" y="4892040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5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5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5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307256</xdr:colOff>
          <xdr:row>36</xdr:row>
          <xdr:rowOff>36399</xdr:rowOff>
        </xdr:from>
        <xdr:to>
          <xdr:col>4</xdr:col>
          <xdr:colOff>1358900</xdr:colOff>
          <xdr:row>37</xdr:row>
          <xdr:rowOff>30388</xdr:rowOff>
        </xdr:to>
        <xdr:grpSp>
          <xdr:nvGrpSpPr>
            <xdr:cNvPr id="98" name="Group 97">
              <a:extLst>
                <a:ext uri="{FF2B5EF4-FFF2-40B4-BE49-F238E27FC236}">
                  <a16:creationId xmlns:a16="http://schemas.microsoft.com/office/drawing/2014/main" id="{00000000-0008-0000-0500-000062000000}"/>
                </a:ext>
              </a:extLst>
            </xdr:cNvPr>
            <xdr:cNvGrpSpPr/>
          </xdr:nvGrpSpPr>
          <xdr:grpSpPr>
            <a:xfrm>
              <a:off x="6161956" y="38428499"/>
              <a:ext cx="1051644" cy="552789"/>
              <a:chOff x="3057539" y="5286375"/>
              <a:chExt cx="1066787" cy="219075"/>
            </a:xfrm>
          </xdr:grpSpPr>
          <xdr:sp macro="" textlink="">
            <xdr:nvSpPr>
              <xdr:cNvPr id="55359" name="Check Box 63" hidden="1">
                <a:extLst>
                  <a:ext uri="{63B3BB69-23CF-44E3-9099-C40C66FF867C}">
                    <a14:compatExt spid="_x0000_s55359"/>
                  </a:ext>
                  <a:ext uri="{FF2B5EF4-FFF2-40B4-BE49-F238E27FC236}">
                    <a16:creationId xmlns:a16="http://schemas.microsoft.com/office/drawing/2014/main" id="{00000000-0008-0000-0500-00003FD80000}"/>
                  </a:ext>
                </a:extLst>
              </xdr:cNvPr>
              <xdr:cNvSpPr/>
            </xdr:nvSpPr>
            <xdr:spPr bwMode="auto">
              <a:xfrm>
                <a:off x="305753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60" name="Check Box 64" hidden="1">
                <a:extLst>
                  <a:ext uri="{63B3BB69-23CF-44E3-9099-C40C66FF867C}">
                    <a14:compatExt spid="_x0000_s55360"/>
                  </a:ext>
                  <a:ext uri="{FF2B5EF4-FFF2-40B4-BE49-F238E27FC236}">
                    <a16:creationId xmlns:a16="http://schemas.microsoft.com/office/drawing/2014/main" id="{00000000-0008-0000-0500-000040D80000}"/>
                  </a:ext>
                </a:extLst>
              </xdr:cNvPr>
              <xdr:cNvSpPr/>
            </xdr:nvSpPr>
            <xdr:spPr bwMode="auto">
              <a:xfrm>
                <a:off x="360997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1666</xdr:colOff>
          <xdr:row>43</xdr:row>
          <xdr:rowOff>17803</xdr:rowOff>
        </xdr:from>
        <xdr:to>
          <xdr:col>4</xdr:col>
          <xdr:colOff>1714500</xdr:colOff>
          <xdr:row>43</xdr:row>
          <xdr:rowOff>469900</xdr:rowOff>
        </xdr:to>
        <xdr:grpSp>
          <xdr:nvGrpSpPr>
            <xdr:cNvPr id="101" name="Group 135">
              <a:extLst>
                <a:ext uri="{FF2B5EF4-FFF2-40B4-BE49-F238E27FC236}">
                  <a16:creationId xmlns:a16="http://schemas.microsoft.com/office/drawing/2014/main" id="{00000000-0008-0000-0500-000065000000}"/>
                </a:ext>
              </a:extLst>
            </xdr:cNvPr>
            <xdr:cNvGrpSpPr>
              <a:grpSpLocks/>
            </xdr:cNvGrpSpPr>
          </xdr:nvGrpSpPr>
          <xdr:grpSpPr bwMode="auto">
            <a:xfrm>
              <a:off x="5856366" y="43337503"/>
              <a:ext cx="1712834" cy="452097"/>
              <a:chOff x="30480" y="148175"/>
              <a:chExt cx="18553" cy="2191"/>
            </a:xfrm>
          </xdr:grpSpPr>
          <xdr:sp macro="" textlink="">
            <xdr:nvSpPr>
              <xdr:cNvPr id="55361" name="Check Box 65" hidden="1">
                <a:extLst>
                  <a:ext uri="{63B3BB69-23CF-44E3-9099-C40C66FF867C}">
                    <a14:compatExt spid="_x0000_s55361"/>
                  </a:ext>
                  <a:ext uri="{FF2B5EF4-FFF2-40B4-BE49-F238E27FC236}">
                    <a16:creationId xmlns:a16="http://schemas.microsoft.com/office/drawing/2014/main" id="{00000000-0008-0000-0500-000041D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62" name="Check Box 66" hidden="1">
                <a:extLst>
                  <a:ext uri="{63B3BB69-23CF-44E3-9099-C40C66FF867C}">
                    <a14:compatExt spid="_x0000_s55362"/>
                  </a:ext>
                  <a:ext uri="{FF2B5EF4-FFF2-40B4-BE49-F238E27FC236}">
                    <a16:creationId xmlns:a16="http://schemas.microsoft.com/office/drawing/2014/main" id="{00000000-0008-0000-0500-000042D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5363" name="Check Box 67" hidden="1">
                <a:extLst>
                  <a:ext uri="{63B3BB69-23CF-44E3-9099-C40C66FF867C}">
                    <a14:compatExt spid="_x0000_s55363"/>
                  </a:ext>
                  <a:ext uri="{FF2B5EF4-FFF2-40B4-BE49-F238E27FC236}">
                    <a16:creationId xmlns:a16="http://schemas.microsoft.com/office/drawing/2014/main" id="{00000000-0008-0000-0500-000043D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222339</xdr:colOff>
          <xdr:row>64</xdr:row>
          <xdr:rowOff>35228</xdr:rowOff>
        </xdr:from>
        <xdr:to>
          <xdr:col>4</xdr:col>
          <xdr:colOff>2032000</xdr:colOff>
          <xdr:row>65</xdr:row>
          <xdr:rowOff>26497</xdr:rowOff>
        </xdr:to>
        <xdr:grpSp>
          <xdr:nvGrpSpPr>
            <xdr:cNvPr id="105" name="Group 104">
              <a:extLst>
                <a:ext uri="{FF2B5EF4-FFF2-40B4-BE49-F238E27FC236}">
                  <a16:creationId xmlns:a16="http://schemas.microsoft.com/office/drawing/2014/main" id="{00000000-0008-0000-0500-000069000000}"/>
                </a:ext>
              </a:extLst>
            </xdr:cNvPr>
            <xdr:cNvGrpSpPr/>
          </xdr:nvGrpSpPr>
          <xdr:grpSpPr>
            <a:xfrm>
              <a:off x="6077039" y="66456228"/>
              <a:ext cx="1809661" cy="753269"/>
              <a:chOff x="3048009" y="14817587"/>
              <a:chExt cx="1855294" cy="219075"/>
            </a:xfrm>
          </xdr:grpSpPr>
          <xdr:sp macro="" textlink="">
            <xdr:nvSpPr>
              <xdr:cNvPr id="55364" name="Check Box 68" hidden="1">
                <a:extLst>
                  <a:ext uri="{63B3BB69-23CF-44E3-9099-C40C66FF867C}">
                    <a14:compatExt spid="_x0000_s55364"/>
                  </a:ext>
                  <a:ext uri="{FF2B5EF4-FFF2-40B4-BE49-F238E27FC236}">
                    <a16:creationId xmlns:a16="http://schemas.microsoft.com/office/drawing/2014/main" id="{00000000-0008-0000-0500-000044D80000}"/>
                  </a:ext>
                </a:extLst>
              </xdr:cNvPr>
              <xdr:cNvSpPr/>
            </xdr:nvSpPr>
            <xdr:spPr bwMode="auto">
              <a:xfrm>
                <a:off x="3048009" y="14817587"/>
                <a:ext cx="514347"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65" name="Check Box 69" hidden="1">
                <a:extLst>
                  <a:ext uri="{63B3BB69-23CF-44E3-9099-C40C66FF867C}">
                    <a14:compatExt spid="_x0000_s55365"/>
                  </a:ext>
                  <a:ext uri="{FF2B5EF4-FFF2-40B4-BE49-F238E27FC236}">
                    <a16:creationId xmlns:a16="http://schemas.microsoft.com/office/drawing/2014/main" id="{00000000-0008-0000-0500-000045D80000}"/>
                  </a:ext>
                </a:extLst>
              </xdr:cNvPr>
              <xdr:cNvSpPr/>
            </xdr:nvSpPr>
            <xdr:spPr bwMode="auto">
              <a:xfrm>
                <a:off x="3600450" y="14817587"/>
                <a:ext cx="51435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5366" name="Check Box 70" hidden="1">
                <a:extLst>
                  <a:ext uri="{63B3BB69-23CF-44E3-9099-C40C66FF867C}">
                    <a14:compatExt spid="_x0000_s55366"/>
                  </a:ext>
                  <a:ext uri="{FF2B5EF4-FFF2-40B4-BE49-F238E27FC236}">
                    <a16:creationId xmlns:a16="http://schemas.microsoft.com/office/drawing/2014/main" id="{00000000-0008-0000-0500-000046D80000}"/>
                  </a:ext>
                </a:extLst>
              </xdr:cNvPr>
              <xdr:cNvSpPr/>
            </xdr:nvSpPr>
            <xdr:spPr bwMode="auto">
              <a:xfrm>
                <a:off x="4105684" y="14817587"/>
                <a:ext cx="79761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192163</xdr:colOff>
          <xdr:row>19</xdr:row>
          <xdr:rowOff>46264</xdr:rowOff>
        </xdr:from>
        <xdr:to>
          <xdr:col>3</xdr:col>
          <xdr:colOff>1003300</xdr:colOff>
          <xdr:row>20</xdr:row>
          <xdr:rowOff>62895</xdr:rowOff>
        </xdr:to>
        <xdr:grpSp>
          <xdr:nvGrpSpPr>
            <xdr:cNvPr id="118" name="Group 117">
              <a:extLst>
                <a:ext uri="{FF2B5EF4-FFF2-40B4-BE49-F238E27FC236}">
                  <a16:creationId xmlns:a16="http://schemas.microsoft.com/office/drawing/2014/main" id="{00000000-0008-0000-0500-000076000000}"/>
                </a:ext>
              </a:extLst>
            </xdr:cNvPr>
            <xdr:cNvGrpSpPr/>
          </xdr:nvGrpSpPr>
          <xdr:grpSpPr>
            <a:xfrm>
              <a:off x="3570363" y="25751064"/>
              <a:ext cx="811137" cy="829431"/>
              <a:chOff x="3057508" y="5286375"/>
              <a:chExt cx="1066816" cy="219075"/>
            </a:xfrm>
          </xdr:grpSpPr>
          <xdr:sp macro="" textlink="">
            <xdr:nvSpPr>
              <xdr:cNvPr id="55373" name="Check Box 77" hidden="1">
                <a:extLst>
                  <a:ext uri="{63B3BB69-23CF-44E3-9099-C40C66FF867C}">
                    <a14:compatExt spid="_x0000_s55373"/>
                  </a:ext>
                  <a:ext uri="{FF2B5EF4-FFF2-40B4-BE49-F238E27FC236}">
                    <a16:creationId xmlns:a16="http://schemas.microsoft.com/office/drawing/2014/main" id="{00000000-0008-0000-0500-00004DD80000}"/>
                  </a:ext>
                </a:extLst>
              </xdr:cNvPr>
              <xdr:cNvSpPr/>
            </xdr:nvSpPr>
            <xdr:spPr bwMode="auto">
              <a:xfrm>
                <a:off x="3057508"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74" name="Check Box 78" hidden="1">
                <a:extLst>
                  <a:ext uri="{63B3BB69-23CF-44E3-9099-C40C66FF867C}">
                    <a14:compatExt spid="_x0000_s55374"/>
                  </a:ext>
                  <a:ext uri="{FF2B5EF4-FFF2-40B4-BE49-F238E27FC236}">
                    <a16:creationId xmlns:a16="http://schemas.microsoft.com/office/drawing/2014/main" id="{00000000-0008-0000-0500-00004ED80000}"/>
                  </a:ext>
                </a:extLst>
              </xdr:cNvPr>
              <xdr:cNvSpPr/>
            </xdr:nvSpPr>
            <xdr:spPr bwMode="auto">
              <a:xfrm>
                <a:off x="3609974"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154063</xdr:colOff>
          <xdr:row>20</xdr:row>
          <xdr:rowOff>33564</xdr:rowOff>
        </xdr:from>
        <xdr:to>
          <xdr:col>3</xdr:col>
          <xdr:colOff>1016000</xdr:colOff>
          <xdr:row>21</xdr:row>
          <xdr:rowOff>50195</xdr:rowOff>
        </xdr:to>
        <xdr:grpSp>
          <xdr:nvGrpSpPr>
            <xdr:cNvPr id="124" name="Group 123">
              <a:extLst>
                <a:ext uri="{FF2B5EF4-FFF2-40B4-BE49-F238E27FC236}">
                  <a16:creationId xmlns:a16="http://schemas.microsoft.com/office/drawing/2014/main" id="{00000000-0008-0000-0500-00007C000000}"/>
                </a:ext>
              </a:extLst>
            </xdr:cNvPr>
            <xdr:cNvGrpSpPr/>
          </xdr:nvGrpSpPr>
          <xdr:grpSpPr>
            <a:xfrm>
              <a:off x="3532263" y="26551164"/>
              <a:ext cx="861937" cy="829431"/>
              <a:chOff x="3057517" y="5286375"/>
              <a:chExt cx="1066807" cy="219075"/>
            </a:xfrm>
          </xdr:grpSpPr>
          <xdr:sp macro="" textlink="">
            <xdr:nvSpPr>
              <xdr:cNvPr id="55377" name="Check Box 81" hidden="1">
                <a:extLst>
                  <a:ext uri="{63B3BB69-23CF-44E3-9099-C40C66FF867C}">
                    <a14:compatExt spid="_x0000_s55377"/>
                  </a:ext>
                  <a:ext uri="{FF2B5EF4-FFF2-40B4-BE49-F238E27FC236}">
                    <a16:creationId xmlns:a16="http://schemas.microsoft.com/office/drawing/2014/main" id="{00000000-0008-0000-0500-000051D80000}"/>
                  </a:ext>
                </a:extLst>
              </xdr:cNvPr>
              <xdr:cNvSpPr/>
            </xdr:nvSpPr>
            <xdr:spPr bwMode="auto">
              <a:xfrm>
                <a:off x="305751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78" name="Check Box 82" hidden="1">
                <a:extLst>
                  <a:ext uri="{63B3BB69-23CF-44E3-9099-C40C66FF867C}">
                    <a14:compatExt spid="_x0000_s55378"/>
                  </a:ext>
                  <a:ext uri="{FF2B5EF4-FFF2-40B4-BE49-F238E27FC236}">
                    <a16:creationId xmlns:a16="http://schemas.microsoft.com/office/drawing/2014/main" id="{00000000-0008-0000-0500-000052D80000}"/>
                  </a:ext>
                </a:extLst>
              </xdr:cNvPr>
              <xdr:cNvSpPr/>
            </xdr:nvSpPr>
            <xdr:spPr bwMode="auto">
              <a:xfrm>
                <a:off x="3609974"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198513</xdr:colOff>
          <xdr:row>10</xdr:row>
          <xdr:rowOff>17840</xdr:rowOff>
        </xdr:from>
        <xdr:to>
          <xdr:col>4</xdr:col>
          <xdr:colOff>1231900</xdr:colOff>
          <xdr:row>11</xdr:row>
          <xdr:rowOff>34471</xdr:rowOff>
        </xdr:to>
        <xdr:grpSp>
          <xdr:nvGrpSpPr>
            <xdr:cNvPr id="130" name="Group 129">
              <a:extLst>
                <a:ext uri="{FF2B5EF4-FFF2-40B4-BE49-F238E27FC236}">
                  <a16:creationId xmlns:a16="http://schemas.microsoft.com/office/drawing/2014/main" id="{00000000-0008-0000-0500-000082000000}"/>
                </a:ext>
              </a:extLst>
            </xdr:cNvPr>
            <xdr:cNvGrpSpPr/>
          </xdr:nvGrpSpPr>
          <xdr:grpSpPr>
            <a:xfrm>
              <a:off x="6053213" y="3548440"/>
              <a:ext cx="1033387" cy="829431"/>
              <a:chOff x="3057523" y="5286375"/>
              <a:chExt cx="1066807" cy="219075"/>
            </a:xfrm>
          </xdr:grpSpPr>
          <xdr:sp macro="" textlink="">
            <xdr:nvSpPr>
              <xdr:cNvPr id="55381" name="Check Box 85" hidden="1">
                <a:extLst>
                  <a:ext uri="{63B3BB69-23CF-44E3-9099-C40C66FF867C}">
                    <a14:compatExt spid="_x0000_s55381"/>
                  </a:ext>
                  <a:ext uri="{FF2B5EF4-FFF2-40B4-BE49-F238E27FC236}">
                    <a16:creationId xmlns:a16="http://schemas.microsoft.com/office/drawing/2014/main" id="{00000000-0008-0000-0500-000055D8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82" name="Check Box 86" hidden="1">
                <a:extLst>
                  <a:ext uri="{63B3BB69-23CF-44E3-9099-C40C66FF867C}">
                    <a14:compatExt spid="_x0000_s55382"/>
                  </a:ext>
                  <a:ext uri="{FF2B5EF4-FFF2-40B4-BE49-F238E27FC236}">
                    <a16:creationId xmlns:a16="http://schemas.microsoft.com/office/drawing/2014/main" id="{00000000-0008-0000-0500-000056D80000}"/>
                  </a:ext>
                </a:extLst>
              </xdr:cNvPr>
              <xdr:cNvSpPr/>
            </xdr:nvSpPr>
            <xdr:spPr bwMode="auto">
              <a:xfrm>
                <a:off x="360998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211213</xdr:colOff>
          <xdr:row>10</xdr:row>
          <xdr:rowOff>782434</xdr:rowOff>
        </xdr:from>
        <xdr:to>
          <xdr:col>4</xdr:col>
          <xdr:colOff>1104900</xdr:colOff>
          <xdr:row>11</xdr:row>
          <xdr:rowOff>802240</xdr:rowOff>
        </xdr:to>
        <xdr:grpSp>
          <xdr:nvGrpSpPr>
            <xdr:cNvPr id="136" name="Group 135">
              <a:extLst>
                <a:ext uri="{FF2B5EF4-FFF2-40B4-BE49-F238E27FC236}">
                  <a16:creationId xmlns:a16="http://schemas.microsoft.com/office/drawing/2014/main" id="{00000000-0008-0000-0500-000088000000}"/>
                </a:ext>
              </a:extLst>
            </xdr:cNvPr>
            <xdr:cNvGrpSpPr/>
          </xdr:nvGrpSpPr>
          <xdr:grpSpPr>
            <a:xfrm>
              <a:off x="6065913" y="4313034"/>
              <a:ext cx="893687" cy="832606"/>
              <a:chOff x="3057519" y="5286375"/>
              <a:chExt cx="1066812" cy="219075"/>
            </a:xfrm>
          </xdr:grpSpPr>
          <xdr:sp macro="" textlink="">
            <xdr:nvSpPr>
              <xdr:cNvPr id="55385" name="Check Box 89" hidden="1">
                <a:extLst>
                  <a:ext uri="{63B3BB69-23CF-44E3-9099-C40C66FF867C}">
                    <a14:compatExt spid="_x0000_s55385"/>
                  </a:ext>
                  <a:ext uri="{FF2B5EF4-FFF2-40B4-BE49-F238E27FC236}">
                    <a16:creationId xmlns:a16="http://schemas.microsoft.com/office/drawing/2014/main" id="{00000000-0008-0000-0500-000059D80000}"/>
                  </a:ext>
                </a:extLst>
              </xdr:cNvPr>
              <xdr:cNvSpPr/>
            </xdr:nvSpPr>
            <xdr:spPr bwMode="auto">
              <a:xfrm>
                <a:off x="305751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86" name="Check Box 90" hidden="1">
                <a:extLst>
                  <a:ext uri="{63B3BB69-23CF-44E3-9099-C40C66FF867C}">
                    <a14:compatExt spid="_x0000_s55386"/>
                  </a:ext>
                  <a:ext uri="{FF2B5EF4-FFF2-40B4-BE49-F238E27FC236}">
                    <a16:creationId xmlns:a16="http://schemas.microsoft.com/office/drawing/2014/main" id="{00000000-0008-0000-0500-00005AD80000}"/>
                  </a:ext>
                </a:extLst>
              </xdr:cNvPr>
              <xdr:cNvSpPr/>
            </xdr:nvSpPr>
            <xdr:spPr bwMode="auto">
              <a:xfrm>
                <a:off x="3609981"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268363</xdr:colOff>
          <xdr:row>11</xdr:row>
          <xdr:rowOff>781352</xdr:rowOff>
        </xdr:from>
        <xdr:to>
          <xdr:col>4</xdr:col>
          <xdr:colOff>1016000</xdr:colOff>
          <xdr:row>13</xdr:row>
          <xdr:rowOff>20715</xdr:rowOff>
        </xdr:to>
        <xdr:grpSp>
          <xdr:nvGrpSpPr>
            <xdr:cNvPr id="139" name="Group 138">
              <a:extLst>
                <a:ext uri="{FF2B5EF4-FFF2-40B4-BE49-F238E27FC236}">
                  <a16:creationId xmlns:a16="http://schemas.microsoft.com/office/drawing/2014/main" id="{00000000-0008-0000-0500-00008B000000}"/>
                </a:ext>
              </a:extLst>
            </xdr:cNvPr>
            <xdr:cNvGrpSpPr/>
          </xdr:nvGrpSpPr>
          <xdr:grpSpPr>
            <a:xfrm>
              <a:off x="6123063" y="5124752"/>
              <a:ext cx="747637" cy="3824063"/>
              <a:chOff x="3057529" y="5286375"/>
              <a:chExt cx="1066798" cy="219075"/>
            </a:xfrm>
          </xdr:grpSpPr>
          <xdr:sp macro="" textlink="">
            <xdr:nvSpPr>
              <xdr:cNvPr id="55387" name="Check Box 91" hidden="1">
                <a:extLst>
                  <a:ext uri="{63B3BB69-23CF-44E3-9099-C40C66FF867C}">
                    <a14:compatExt spid="_x0000_s55387"/>
                  </a:ext>
                  <a:ext uri="{FF2B5EF4-FFF2-40B4-BE49-F238E27FC236}">
                    <a16:creationId xmlns:a16="http://schemas.microsoft.com/office/drawing/2014/main" id="{00000000-0008-0000-0500-00005BD80000}"/>
                  </a:ext>
                </a:extLst>
              </xdr:cNvPr>
              <xdr:cNvSpPr/>
            </xdr:nvSpPr>
            <xdr:spPr bwMode="auto">
              <a:xfrm>
                <a:off x="305752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388" name="Check Box 92" hidden="1">
                <a:extLst>
                  <a:ext uri="{63B3BB69-23CF-44E3-9099-C40C66FF867C}">
                    <a14:compatExt spid="_x0000_s55388"/>
                  </a:ext>
                  <a:ext uri="{FF2B5EF4-FFF2-40B4-BE49-F238E27FC236}">
                    <a16:creationId xmlns:a16="http://schemas.microsoft.com/office/drawing/2014/main" id="{00000000-0008-0000-0500-00005CD80000}"/>
                  </a:ext>
                </a:extLst>
              </xdr:cNvPr>
              <xdr:cNvSpPr/>
            </xdr:nvSpPr>
            <xdr:spPr bwMode="auto">
              <a:xfrm>
                <a:off x="3609977"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204863</xdr:colOff>
          <xdr:row>19</xdr:row>
          <xdr:rowOff>20864</xdr:rowOff>
        </xdr:from>
        <xdr:to>
          <xdr:col>4</xdr:col>
          <xdr:colOff>1219200</xdr:colOff>
          <xdr:row>20</xdr:row>
          <xdr:rowOff>37495</xdr:rowOff>
        </xdr:to>
        <xdr:grpSp>
          <xdr:nvGrpSpPr>
            <xdr:cNvPr id="160" name="Group 159">
              <a:extLst>
                <a:ext uri="{FF2B5EF4-FFF2-40B4-BE49-F238E27FC236}">
                  <a16:creationId xmlns:a16="http://schemas.microsoft.com/office/drawing/2014/main" id="{00000000-0008-0000-0500-0000A0000000}"/>
                </a:ext>
              </a:extLst>
            </xdr:cNvPr>
            <xdr:cNvGrpSpPr/>
          </xdr:nvGrpSpPr>
          <xdr:grpSpPr>
            <a:xfrm>
              <a:off x="6059563" y="25725664"/>
              <a:ext cx="1014337" cy="829431"/>
              <a:chOff x="3057520" y="5286375"/>
              <a:chExt cx="1066808" cy="219075"/>
            </a:xfrm>
          </xdr:grpSpPr>
          <xdr:sp macro="" textlink="">
            <xdr:nvSpPr>
              <xdr:cNvPr id="55401" name="Check Box 105" hidden="1">
                <a:extLst>
                  <a:ext uri="{63B3BB69-23CF-44E3-9099-C40C66FF867C}">
                    <a14:compatExt spid="_x0000_s55401"/>
                  </a:ext>
                  <a:ext uri="{FF2B5EF4-FFF2-40B4-BE49-F238E27FC236}">
                    <a16:creationId xmlns:a16="http://schemas.microsoft.com/office/drawing/2014/main" id="{00000000-0008-0000-0500-000069D80000}"/>
                  </a:ext>
                </a:extLst>
              </xdr:cNvPr>
              <xdr:cNvSpPr/>
            </xdr:nvSpPr>
            <xdr:spPr bwMode="auto">
              <a:xfrm>
                <a:off x="305752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402" name="Check Box 106" hidden="1">
                <a:extLst>
                  <a:ext uri="{63B3BB69-23CF-44E3-9099-C40C66FF867C}">
                    <a14:compatExt spid="_x0000_s55402"/>
                  </a:ext>
                  <a:ext uri="{FF2B5EF4-FFF2-40B4-BE49-F238E27FC236}">
                    <a16:creationId xmlns:a16="http://schemas.microsoft.com/office/drawing/2014/main" id="{00000000-0008-0000-0500-00006AD80000}"/>
                  </a:ext>
                </a:extLst>
              </xdr:cNvPr>
              <xdr:cNvSpPr/>
            </xdr:nvSpPr>
            <xdr:spPr bwMode="auto">
              <a:xfrm>
                <a:off x="3609978"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204863</xdr:colOff>
          <xdr:row>20</xdr:row>
          <xdr:rowOff>20864</xdr:rowOff>
        </xdr:from>
        <xdr:to>
          <xdr:col>4</xdr:col>
          <xdr:colOff>1130300</xdr:colOff>
          <xdr:row>21</xdr:row>
          <xdr:rowOff>37495</xdr:rowOff>
        </xdr:to>
        <xdr:grpSp>
          <xdr:nvGrpSpPr>
            <xdr:cNvPr id="163" name="Group 162">
              <a:extLst>
                <a:ext uri="{FF2B5EF4-FFF2-40B4-BE49-F238E27FC236}">
                  <a16:creationId xmlns:a16="http://schemas.microsoft.com/office/drawing/2014/main" id="{00000000-0008-0000-0500-0000A3000000}"/>
                </a:ext>
              </a:extLst>
            </xdr:cNvPr>
            <xdr:cNvGrpSpPr/>
          </xdr:nvGrpSpPr>
          <xdr:grpSpPr>
            <a:xfrm>
              <a:off x="6059563" y="26538464"/>
              <a:ext cx="925437" cy="829431"/>
              <a:chOff x="3057520" y="5286375"/>
              <a:chExt cx="1066810" cy="219075"/>
            </a:xfrm>
          </xdr:grpSpPr>
          <xdr:sp macro="" textlink="">
            <xdr:nvSpPr>
              <xdr:cNvPr id="55403" name="Check Box 107" hidden="1">
                <a:extLst>
                  <a:ext uri="{63B3BB69-23CF-44E3-9099-C40C66FF867C}">
                    <a14:compatExt spid="_x0000_s55403"/>
                  </a:ext>
                  <a:ext uri="{FF2B5EF4-FFF2-40B4-BE49-F238E27FC236}">
                    <a16:creationId xmlns:a16="http://schemas.microsoft.com/office/drawing/2014/main" id="{00000000-0008-0000-0500-00006BD80000}"/>
                  </a:ext>
                </a:extLst>
              </xdr:cNvPr>
              <xdr:cNvSpPr/>
            </xdr:nvSpPr>
            <xdr:spPr bwMode="auto">
              <a:xfrm>
                <a:off x="305752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404" name="Check Box 108" hidden="1">
                <a:extLst>
                  <a:ext uri="{63B3BB69-23CF-44E3-9099-C40C66FF867C}">
                    <a14:compatExt spid="_x0000_s55404"/>
                  </a:ext>
                  <a:ext uri="{FF2B5EF4-FFF2-40B4-BE49-F238E27FC236}">
                    <a16:creationId xmlns:a16="http://schemas.microsoft.com/office/drawing/2014/main" id="{00000000-0008-0000-0500-00006CD80000}"/>
                  </a:ext>
                </a:extLst>
              </xdr:cNvPr>
              <xdr:cNvSpPr/>
            </xdr:nvSpPr>
            <xdr:spPr bwMode="auto">
              <a:xfrm>
                <a:off x="360998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242963</xdr:colOff>
          <xdr:row>21</xdr:row>
          <xdr:rowOff>1814</xdr:rowOff>
        </xdr:from>
        <xdr:to>
          <xdr:col>4</xdr:col>
          <xdr:colOff>1066800</xdr:colOff>
          <xdr:row>22</xdr:row>
          <xdr:rowOff>18445</xdr:rowOff>
        </xdr:to>
        <xdr:grpSp>
          <xdr:nvGrpSpPr>
            <xdr:cNvPr id="169" name="Group 168">
              <a:extLst>
                <a:ext uri="{FF2B5EF4-FFF2-40B4-BE49-F238E27FC236}">
                  <a16:creationId xmlns:a16="http://schemas.microsoft.com/office/drawing/2014/main" id="{00000000-0008-0000-0500-0000A9000000}"/>
                </a:ext>
              </a:extLst>
            </xdr:cNvPr>
            <xdr:cNvGrpSpPr/>
          </xdr:nvGrpSpPr>
          <xdr:grpSpPr>
            <a:xfrm>
              <a:off x="6097663" y="27332214"/>
              <a:ext cx="823837" cy="829431"/>
              <a:chOff x="3057520" y="5286375"/>
              <a:chExt cx="1066811" cy="219075"/>
            </a:xfrm>
          </xdr:grpSpPr>
          <xdr:sp macro="" textlink="">
            <xdr:nvSpPr>
              <xdr:cNvPr id="55407" name="Check Box 111" hidden="1">
                <a:extLst>
                  <a:ext uri="{63B3BB69-23CF-44E3-9099-C40C66FF867C}">
                    <a14:compatExt spid="_x0000_s55407"/>
                  </a:ext>
                  <a:ext uri="{FF2B5EF4-FFF2-40B4-BE49-F238E27FC236}">
                    <a16:creationId xmlns:a16="http://schemas.microsoft.com/office/drawing/2014/main" id="{00000000-0008-0000-0500-00006FD80000}"/>
                  </a:ext>
                </a:extLst>
              </xdr:cNvPr>
              <xdr:cNvSpPr/>
            </xdr:nvSpPr>
            <xdr:spPr bwMode="auto">
              <a:xfrm>
                <a:off x="305752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408" name="Check Box 112" hidden="1">
                <a:extLst>
                  <a:ext uri="{63B3BB69-23CF-44E3-9099-C40C66FF867C}">
                    <a14:compatExt spid="_x0000_s55408"/>
                  </a:ext>
                  <a:ext uri="{FF2B5EF4-FFF2-40B4-BE49-F238E27FC236}">
                    <a16:creationId xmlns:a16="http://schemas.microsoft.com/office/drawing/2014/main" id="{00000000-0008-0000-0500-000070D80000}"/>
                  </a:ext>
                </a:extLst>
              </xdr:cNvPr>
              <xdr:cNvSpPr/>
            </xdr:nvSpPr>
            <xdr:spPr bwMode="auto">
              <a:xfrm>
                <a:off x="3609981"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204863</xdr:colOff>
          <xdr:row>21</xdr:row>
          <xdr:rowOff>795564</xdr:rowOff>
        </xdr:from>
        <xdr:to>
          <xdr:col>4</xdr:col>
          <xdr:colOff>1054100</xdr:colOff>
          <xdr:row>22</xdr:row>
          <xdr:rowOff>805845</xdr:rowOff>
        </xdr:to>
        <xdr:grpSp>
          <xdr:nvGrpSpPr>
            <xdr:cNvPr id="175" name="Group 174">
              <a:extLst>
                <a:ext uri="{FF2B5EF4-FFF2-40B4-BE49-F238E27FC236}">
                  <a16:creationId xmlns:a16="http://schemas.microsoft.com/office/drawing/2014/main" id="{00000000-0008-0000-0500-0000AF000000}"/>
                </a:ext>
              </a:extLst>
            </xdr:cNvPr>
            <xdr:cNvGrpSpPr/>
          </xdr:nvGrpSpPr>
          <xdr:grpSpPr>
            <a:xfrm>
              <a:off x="6059563" y="28125964"/>
              <a:ext cx="849237" cy="823081"/>
              <a:chOff x="3057522" y="5286375"/>
              <a:chExt cx="1066808" cy="219075"/>
            </a:xfrm>
          </xdr:grpSpPr>
          <xdr:sp macro="" textlink="">
            <xdr:nvSpPr>
              <xdr:cNvPr id="55411" name="Check Box 115" hidden="1">
                <a:extLst>
                  <a:ext uri="{63B3BB69-23CF-44E3-9099-C40C66FF867C}">
                    <a14:compatExt spid="_x0000_s55411"/>
                  </a:ext>
                  <a:ext uri="{FF2B5EF4-FFF2-40B4-BE49-F238E27FC236}">
                    <a16:creationId xmlns:a16="http://schemas.microsoft.com/office/drawing/2014/main" id="{00000000-0008-0000-0500-000073D80000}"/>
                  </a:ext>
                </a:extLst>
              </xdr:cNvPr>
              <xdr:cNvSpPr/>
            </xdr:nvSpPr>
            <xdr:spPr bwMode="auto">
              <a:xfrm>
                <a:off x="305752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412" name="Check Box 116" hidden="1">
                <a:extLst>
                  <a:ext uri="{63B3BB69-23CF-44E3-9099-C40C66FF867C}">
                    <a14:compatExt spid="_x0000_s55412"/>
                  </a:ext>
                  <a:ext uri="{FF2B5EF4-FFF2-40B4-BE49-F238E27FC236}">
                    <a16:creationId xmlns:a16="http://schemas.microsoft.com/office/drawing/2014/main" id="{00000000-0008-0000-0500-000074D80000}"/>
                  </a:ext>
                </a:extLst>
              </xdr:cNvPr>
              <xdr:cNvSpPr/>
            </xdr:nvSpPr>
            <xdr:spPr bwMode="auto">
              <a:xfrm>
                <a:off x="360998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217563</xdr:colOff>
          <xdr:row>22</xdr:row>
          <xdr:rowOff>801914</xdr:rowOff>
        </xdr:from>
        <xdr:to>
          <xdr:col>4</xdr:col>
          <xdr:colOff>1041400</xdr:colOff>
          <xdr:row>24</xdr:row>
          <xdr:rowOff>5745</xdr:rowOff>
        </xdr:to>
        <xdr:grpSp>
          <xdr:nvGrpSpPr>
            <xdr:cNvPr id="181" name="Group 180">
              <a:extLst>
                <a:ext uri="{FF2B5EF4-FFF2-40B4-BE49-F238E27FC236}">
                  <a16:creationId xmlns:a16="http://schemas.microsoft.com/office/drawing/2014/main" id="{00000000-0008-0000-0500-0000B5000000}"/>
                </a:ext>
              </a:extLst>
            </xdr:cNvPr>
            <xdr:cNvGrpSpPr/>
          </xdr:nvGrpSpPr>
          <xdr:grpSpPr>
            <a:xfrm>
              <a:off x="6072263" y="28945114"/>
              <a:ext cx="823837" cy="829431"/>
              <a:chOff x="3057520" y="5286375"/>
              <a:chExt cx="1066811" cy="219075"/>
            </a:xfrm>
          </xdr:grpSpPr>
          <xdr:sp macro="" textlink="">
            <xdr:nvSpPr>
              <xdr:cNvPr id="55415" name="Check Box 119" hidden="1">
                <a:extLst>
                  <a:ext uri="{63B3BB69-23CF-44E3-9099-C40C66FF867C}">
                    <a14:compatExt spid="_x0000_s55415"/>
                  </a:ext>
                  <a:ext uri="{FF2B5EF4-FFF2-40B4-BE49-F238E27FC236}">
                    <a16:creationId xmlns:a16="http://schemas.microsoft.com/office/drawing/2014/main" id="{00000000-0008-0000-0500-000077D80000}"/>
                  </a:ext>
                </a:extLst>
              </xdr:cNvPr>
              <xdr:cNvSpPr/>
            </xdr:nvSpPr>
            <xdr:spPr bwMode="auto">
              <a:xfrm>
                <a:off x="305752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416" name="Check Box 120" hidden="1">
                <a:extLst>
                  <a:ext uri="{63B3BB69-23CF-44E3-9099-C40C66FF867C}">
                    <a14:compatExt spid="_x0000_s55416"/>
                  </a:ext>
                  <a:ext uri="{FF2B5EF4-FFF2-40B4-BE49-F238E27FC236}">
                    <a16:creationId xmlns:a16="http://schemas.microsoft.com/office/drawing/2014/main" id="{00000000-0008-0000-0500-000078D80000}"/>
                  </a:ext>
                </a:extLst>
              </xdr:cNvPr>
              <xdr:cNvSpPr/>
            </xdr:nvSpPr>
            <xdr:spPr bwMode="auto">
              <a:xfrm>
                <a:off x="3609981"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154063</xdr:colOff>
          <xdr:row>13</xdr:row>
          <xdr:rowOff>20434</xdr:rowOff>
        </xdr:from>
        <xdr:to>
          <xdr:col>4</xdr:col>
          <xdr:colOff>1143000</xdr:colOff>
          <xdr:row>14</xdr:row>
          <xdr:rowOff>40240</xdr:rowOff>
        </xdr:to>
        <xdr:grpSp>
          <xdr:nvGrpSpPr>
            <xdr:cNvPr id="190" name="Group 189">
              <a:extLst>
                <a:ext uri="{FF2B5EF4-FFF2-40B4-BE49-F238E27FC236}">
                  <a16:creationId xmlns:a16="http://schemas.microsoft.com/office/drawing/2014/main" id="{00000000-0008-0000-0500-0000BE000000}"/>
                </a:ext>
              </a:extLst>
            </xdr:cNvPr>
            <xdr:cNvGrpSpPr/>
          </xdr:nvGrpSpPr>
          <xdr:grpSpPr>
            <a:xfrm>
              <a:off x="6008763" y="8948534"/>
              <a:ext cx="988937" cy="832606"/>
              <a:chOff x="3057526" y="5286375"/>
              <a:chExt cx="1066805" cy="219075"/>
            </a:xfrm>
          </xdr:grpSpPr>
          <xdr:sp macro="" textlink="">
            <xdr:nvSpPr>
              <xdr:cNvPr id="55421" name="Check Box 125" hidden="1">
                <a:extLst>
                  <a:ext uri="{63B3BB69-23CF-44E3-9099-C40C66FF867C}">
                    <a14:compatExt spid="_x0000_s55421"/>
                  </a:ext>
                  <a:ext uri="{FF2B5EF4-FFF2-40B4-BE49-F238E27FC236}">
                    <a16:creationId xmlns:a16="http://schemas.microsoft.com/office/drawing/2014/main" id="{00000000-0008-0000-0500-00007DD80000}"/>
                  </a:ext>
                </a:extLst>
              </xdr:cNvPr>
              <xdr:cNvSpPr/>
            </xdr:nvSpPr>
            <xdr:spPr bwMode="auto">
              <a:xfrm>
                <a:off x="305752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422" name="Check Box 126" hidden="1">
                <a:extLst>
                  <a:ext uri="{63B3BB69-23CF-44E3-9099-C40C66FF867C}">
                    <a14:compatExt spid="_x0000_s55422"/>
                  </a:ext>
                  <a:ext uri="{FF2B5EF4-FFF2-40B4-BE49-F238E27FC236}">
                    <a16:creationId xmlns:a16="http://schemas.microsoft.com/office/drawing/2014/main" id="{00000000-0008-0000-0500-00007ED80000}"/>
                  </a:ext>
                </a:extLst>
              </xdr:cNvPr>
              <xdr:cNvSpPr/>
            </xdr:nvSpPr>
            <xdr:spPr bwMode="auto">
              <a:xfrm>
                <a:off x="3609981"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242963</xdr:colOff>
          <xdr:row>14</xdr:row>
          <xdr:rowOff>2253495</xdr:rowOff>
        </xdr:from>
        <xdr:to>
          <xdr:col>4</xdr:col>
          <xdr:colOff>1333500</xdr:colOff>
          <xdr:row>14</xdr:row>
          <xdr:rowOff>2705100</xdr:rowOff>
        </xdr:to>
        <xdr:grpSp>
          <xdr:nvGrpSpPr>
            <xdr:cNvPr id="196" name="Group 195">
              <a:extLst>
                <a:ext uri="{FF2B5EF4-FFF2-40B4-BE49-F238E27FC236}">
                  <a16:creationId xmlns:a16="http://schemas.microsoft.com/office/drawing/2014/main" id="{00000000-0008-0000-0500-0000C4000000}"/>
                </a:ext>
              </a:extLst>
            </xdr:cNvPr>
            <xdr:cNvGrpSpPr/>
          </xdr:nvGrpSpPr>
          <xdr:grpSpPr>
            <a:xfrm>
              <a:off x="6097663" y="11994395"/>
              <a:ext cx="1090537" cy="451605"/>
              <a:chOff x="3057519" y="5286375"/>
              <a:chExt cx="1066814" cy="219075"/>
            </a:xfrm>
          </xdr:grpSpPr>
          <xdr:sp macro="" textlink="">
            <xdr:nvSpPr>
              <xdr:cNvPr id="55425" name="Check Box 129" hidden="1">
                <a:extLst>
                  <a:ext uri="{63B3BB69-23CF-44E3-9099-C40C66FF867C}">
                    <a14:compatExt spid="_x0000_s55425"/>
                  </a:ext>
                  <a:ext uri="{FF2B5EF4-FFF2-40B4-BE49-F238E27FC236}">
                    <a16:creationId xmlns:a16="http://schemas.microsoft.com/office/drawing/2014/main" id="{00000000-0008-0000-0500-000081D80000}"/>
                  </a:ext>
                </a:extLst>
              </xdr:cNvPr>
              <xdr:cNvSpPr/>
            </xdr:nvSpPr>
            <xdr:spPr bwMode="auto">
              <a:xfrm>
                <a:off x="305751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426" name="Check Box 130" hidden="1">
                <a:extLst>
                  <a:ext uri="{63B3BB69-23CF-44E3-9099-C40C66FF867C}">
                    <a14:compatExt spid="_x0000_s55426"/>
                  </a:ext>
                  <a:ext uri="{FF2B5EF4-FFF2-40B4-BE49-F238E27FC236}">
                    <a16:creationId xmlns:a16="http://schemas.microsoft.com/office/drawing/2014/main" id="{00000000-0008-0000-0500-000082D80000}"/>
                  </a:ext>
                </a:extLst>
              </xdr:cNvPr>
              <xdr:cNvSpPr/>
            </xdr:nvSpPr>
            <xdr:spPr bwMode="auto">
              <a:xfrm>
                <a:off x="360998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179463</xdr:colOff>
          <xdr:row>15</xdr:row>
          <xdr:rowOff>29481</xdr:rowOff>
        </xdr:from>
        <xdr:to>
          <xdr:col>4</xdr:col>
          <xdr:colOff>1257300</xdr:colOff>
          <xdr:row>16</xdr:row>
          <xdr:rowOff>46112</xdr:rowOff>
        </xdr:to>
        <xdr:grpSp>
          <xdr:nvGrpSpPr>
            <xdr:cNvPr id="202" name="Group 201">
              <a:extLst>
                <a:ext uri="{FF2B5EF4-FFF2-40B4-BE49-F238E27FC236}">
                  <a16:creationId xmlns:a16="http://schemas.microsoft.com/office/drawing/2014/main" id="{00000000-0008-0000-0500-0000CA000000}"/>
                </a:ext>
              </a:extLst>
            </xdr:cNvPr>
            <xdr:cNvGrpSpPr/>
          </xdr:nvGrpSpPr>
          <xdr:grpSpPr>
            <a:xfrm>
              <a:off x="6034163" y="14977381"/>
              <a:ext cx="1077837" cy="829431"/>
              <a:chOff x="3057519" y="5286375"/>
              <a:chExt cx="1066812" cy="219075"/>
            </a:xfrm>
          </xdr:grpSpPr>
          <xdr:sp macro="" textlink="">
            <xdr:nvSpPr>
              <xdr:cNvPr id="55429" name="Check Box 133" hidden="1">
                <a:extLst>
                  <a:ext uri="{63B3BB69-23CF-44E3-9099-C40C66FF867C}">
                    <a14:compatExt spid="_x0000_s55429"/>
                  </a:ext>
                  <a:ext uri="{FF2B5EF4-FFF2-40B4-BE49-F238E27FC236}">
                    <a16:creationId xmlns:a16="http://schemas.microsoft.com/office/drawing/2014/main" id="{00000000-0008-0000-0500-000085D80000}"/>
                  </a:ext>
                </a:extLst>
              </xdr:cNvPr>
              <xdr:cNvSpPr/>
            </xdr:nvSpPr>
            <xdr:spPr bwMode="auto">
              <a:xfrm>
                <a:off x="3057519"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430" name="Check Box 134" hidden="1">
                <a:extLst>
                  <a:ext uri="{63B3BB69-23CF-44E3-9099-C40C66FF867C}">
                    <a14:compatExt spid="_x0000_s55430"/>
                  </a:ext>
                  <a:ext uri="{FF2B5EF4-FFF2-40B4-BE49-F238E27FC236}">
                    <a16:creationId xmlns:a16="http://schemas.microsoft.com/office/drawing/2014/main" id="{00000000-0008-0000-0500-000086D80000}"/>
                  </a:ext>
                </a:extLst>
              </xdr:cNvPr>
              <xdr:cNvSpPr/>
            </xdr:nvSpPr>
            <xdr:spPr bwMode="auto">
              <a:xfrm>
                <a:off x="3609981"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230263</xdr:colOff>
          <xdr:row>15</xdr:row>
          <xdr:rowOff>808112</xdr:rowOff>
        </xdr:from>
        <xdr:to>
          <xdr:col>4</xdr:col>
          <xdr:colOff>1117600</xdr:colOff>
          <xdr:row>17</xdr:row>
          <xdr:rowOff>61232</xdr:rowOff>
        </xdr:to>
        <xdr:grpSp>
          <xdr:nvGrpSpPr>
            <xdr:cNvPr id="205" name="Group 204">
              <a:extLst>
                <a:ext uri="{FF2B5EF4-FFF2-40B4-BE49-F238E27FC236}">
                  <a16:creationId xmlns:a16="http://schemas.microsoft.com/office/drawing/2014/main" id="{00000000-0008-0000-0500-0000CD000000}"/>
                </a:ext>
              </a:extLst>
            </xdr:cNvPr>
            <xdr:cNvGrpSpPr/>
          </xdr:nvGrpSpPr>
          <xdr:grpSpPr>
            <a:xfrm>
              <a:off x="6084963" y="15756012"/>
              <a:ext cx="887337" cy="4930020"/>
              <a:chOff x="3057523" y="5286375"/>
              <a:chExt cx="1066810" cy="219075"/>
            </a:xfrm>
          </xdr:grpSpPr>
          <xdr:sp macro="" textlink="">
            <xdr:nvSpPr>
              <xdr:cNvPr id="55431" name="Check Box 135" hidden="1">
                <a:extLst>
                  <a:ext uri="{63B3BB69-23CF-44E3-9099-C40C66FF867C}">
                    <a14:compatExt spid="_x0000_s55431"/>
                  </a:ext>
                  <a:ext uri="{FF2B5EF4-FFF2-40B4-BE49-F238E27FC236}">
                    <a16:creationId xmlns:a16="http://schemas.microsoft.com/office/drawing/2014/main" id="{00000000-0008-0000-0500-000087D8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432" name="Check Box 136" hidden="1">
                <a:extLst>
                  <a:ext uri="{63B3BB69-23CF-44E3-9099-C40C66FF867C}">
                    <a14:compatExt spid="_x0000_s55432"/>
                  </a:ext>
                  <a:ext uri="{FF2B5EF4-FFF2-40B4-BE49-F238E27FC236}">
                    <a16:creationId xmlns:a16="http://schemas.microsoft.com/office/drawing/2014/main" id="{00000000-0008-0000-0500-000088D80000}"/>
                  </a:ext>
                </a:extLst>
              </xdr:cNvPr>
              <xdr:cNvSpPr/>
            </xdr:nvSpPr>
            <xdr:spPr bwMode="auto">
              <a:xfrm>
                <a:off x="360998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192163</xdr:colOff>
          <xdr:row>16</xdr:row>
          <xdr:rowOff>4836432</xdr:rowOff>
        </xdr:from>
        <xdr:to>
          <xdr:col>4</xdr:col>
          <xdr:colOff>1092200</xdr:colOff>
          <xdr:row>17</xdr:row>
          <xdr:rowOff>801763</xdr:rowOff>
        </xdr:to>
        <xdr:grpSp>
          <xdr:nvGrpSpPr>
            <xdr:cNvPr id="211" name="Group 210">
              <a:extLst>
                <a:ext uri="{FF2B5EF4-FFF2-40B4-BE49-F238E27FC236}">
                  <a16:creationId xmlns:a16="http://schemas.microsoft.com/office/drawing/2014/main" id="{00000000-0008-0000-0500-0000D3000000}"/>
                </a:ext>
              </a:extLst>
            </xdr:cNvPr>
            <xdr:cNvGrpSpPr/>
          </xdr:nvGrpSpPr>
          <xdr:grpSpPr>
            <a:xfrm>
              <a:off x="6046863" y="20597132"/>
              <a:ext cx="900037" cy="829431"/>
              <a:chOff x="3057525" y="5286375"/>
              <a:chExt cx="1066807" cy="219075"/>
            </a:xfrm>
          </xdr:grpSpPr>
          <xdr:sp macro="" textlink="">
            <xdr:nvSpPr>
              <xdr:cNvPr id="55435" name="Check Box 139" hidden="1">
                <a:extLst>
                  <a:ext uri="{63B3BB69-23CF-44E3-9099-C40C66FF867C}">
                    <a14:compatExt spid="_x0000_s55435"/>
                  </a:ext>
                  <a:ext uri="{FF2B5EF4-FFF2-40B4-BE49-F238E27FC236}">
                    <a16:creationId xmlns:a16="http://schemas.microsoft.com/office/drawing/2014/main" id="{00000000-0008-0000-0500-00008BD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436" name="Check Box 140" hidden="1">
                <a:extLst>
                  <a:ext uri="{63B3BB69-23CF-44E3-9099-C40C66FF867C}">
                    <a14:compatExt spid="_x0000_s55436"/>
                  </a:ext>
                  <a:ext uri="{FF2B5EF4-FFF2-40B4-BE49-F238E27FC236}">
                    <a16:creationId xmlns:a16="http://schemas.microsoft.com/office/drawing/2014/main" id="{00000000-0008-0000-0500-00008CD80000}"/>
                  </a:ext>
                </a:extLst>
              </xdr:cNvPr>
              <xdr:cNvSpPr/>
            </xdr:nvSpPr>
            <xdr:spPr bwMode="auto">
              <a:xfrm>
                <a:off x="360998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382663</xdr:colOff>
          <xdr:row>18</xdr:row>
          <xdr:rowOff>124732</xdr:rowOff>
        </xdr:from>
        <xdr:to>
          <xdr:col>4</xdr:col>
          <xdr:colOff>1409700</xdr:colOff>
          <xdr:row>19</xdr:row>
          <xdr:rowOff>139095</xdr:rowOff>
        </xdr:to>
        <xdr:grpSp>
          <xdr:nvGrpSpPr>
            <xdr:cNvPr id="220" name="Group 219">
              <a:extLst>
                <a:ext uri="{FF2B5EF4-FFF2-40B4-BE49-F238E27FC236}">
                  <a16:creationId xmlns:a16="http://schemas.microsoft.com/office/drawing/2014/main" id="{00000000-0008-0000-0500-0000DC000000}"/>
                </a:ext>
              </a:extLst>
            </xdr:cNvPr>
            <xdr:cNvGrpSpPr/>
          </xdr:nvGrpSpPr>
          <xdr:grpSpPr>
            <a:xfrm>
              <a:off x="6237363" y="21562332"/>
              <a:ext cx="1027037" cy="4281563"/>
              <a:chOff x="3057523" y="5286375"/>
              <a:chExt cx="1066807" cy="219075"/>
            </a:xfrm>
          </xdr:grpSpPr>
          <xdr:sp macro="" textlink="">
            <xdr:nvSpPr>
              <xdr:cNvPr id="55441" name="Check Box 145" hidden="1">
                <a:extLst>
                  <a:ext uri="{63B3BB69-23CF-44E3-9099-C40C66FF867C}">
                    <a14:compatExt spid="_x0000_s55441"/>
                  </a:ext>
                  <a:ext uri="{FF2B5EF4-FFF2-40B4-BE49-F238E27FC236}">
                    <a16:creationId xmlns:a16="http://schemas.microsoft.com/office/drawing/2014/main" id="{00000000-0008-0000-0500-000091D80000}"/>
                  </a:ext>
                </a:extLst>
              </xdr:cNvPr>
              <xdr:cNvSpPr/>
            </xdr:nvSpPr>
            <xdr:spPr bwMode="auto">
              <a:xfrm>
                <a:off x="3057523"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442" name="Check Box 146" hidden="1">
                <a:extLst>
                  <a:ext uri="{63B3BB69-23CF-44E3-9099-C40C66FF867C}">
                    <a14:compatExt spid="_x0000_s55442"/>
                  </a:ext>
                  <a:ext uri="{FF2B5EF4-FFF2-40B4-BE49-F238E27FC236}">
                    <a16:creationId xmlns:a16="http://schemas.microsoft.com/office/drawing/2014/main" id="{00000000-0008-0000-0500-000092D80000}"/>
                  </a:ext>
                </a:extLst>
              </xdr:cNvPr>
              <xdr:cNvSpPr/>
            </xdr:nvSpPr>
            <xdr:spPr bwMode="auto">
              <a:xfrm>
                <a:off x="360998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204863</xdr:colOff>
          <xdr:row>23</xdr:row>
          <xdr:rowOff>681264</xdr:rowOff>
        </xdr:from>
        <xdr:to>
          <xdr:col>4</xdr:col>
          <xdr:colOff>1130300</xdr:colOff>
          <xdr:row>24</xdr:row>
          <xdr:rowOff>5111145</xdr:rowOff>
        </xdr:to>
        <xdr:grpSp>
          <xdr:nvGrpSpPr>
            <xdr:cNvPr id="229" name="Group 228">
              <a:extLst>
                <a:ext uri="{FF2B5EF4-FFF2-40B4-BE49-F238E27FC236}">
                  <a16:creationId xmlns:a16="http://schemas.microsoft.com/office/drawing/2014/main" id="{00000000-0008-0000-0500-0000E5000000}"/>
                </a:ext>
              </a:extLst>
            </xdr:cNvPr>
            <xdr:cNvGrpSpPr/>
          </xdr:nvGrpSpPr>
          <xdr:grpSpPr>
            <a:xfrm>
              <a:off x="6059563" y="29637264"/>
              <a:ext cx="925437" cy="5242681"/>
              <a:chOff x="3057520" y="5286375"/>
              <a:chExt cx="1066810" cy="219075"/>
            </a:xfrm>
          </xdr:grpSpPr>
          <xdr:sp macro="" textlink="">
            <xdr:nvSpPr>
              <xdr:cNvPr id="55447" name="Check Box 151" hidden="1">
                <a:extLst>
                  <a:ext uri="{63B3BB69-23CF-44E3-9099-C40C66FF867C}">
                    <a14:compatExt spid="_x0000_s55447"/>
                  </a:ext>
                  <a:ext uri="{FF2B5EF4-FFF2-40B4-BE49-F238E27FC236}">
                    <a16:creationId xmlns:a16="http://schemas.microsoft.com/office/drawing/2014/main" id="{00000000-0008-0000-0500-000097D80000}"/>
                  </a:ext>
                </a:extLst>
              </xdr:cNvPr>
              <xdr:cNvSpPr/>
            </xdr:nvSpPr>
            <xdr:spPr bwMode="auto">
              <a:xfrm>
                <a:off x="305752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5448" name="Check Box 152" hidden="1">
                <a:extLst>
                  <a:ext uri="{63B3BB69-23CF-44E3-9099-C40C66FF867C}">
                    <a14:compatExt spid="_x0000_s55448"/>
                  </a:ext>
                  <a:ext uri="{FF2B5EF4-FFF2-40B4-BE49-F238E27FC236}">
                    <a16:creationId xmlns:a16="http://schemas.microsoft.com/office/drawing/2014/main" id="{00000000-0008-0000-0500-000098D80000}"/>
                  </a:ext>
                </a:extLst>
              </xdr:cNvPr>
              <xdr:cNvSpPr/>
            </xdr:nvSpPr>
            <xdr:spPr bwMode="auto">
              <a:xfrm>
                <a:off x="3609980"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3169965</xdr:colOff>
          <xdr:row>45</xdr:row>
          <xdr:rowOff>70205</xdr:rowOff>
        </xdr:from>
        <xdr:to>
          <xdr:col>2</xdr:col>
          <xdr:colOff>3323209</xdr:colOff>
          <xdr:row>46</xdr:row>
          <xdr:rowOff>66673</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3377030" y="33987488"/>
              <a:ext cx="153244" cy="728098"/>
              <a:chOff x="3048057" y="14817587"/>
              <a:chExt cx="1855241" cy="219075"/>
            </a:xfrm>
          </xdr:grpSpPr>
          <xdr:sp macro="" textlink="">
            <xdr:nvSpPr>
              <xdr:cNvPr id="40961" name="Check Box 1" hidden="1">
                <a:extLst>
                  <a:ext uri="{63B3BB69-23CF-44E3-9099-C40C66FF867C}">
                    <a14:compatExt spid="_x0000_s40961"/>
                  </a:ext>
                  <a:ext uri="{FF2B5EF4-FFF2-40B4-BE49-F238E27FC236}">
                    <a16:creationId xmlns:a16="http://schemas.microsoft.com/office/drawing/2014/main" id="{00000000-0008-0000-0600-000001A00000}"/>
                  </a:ext>
                </a:extLst>
              </xdr:cNvPr>
              <xdr:cNvSpPr/>
            </xdr:nvSpPr>
            <xdr:spPr bwMode="auto">
              <a:xfrm>
                <a:off x="3048057" y="14817587"/>
                <a:ext cx="514355"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0962" name="Check Box 2" hidden="1">
                <a:extLst>
                  <a:ext uri="{63B3BB69-23CF-44E3-9099-C40C66FF867C}">
                    <a14:compatExt spid="_x0000_s40962"/>
                  </a:ext>
                  <a:ext uri="{FF2B5EF4-FFF2-40B4-BE49-F238E27FC236}">
                    <a16:creationId xmlns:a16="http://schemas.microsoft.com/office/drawing/2014/main" id="{00000000-0008-0000-0600-000002A00000}"/>
                  </a:ext>
                </a:extLst>
              </xdr:cNvPr>
              <xdr:cNvSpPr/>
            </xdr:nvSpPr>
            <xdr:spPr bwMode="auto">
              <a:xfrm>
                <a:off x="3600450" y="14817587"/>
                <a:ext cx="514355"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0963" name="Check Box 3" hidden="1">
                <a:extLst>
                  <a:ext uri="{63B3BB69-23CF-44E3-9099-C40C66FF867C}">
                    <a14:compatExt spid="_x0000_s40963"/>
                  </a:ext>
                  <a:ext uri="{FF2B5EF4-FFF2-40B4-BE49-F238E27FC236}">
                    <a16:creationId xmlns:a16="http://schemas.microsoft.com/office/drawing/2014/main" id="{00000000-0008-0000-0600-000003A00000}"/>
                  </a:ext>
                </a:extLst>
              </xdr:cNvPr>
              <xdr:cNvSpPr/>
            </xdr:nvSpPr>
            <xdr:spPr bwMode="auto">
              <a:xfrm>
                <a:off x="4105701" y="14817587"/>
                <a:ext cx="797597"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2763266</xdr:colOff>
      <xdr:row>7</xdr:row>
      <xdr:rowOff>321264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6" name="Ink 5">
              <a:extLst>
                <a:ext uri="{FF2B5EF4-FFF2-40B4-BE49-F238E27FC236}">
                  <a16:creationId xmlns:a16="http://schemas.microsoft.com/office/drawing/2014/main" id="{00000000-0008-0000-0600-000006000000}"/>
                </a:ext>
              </a:extLst>
            </xdr14:cNvPr>
            <xdr14:cNvContentPartPr/>
          </xdr14:nvContentPartPr>
          <xdr14:nvPr macro=""/>
          <xdr14:xfrm>
            <a:off x="2981325" y="1751330"/>
            <a:ext cx="0" cy="0"/>
          </xdr14:xfrm>
        </xdr:contentPart>
      </mc:Choice>
      <mc:Fallback xmlns="">
        <xdr:pic>
          <xdr:nvPicPr>
            <xdr:cNvPr id="6" name="Ink 5">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stretch>
              <a:fillRect/>
            </a:stretch>
          </xdr:blipFill>
          <xdr:spPr>
            <a:xfrm>
              <a:off x="2981325" y="1751330"/>
              <a:ext cx="0" cy="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2815851</xdr:colOff>
          <xdr:row>37</xdr:row>
          <xdr:rowOff>151598</xdr:rowOff>
        </xdr:from>
        <xdr:to>
          <xdr:col>2</xdr:col>
          <xdr:colOff>3005796</xdr:colOff>
          <xdr:row>37</xdr:row>
          <xdr:rowOff>326223</xdr:rowOff>
        </xdr:to>
        <xdr:grpSp>
          <xdr:nvGrpSpPr>
            <xdr:cNvPr id="2" name="Group 135">
              <a:extLst>
                <a:ext uri="{FF2B5EF4-FFF2-40B4-BE49-F238E27FC236}">
                  <a16:creationId xmlns:a16="http://schemas.microsoft.com/office/drawing/2014/main" id="{00000000-0008-0000-0B00-000002000000}"/>
                </a:ext>
              </a:extLst>
            </xdr:cNvPr>
            <xdr:cNvGrpSpPr/>
          </xdr:nvGrpSpPr>
          <xdr:grpSpPr>
            <a:xfrm>
              <a:off x="3051708" y="61655884"/>
              <a:ext cx="189945" cy="174625"/>
              <a:chOff x="30479" y="148175"/>
              <a:chExt cx="10669" cy="2191"/>
            </a:xfrm>
          </xdr:grpSpPr>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B00-000001380000}"/>
                  </a:ext>
                </a:extLst>
              </xdr:cNvPr>
              <xdr:cNvSpPr/>
            </xdr:nvSpPr>
            <xdr:spPr bwMode="auto">
              <a:xfrm>
                <a:off x="30479"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B00-0000023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2815851</xdr:colOff>
          <xdr:row>39</xdr:row>
          <xdr:rowOff>181841</xdr:rowOff>
        </xdr:from>
        <xdr:to>
          <xdr:col>2</xdr:col>
          <xdr:colOff>3005796</xdr:colOff>
          <xdr:row>39</xdr:row>
          <xdr:rowOff>370436</xdr:rowOff>
        </xdr:to>
        <xdr:grpSp>
          <xdr:nvGrpSpPr>
            <xdr:cNvPr id="5" name="Group 135">
              <a:extLst>
                <a:ext uri="{FF2B5EF4-FFF2-40B4-BE49-F238E27FC236}">
                  <a16:creationId xmlns:a16="http://schemas.microsoft.com/office/drawing/2014/main" id="{00000000-0008-0000-0B00-000005000000}"/>
                </a:ext>
              </a:extLst>
            </xdr:cNvPr>
            <xdr:cNvGrpSpPr/>
          </xdr:nvGrpSpPr>
          <xdr:grpSpPr>
            <a:xfrm>
              <a:off x="3051708" y="62221341"/>
              <a:ext cx="189945" cy="188595"/>
              <a:chOff x="30479" y="148175"/>
              <a:chExt cx="10669" cy="2191"/>
            </a:xfrm>
          </xdr:grpSpPr>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B00-000003380000}"/>
                  </a:ext>
                </a:extLst>
              </xdr:cNvPr>
              <xdr:cNvSpPr/>
            </xdr:nvSpPr>
            <xdr:spPr bwMode="auto">
              <a:xfrm>
                <a:off x="30479"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4340" name="Check Box 4" hidden="1">
                <a:extLst>
                  <a:ext uri="{63B3BB69-23CF-44E3-9099-C40C66FF867C}">
                    <a14:compatExt spid="_x0000_s14340"/>
                  </a:ext>
                  <a:ext uri="{FF2B5EF4-FFF2-40B4-BE49-F238E27FC236}">
                    <a16:creationId xmlns:a16="http://schemas.microsoft.com/office/drawing/2014/main" id="{00000000-0008-0000-0B00-0000043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263071</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a:srcRect/>
        <a:stretch>
          <a:fillRect/>
        </a:stretch>
      </xdr:blipFill>
      <xdr:spPr>
        <a:xfrm>
          <a:off x="222885" y="462915"/>
          <a:ext cx="1417320" cy="791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38101</xdr:colOff>
      <xdr:row>2</xdr:row>
      <xdr:rowOff>125148</xdr:rowOff>
    </xdr:from>
    <xdr:to>
      <xdr:col>2</xdr:col>
      <xdr:colOff>3219451</xdr:colOff>
      <xdr:row>11</xdr:row>
      <xdr:rowOff>295328</xdr:rowOff>
    </xdr:to>
    <xdr:pic>
      <xdr:nvPicPr>
        <xdr:cNvPr id="2" name="Picture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647701" y="649023"/>
          <a:ext cx="6800850" cy="3173730"/>
        </a:xfrm>
        <a:prstGeom prst="rect">
          <a:avLst/>
        </a:prstGeom>
      </xdr:spPr>
    </xdr:pic>
    <xdr:clientData/>
  </xdr:twoCellAnchor>
  <xdr:twoCellAnchor editAs="oneCell">
    <xdr:from>
      <xdr:col>3</xdr:col>
      <xdr:colOff>390525</xdr:colOff>
      <xdr:row>2</xdr:row>
      <xdr:rowOff>19050</xdr:rowOff>
    </xdr:from>
    <xdr:to>
      <xdr:col>3</xdr:col>
      <xdr:colOff>3684774</xdr:colOff>
      <xdr:row>12</xdr:row>
      <xdr:rowOff>50176</xdr:rowOff>
    </xdr:to>
    <xdr:pic>
      <xdr:nvPicPr>
        <xdr:cNvPr id="3" name="Picture 2">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2"/>
        <a:stretch>
          <a:fillRect/>
        </a:stretch>
      </xdr:blipFill>
      <xdr:spPr>
        <a:xfrm>
          <a:off x="8667750" y="542925"/>
          <a:ext cx="3297424" cy="336170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2</xdr:col>
      <xdr:colOff>326576</xdr:colOff>
      <xdr:row>0</xdr:row>
      <xdr:rowOff>27215</xdr:rowOff>
    </xdr:from>
    <xdr:to>
      <xdr:col>2</xdr:col>
      <xdr:colOff>11074029</xdr:colOff>
      <xdr:row>4</xdr:row>
      <xdr:rowOff>199501</xdr:rowOff>
    </xdr:to>
    <xdr:grpSp>
      <xdr:nvGrpSpPr>
        <xdr:cNvPr id="2" name="Group 1">
          <a:extLst>
            <a:ext uri="{FF2B5EF4-FFF2-40B4-BE49-F238E27FC236}">
              <a16:creationId xmlns:a16="http://schemas.microsoft.com/office/drawing/2014/main" id="{00000000-0008-0000-0F00-000002000000}"/>
            </a:ext>
          </a:extLst>
        </xdr:cNvPr>
        <xdr:cNvGrpSpPr/>
      </xdr:nvGrpSpPr>
      <xdr:grpSpPr>
        <a:xfrm>
          <a:off x="2476505" y="27215"/>
          <a:ext cx="10747453" cy="1115715"/>
          <a:chOff x="1089213" y="2702213"/>
          <a:chExt cx="10747453" cy="1152000"/>
        </a:xfrm>
      </xdr:grpSpPr>
      <xdr:pic>
        <xdr:nvPicPr>
          <xdr:cNvPr id="3" name="Picture 2" descr="A screenshot of a cell phone&#10;&#10;Description automatically generated">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3481282" y="3055040"/>
            <a:ext cx="2750063" cy="540000"/>
          </a:xfrm>
          <a:prstGeom prst="rect">
            <a:avLst/>
          </a:prstGeom>
        </xdr:spPr>
      </xdr:pic>
      <xdr:pic>
        <xdr:nvPicPr>
          <xdr:cNvPr id="4" name="Picture 3">
            <a:extLst>
              <a:ext uri="{FF2B5EF4-FFF2-40B4-BE49-F238E27FC236}">
                <a16:creationId xmlns:a16="http://schemas.microsoft.com/office/drawing/2014/main" id="{00000000-0008-0000-0F00-000004000000}"/>
              </a:ext>
            </a:extLst>
          </xdr:cNvPr>
          <xdr:cNvPicPr>
            <a:picLocks noChangeAspect="1"/>
          </xdr:cNvPicPr>
        </xdr:nvPicPr>
        <xdr:blipFill rotWithShape="1">
          <a:blip xmlns:r="http://schemas.openxmlformats.org/officeDocument/2006/relationships" r:embed="rId2"/>
          <a:srcRect l="30001" t="45414" r="45976" b="29727"/>
          <a:stretch/>
        </xdr:blipFill>
        <xdr:spPr>
          <a:xfrm>
            <a:off x="1089213" y="2702213"/>
            <a:ext cx="1980170" cy="1152000"/>
          </a:xfrm>
          <a:prstGeom prst="rect">
            <a:avLst/>
          </a:prstGeom>
        </xdr:spPr>
      </xdr:pic>
      <xdr:pic>
        <xdr:nvPicPr>
          <xdr:cNvPr id="5" name="Picture 4" descr="A close up of a logo&#10;&#10;Description automatically generated">
            <a:extLst>
              <a:ext uri="{FF2B5EF4-FFF2-40B4-BE49-F238E27FC236}">
                <a16:creationId xmlns:a16="http://schemas.microsoft.com/office/drawing/2014/main" id="{00000000-0008-0000-0F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332955" y="2738213"/>
            <a:ext cx="2503711" cy="1080000"/>
          </a:xfrm>
          <a:prstGeom prst="rect">
            <a:avLst/>
          </a:prstGeom>
        </xdr:spPr>
      </xdr:pic>
      <xdr:pic>
        <xdr:nvPicPr>
          <xdr:cNvPr id="6" name="Imagen 5">
            <a:extLst>
              <a:ext uri="{FF2B5EF4-FFF2-40B4-BE49-F238E27FC236}">
                <a16:creationId xmlns:a16="http://schemas.microsoft.com/office/drawing/2014/main" id="{00000000-0008-0000-0F00-00000600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6200" r="8336"/>
          <a:stretch/>
        </xdr:blipFill>
        <xdr:spPr bwMode="auto">
          <a:xfrm>
            <a:off x="6477132" y="2992127"/>
            <a:ext cx="2610035" cy="6658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244739</xdr:colOff>
      <xdr:row>0</xdr:row>
      <xdr:rowOff>74084</xdr:rowOff>
    </xdr:from>
    <xdr:to>
      <xdr:col>3</xdr:col>
      <xdr:colOff>680508</xdr:colOff>
      <xdr:row>3</xdr:row>
      <xdr:rowOff>63501</xdr:rowOff>
    </xdr:to>
    <xdr:grpSp>
      <xdr:nvGrpSpPr>
        <xdr:cNvPr id="2" name="Group 1">
          <a:extLst>
            <a:ext uri="{FF2B5EF4-FFF2-40B4-BE49-F238E27FC236}">
              <a16:creationId xmlns:a16="http://schemas.microsoft.com/office/drawing/2014/main" id="{00000000-0008-0000-1000-000002000000}"/>
            </a:ext>
          </a:extLst>
        </xdr:cNvPr>
        <xdr:cNvGrpSpPr/>
      </xdr:nvGrpSpPr>
      <xdr:grpSpPr>
        <a:xfrm>
          <a:off x="244739" y="74084"/>
          <a:ext cx="6196126" cy="533703"/>
          <a:chOff x="1089213" y="2702213"/>
          <a:chExt cx="10747453" cy="1152000"/>
        </a:xfrm>
      </xdr:grpSpPr>
      <xdr:pic>
        <xdr:nvPicPr>
          <xdr:cNvPr id="3" name="Picture 2" descr="A screenshot of a cell phone&#10;&#10;Description automatically generated">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3481282" y="3055040"/>
            <a:ext cx="2750063" cy="540000"/>
          </a:xfrm>
          <a:prstGeom prst="rect">
            <a:avLst/>
          </a:prstGeom>
        </xdr:spPr>
      </xdr:pic>
      <xdr:pic>
        <xdr:nvPicPr>
          <xdr:cNvPr id="4" name="Picture 3">
            <a:extLst>
              <a:ext uri="{FF2B5EF4-FFF2-40B4-BE49-F238E27FC236}">
                <a16:creationId xmlns:a16="http://schemas.microsoft.com/office/drawing/2014/main" id="{00000000-0008-0000-1000-000004000000}"/>
              </a:ext>
            </a:extLst>
          </xdr:cNvPr>
          <xdr:cNvPicPr>
            <a:picLocks noChangeAspect="1"/>
          </xdr:cNvPicPr>
        </xdr:nvPicPr>
        <xdr:blipFill rotWithShape="1">
          <a:blip xmlns:r="http://schemas.openxmlformats.org/officeDocument/2006/relationships" r:embed="rId2"/>
          <a:srcRect l="30001" t="45414" r="45976" b="29727"/>
          <a:stretch/>
        </xdr:blipFill>
        <xdr:spPr>
          <a:xfrm>
            <a:off x="1089213" y="2702213"/>
            <a:ext cx="1980170" cy="1152000"/>
          </a:xfrm>
          <a:prstGeom prst="rect">
            <a:avLst/>
          </a:prstGeom>
        </xdr:spPr>
      </xdr:pic>
      <xdr:pic>
        <xdr:nvPicPr>
          <xdr:cNvPr id="5" name="Picture 4" descr="A close up of a logo&#10;&#10;Description automatically generated">
            <a:extLst>
              <a:ext uri="{FF2B5EF4-FFF2-40B4-BE49-F238E27FC236}">
                <a16:creationId xmlns:a16="http://schemas.microsoft.com/office/drawing/2014/main" id="{00000000-0008-0000-10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332955" y="2738213"/>
            <a:ext cx="2503711" cy="1080000"/>
          </a:xfrm>
          <a:prstGeom prst="rect">
            <a:avLst/>
          </a:prstGeom>
        </xdr:spPr>
      </xdr:pic>
      <xdr:pic>
        <xdr:nvPicPr>
          <xdr:cNvPr id="6" name="Imagen 5">
            <a:extLst>
              <a:ext uri="{FF2B5EF4-FFF2-40B4-BE49-F238E27FC236}">
                <a16:creationId xmlns:a16="http://schemas.microsoft.com/office/drawing/2014/main" id="{00000000-0008-0000-1000-00000600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6200" r="8336"/>
          <a:stretch/>
        </xdr:blipFill>
        <xdr:spPr bwMode="auto">
          <a:xfrm>
            <a:off x="6477132" y="2992127"/>
            <a:ext cx="2610035" cy="6658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350573</xdr:colOff>
      <xdr:row>0</xdr:row>
      <xdr:rowOff>161396</xdr:rowOff>
    </xdr:from>
    <xdr:to>
      <xdr:col>3</xdr:col>
      <xdr:colOff>2719917</xdr:colOff>
      <xdr:row>6</xdr:row>
      <xdr:rowOff>18521</xdr:rowOff>
    </xdr:to>
    <xdr:grpSp>
      <xdr:nvGrpSpPr>
        <xdr:cNvPr id="2" name="Group 1">
          <a:extLst>
            <a:ext uri="{FF2B5EF4-FFF2-40B4-BE49-F238E27FC236}">
              <a16:creationId xmlns:a16="http://schemas.microsoft.com/office/drawing/2014/main" id="{00000000-0008-0000-1100-000002000000}"/>
            </a:ext>
          </a:extLst>
        </xdr:cNvPr>
        <xdr:cNvGrpSpPr/>
      </xdr:nvGrpSpPr>
      <xdr:grpSpPr>
        <a:xfrm>
          <a:off x="350573" y="161396"/>
          <a:ext cx="10193955" cy="957792"/>
          <a:chOff x="1089213" y="2702213"/>
          <a:chExt cx="10747453" cy="1152000"/>
        </a:xfrm>
      </xdr:grpSpPr>
      <xdr:pic>
        <xdr:nvPicPr>
          <xdr:cNvPr id="3" name="Picture 2" descr="A screenshot of a cell phone&#10;&#10;Description automatically generated">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3481282" y="3055040"/>
            <a:ext cx="2750063" cy="540000"/>
          </a:xfrm>
          <a:prstGeom prst="rect">
            <a:avLst/>
          </a:prstGeom>
        </xdr:spPr>
      </xdr:pic>
      <xdr:pic>
        <xdr:nvPicPr>
          <xdr:cNvPr id="4" name="Picture 3">
            <a:extLst>
              <a:ext uri="{FF2B5EF4-FFF2-40B4-BE49-F238E27FC236}">
                <a16:creationId xmlns:a16="http://schemas.microsoft.com/office/drawing/2014/main" id="{00000000-0008-0000-1100-000004000000}"/>
              </a:ext>
            </a:extLst>
          </xdr:cNvPr>
          <xdr:cNvPicPr>
            <a:picLocks noChangeAspect="1"/>
          </xdr:cNvPicPr>
        </xdr:nvPicPr>
        <xdr:blipFill rotWithShape="1">
          <a:blip xmlns:r="http://schemas.openxmlformats.org/officeDocument/2006/relationships" r:embed="rId2"/>
          <a:srcRect l="30001" t="45414" r="45976" b="29727"/>
          <a:stretch/>
        </xdr:blipFill>
        <xdr:spPr>
          <a:xfrm>
            <a:off x="1089213" y="2702213"/>
            <a:ext cx="1980170" cy="1152000"/>
          </a:xfrm>
          <a:prstGeom prst="rect">
            <a:avLst/>
          </a:prstGeom>
        </xdr:spPr>
      </xdr:pic>
      <xdr:pic>
        <xdr:nvPicPr>
          <xdr:cNvPr id="5" name="Picture 4" descr="A close up of a logo&#10;&#10;Description automatically generated">
            <a:extLst>
              <a:ext uri="{FF2B5EF4-FFF2-40B4-BE49-F238E27FC236}">
                <a16:creationId xmlns:a16="http://schemas.microsoft.com/office/drawing/2014/main" id="{00000000-0008-0000-11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332955" y="2738213"/>
            <a:ext cx="2503711" cy="1080000"/>
          </a:xfrm>
          <a:prstGeom prst="rect">
            <a:avLst/>
          </a:prstGeom>
        </xdr:spPr>
      </xdr:pic>
      <xdr:pic>
        <xdr:nvPicPr>
          <xdr:cNvPr id="6" name="Imagen 5">
            <a:extLst>
              <a:ext uri="{FF2B5EF4-FFF2-40B4-BE49-F238E27FC236}">
                <a16:creationId xmlns:a16="http://schemas.microsoft.com/office/drawing/2014/main" id="{00000000-0008-0000-1100-00000600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6200" r="8336"/>
          <a:stretch/>
        </xdr:blipFill>
        <xdr:spPr bwMode="auto">
          <a:xfrm>
            <a:off x="6477132" y="2992127"/>
            <a:ext cx="2610035" cy="6658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2</xdr:col>
      <xdr:colOff>0</xdr:colOff>
      <xdr:row>65</xdr:row>
      <xdr:rowOff>0</xdr:rowOff>
    </xdr:from>
    <xdr:to>
      <xdr:col>2</xdr:col>
      <xdr:colOff>304800</xdr:colOff>
      <xdr:row>65</xdr:row>
      <xdr:rowOff>305858</xdr:rowOff>
    </xdr:to>
    <xdr:sp macro="" textlink="">
      <xdr:nvSpPr>
        <xdr:cNvPr id="7" name="AutoShape 2" descr="🌱">
          <a:extLst>
            <a:ext uri="{FF2B5EF4-FFF2-40B4-BE49-F238E27FC236}">
              <a16:creationId xmlns:a16="http://schemas.microsoft.com/office/drawing/2014/main" id="{00000000-0008-0000-1100-000007000000}"/>
            </a:ext>
          </a:extLst>
        </xdr:cNvPr>
        <xdr:cNvSpPr>
          <a:spLocks noChangeAspect="1" noChangeArrowheads="1"/>
        </xdr:cNvSpPr>
      </xdr:nvSpPr>
      <xdr:spPr bwMode="auto">
        <a:xfrm>
          <a:off x="3495675" y="29441775"/>
          <a:ext cx="304800" cy="30585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56</xdr:row>
      <xdr:rowOff>0</xdr:rowOff>
    </xdr:from>
    <xdr:to>
      <xdr:col>2</xdr:col>
      <xdr:colOff>304800</xdr:colOff>
      <xdr:row>56</xdr:row>
      <xdr:rowOff>305859</xdr:rowOff>
    </xdr:to>
    <xdr:sp macro="" textlink="">
      <xdr:nvSpPr>
        <xdr:cNvPr id="8" name="AutoShape 6" descr="🛖">
          <a:extLst>
            <a:ext uri="{FF2B5EF4-FFF2-40B4-BE49-F238E27FC236}">
              <a16:creationId xmlns:a16="http://schemas.microsoft.com/office/drawing/2014/main" id="{00000000-0008-0000-1100-000008000000}"/>
            </a:ext>
          </a:extLst>
        </xdr:cNvPr>
        <xdr:cNvSpPr>
          <a:spLocks noChangeAspect="1" noChangeArrowheads="1"/>
        </xdr:cNvSpPr>
      </xdr:nvSpPr>
      <xdr:spPr bwMode="auto">
        <a:xfrm>
          <a:off x="3495675" y="24145875"/>
          <a:ext cx="304800" cy="305859"/>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69</xdr:row>
      <xdr:rowOff>0</xdr:rowOff>
    </xdr:from>
    <xdr:to>
      <xdr:col>2</xdr:col>
      <xdr:colOff>304800</xdr:colOff>
      <xdr:row>69</xdr:row>
      <xdr:rowOff>304800</xdr:rowOff>
    </xdr:to>
    <xdr:sp macro="" textlink="">
      <xdr:nvSpPr>
        <xdr:cNvPr id="9" name="AutoShape 9" descr="8️⃣">
          <a:extLst>
            <a:ext uri="{FF2B5EF4-FFF2-40B4-BE49-F238E27FC236}">
              <a16:creationId xmlns:a16="http://schemas.microsoft.com/office/drawing/2014/main" id="{00000000-0008-0000-1100-000009000000}"/>
            </a:ext>
          </a:extLst>
        </xdr:cNvPr>
        <xdr:cNvSpPr>
          <a:spLocks noChangeAspect="1" noChangeArrowheads="1"/>
        </xdr:cNvSpPr>
      </xdr:nvSpPr>
      <xdr:spPr bwMode="auto">
        <a:xfrm>
          <a:off x="3495675" y="32108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ttps:\wfp.sharepoint.com\Users\laura.cadilhac\Documents\09%20S,M&amp;E\PPR%202020\PPR-Template_Amended-October-2019.xlsb%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wfp.sharepoint.com/Users/laura.cadilhac/Documents/09%20S,M&amp;E/PPR%202020/PPR-Template_Amended-October-2019.xlsb%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ttps:\wfp-my.sharepoint.com\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units="cm"/>
          <inkml:channel name="Y" type="integer" units="cm"/>
        </inkml:traceFormat>
        <inkml:channelProperties>
          <inkml:channelProperty channel="X" name="resolution" value="28.34646" units="1/cm"/>
          <inkml:channelProperty channel="Y" name="resolution" value="28.34646" units="1/cm"/>
        </inkml:channelProperties>
      </inkml:inkSource>
      <inkml:timestamp xml:id="ts0" timeString="2021-10-03T20:08:23"/>
    </inkml:context>
    <inkml:brush xml:id="br0">
      <inkml:brushProperty name="width" value="0.05" units="cm"/>
      <inkml:brushProperty name="height" value="0.05" units="cm"/>
    </inkml:brush>
  </inkml:definitions>
  <inkml:trace contextRef="#ctx0" brushRef="#br0">1 0,'0'0</inkml:trace>
</inkml:ink>
</file>

<file path=xl/persons/person.xml><?xml version="1.0" encoding="utf-8"?>
<personList xmlns="http://schemas.microsoft.com/office/spreadsheetml/2018/threadedcomments" xmlns:x="http://schemas.openxmlformats.org/spreadsheetml/2006/main">
  <person displayName="Jihye SHIN" id="{50E57CA8-E159-47FF-BE24-962D8F25A2F2}" userId="S::jihye.shin@wfp.org::8e72bf00-4d67-44ec-a51c-97513b0c06e4" providerId="AD"/>
  <person displayName="Laura CADILHAC" id="{CFE4E46C-90FF-45AE-B1E9-A6075B2033D4}" userId="S::laura.cadilhac@wfp.org::06e606ef-2f78-4417-8b93-f9dff5ba7ec8"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O27" dT="2022-08-29T02:25:25.10" personId="{CFE4E46C-90FF-45AE-B1E9-A6075B2033D4}" id="{30D19452-F01F-43CC-A752-99DAD3B4B006}">
    <text>Monitoring will be completed according to progress in measures implementation and the incorporation of new partners who will solve weaknesses of executing entities to accomplish this responsability.</text>
  </threadedComment>
  <threadedComment ref="O39" dT="2022-08-29T02:29:56.45" personId="{CFE4E46C-90FF-45AE-B1E9-A6075B2033D4}" id="{A92408ED-F68D-4FBA-942A-C836FEE4433B}">
    <text>Status of the measure by country: Ecuador &gt; Measure is in the design/planning phase
Colombia &gt; Agreement in the process of being signed with an identified cooperating partner, given that Ideam closed the FLA with WFP for reasons of force majeure.</text>
  </threadedComment>
  <threadedComment ref="O54" dT="2022-09-06T04:55:33.74" personId="{CFE4E46C-90FF-45AE-B1E9-A6075B2033D4}" id="{B1CD87DE-7C25-48D8-AE5A-8F2903989D5E}">
    <text>Monitoring will be made during 2023 according to annual planning for implementation of measures.</text>
  </threadedComment>
  <threadedComment ref="O86" dT="2022-08-29T02:32:47.94" personId="{CFE4E46C-90FF-45AE-B1E9-A6075B2033D4}" id="{967AEF37-3625-41C5-BF0C-F40B04C7EEF3}">
    <text>Partially reported Outcome/Output 5, due to a lack of monitoring capacities from executing entities. The compilation will be finished by the last quarter of the year, after to another round of capacity building process. </text>
  </threadedComment>
  <threadedComment ref="M89" dT="2023-01-12T20:08:38.82" personId="{50E57CA8-E159-47FF-BE24-962D8F25A2F2}" id="{C0F8C5C0-C305-41C1-ACE0-F0893F803B7F}">
    <text>1 fuente de agua con 9 comunidades beneficiadas (2.830 habitantes)</text>
  </threadedComment>
</ThreadedComments>
</file>

<file path=xl/worksheets/_rels/sheet1.xml.rels><?xml version="1.0" encoding="UTF-8" standalone="yes"?>
<Relationships xmlns="http://schemas.openxmlformats.org/package/2006/relationships"><Relationship Id="rId8" Type="http://schemas.openxmlformats.org/officeDocument/2006/relationships/hyperlink" Target="mailto:wame185@gmail.com" TargetMode="External"/><Relationship Id="rId3" Type="http://schemas.openxmlformats.org/officeDocument/2006/relationships/hyperlink" Target="mailto:carmen.galarza@wfp.org" TargetMode="External"/><Relationship Id="rId7" Type="http://schemas.openxmlformats.org/officeDocument/2006/relationships/hyperlink" Target="mailto:arturo.espinoza@ambiente.gob.ec" TargetMode="External"/><Relationship Id="rId2" Type="http://schemas.openxmlformats.org/officeDocument/2006/relationships/hyperlink" Target="mailto:chiara.trozzo@wfp.org" TargetMode="External"/><Relationship Id="rId1" Type="http://schemas.openxmlformats.org/officeDocument/2006/relationships/hyperlink" Target="mailto:laura.cadilhac@wfp.org" TargetMode="External"/><Relationship Id="rId6" Type="http://schemas.openxmlformats.org/officeDocument/2006/relationships/hyperlink" Target="mailto:territorioawa@gmail.com" TargetMode="External"/><Relationship Id="rId11" Type="http://schemas.openxmlformats.org/officeDocument/2006/relationships/drawing" Target="../drawings/drawing1.xml"/><Relationship Id="rId5" Type="http://schemas.openxmlformats.org/officeDocument/2006/relationships/hyperlink" Target="mailto:crecompas18.tumaco@gmail.com" TargetMode="External"/><Relationship Id="rId10" Type="http://schemas.openxmlformats.org/officeDocument/2006/relationships/hyperlink" Target="mailto:fedoca2001@yahoo.com" TargetMode="External"/><Relationship Id="rId4" Type="http://schemas.openxmlformats.org/officeDocument/2006/relationships/hyperlink" Target="mailto:rpnastacuas@gmail.com" TargetMode="External"/><Relationship Id="rId9" Type="http://schemas.openxmlformats.org/officeDocument/2006/relationships/hyperlink" Target="mailto:GPrieto@minambiente.gov.co"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mailto:antohurta2014@gmail.com%20/%20completar" TargetMode="External"/><Relationship Id="rId1" Type="http://schemas.openxmlformats.org/officeDocument/2006/relationships/hyperlink" Target="mailto:laura.cadilhac@wfp.org" TargetMode="Externa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trlProp" Target="../ctrlProps/ctrlProp77.xml"/><Relationship Id="rId2" Type="http://schemas.openxmlformats.org/officeDocument/2006/relationships/drawing" Target="../drawings/drawing4.xml"/><Relationship Id="rId1" Type="http://schemas.openxmlformats.org/officeDocument/2006/relationships/printerSettings" Target="../printerSettings/printerSettings7.bin"/><Relationship Id="rId6" Type="http://schemas.openxmlformats.org/officeDocument/2006/relationships/ctrlProp" Target="../ctrlProps/ctrlProp76.xml"/><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8.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3" Type="http://schemas.openxmlformats.org/officeDocument/2006/relationships/hyperlink" Target="https://www.efe.com/efe/espana/economia/el-programa-de-alimentos-la-onu-impulsa-proyectos-sostenibles-en-america/10003-4132419" TargetMode="External"/><Relationship Id="rId18" Type="http://schemas.openxmlformats.org/officeDocument/2006/relationships/hyperlink" Target="https://twitter.com/WFP_Colombia/status/1244961390038642688" TargetMode="External"/><Relationship Id="rId26" Type="http://schemas.openxmlformats.org/officeDocument/2006/relationships/hyperlink" Target="https://eur03.safelinks.protection.outlook.com/?url=https%3A%2F%2Ftwitter.com%2FWFP_es%2Fstatus%2F1455520081174216710%3Fs%3D20&amp;data=04%7C01%7Claura.cadilhac%40wfp.org%7Cb9e409f7538b4aed3ce608d9a32baa24%7C462ad9aed7d94206b87471b1e079776f%7C0%7C0%7C637720230198869748%7CUnknown%7CTWFpbGZsb3d8eyJWIjoiMC4wLjAwMDAiLCJQIjoiV2luMzIiLCJBTiI6Ik1haWwiLCJXVCI6Mn0%3D%7C1000&amp;sdata=a5HrUq%2BVsUDgT24eFd83ahU%2Fs4qk1DhfHWi9b4lEW5Y%3D&amp;reserved=0" TargetMode="External"/><Relationship Id="rId39" Type="http://schemas.openxmlformats.org/officeDocument/2006/relationships/printerSettings" Target="../printerSettings/printerSettings13.bin"/><Relationship Id="rId21" Type="http://schemas.openxmlformats.org/officeDocument/2006/relationships/hyperlink" Target="https://twitter.com/adaptationfund/status/1250093455101046790" TargetMode="External"/><Relationship Id="rId34" Type="http://schemas.openxmlformats.org/officeDocument/2006/relationships/hyperlink" Target="https://es.wfp.org/historias/partera-y-guardiana-de-los-saberes-ancestrales-en-ecuador" TargetMode="External"/><Relationship Id="rId7" Type="http://schemas.openxmlformats.org/officeDocument/2006/relationships/hyperlink" Target="https://www.weforum.org/agenda/2020/03/women-climate-crisis-vulnerability-empowerment/" TargetMode="External"/><Relationship Id="rId12" Type="http://schemas.openxmlformats.org/officeDocument/2006/relationships/hyperlink" Target="https://www.lahora.com.ec/noticia/1102306995/articulan-acciones-para-atender-a-las-comunidades-awa-" TargetMode="External"/><Relationship Id="rId17" Type="http://schemas.openxmlformats.org/officeDocument/2006/relationships/hyperlink" Target="https://twitter.com/wfp_colombia/status/1232794330433282051?s=21" TargetMode="External"/><Relationship Id="rId25" Type="http://schemas.openxmlformats.org/officeDocument/2006/relationships/hyperlink" Target="https://eur03.safelinks.protection.outlook.com/?url=https%3A%2F%2Ftwitter.com%2FWFP_es%2Fstatus%2F1456395919117758469%3Fs%3D20&amp;data=04%7C01%7Claura.cadilhac%40wfp.org%7Cb9e409f7538b4aed3ce608d9a32baa24%7C462ad9aed7d94206b87471b1e079776f%7C0%7C0%7C637720230198859757%7CUnknown%7CTWFpbGZsb3d8eyJWIjoiMC4wLjAwMDAiLCJQIjoiV2luMzIiLCJBTiI6Ik1haWwiLCJXVCI6Mn0%3D%7C1000&amp;sdata=V9hAO8cfaTjdlKbyaw%2FO%2BCJTP4lY4ec%2Fu3Zb5g14Bn0%3D&amp;reserved=0" TargetMode="External"/><Relationship Id="rId33" Type="http://schemas.openxmlformats.org/officeDocument/2006/relationships/hyperlink" Target="https://es.wfp.org/historias/el-manglar-produce-nuestra-comida-es-nuestra-vida" TargetMode="External"/><Relationship Id="rId38" Type="http://schemas.openxmlformats.org/officeDocument/2006/relationships/hyperlink" Target="https://twitter.com/WFP_Ecuador/status/1539333687850029060" TargetMode="External"/><Relationship Id="rId2" Type="http://schemas.openxmlformats.org/officeDocument/2006/relationships/hyperlink" Target="https://www.efe.com/efe/america/sociedad/colombia-pone-en-marcha-3-convenios-ambientales-de-cooperacion-internacional/20000013-3566794" TargetMode="External"/><Relationship Id="rId16" Type="http://schemas.openxmlformats.org/officeDocument/2006/relationships/hyperlink" Target="https://twitter.com/wfp_colombia/status/1232101614670032897?s=21" TargetMode="External"/><Relationship Id="rId20" Type="http://schemas.openxmlformats.org/officeDocument/2006/relationships/hyperlink" Target="https://twitter.com/adaptationfund/status/1258140844571480064" TargetMode="External"/><Relationship Id="rId29" Type="http://schemas.openxmlformats.org/officeDocument/2006/relationships/hyperlink" Target="https://unfoodsystems.org/index.php" TargetMode="External"/><Relationship Id="rId1" Type="http://schemas.openxmlformats.org/officeDocument/2006/relationships/hyperlink" Target="https://www.rcnradio.com/estilo-de-vida/medio-ambiente/colombia-pone-en-marcha-tres-convenios-ambientales-de-cooperacion" TargetMode="External"/><Relationship Id="rId6" Type="http://schemas.openxmlformats.org/officeDocument/2006/relationships/hyperlink" Target="https://twitter.com/minambienteco/status/1250110764096126977?s=12" TargetMode="External"/><Relationship Id="rId11" Type="http://schemas.openxmlformats.org/officeDocument/2006/relationships/hyperlink" Target="https://www.elnorte.ec/inseguridad-alimentaria-es-alta/" TargetMode="External"/><Relationship Id="rId24" Type="http://schemas.openxmlformats.org/officeDocument/2006/relationships/hyperlink" Target="https://eur03.safelinks.protection.outlook.com/?url=https%3A%2F%2Ftwitter.com%2FWFP_es%2Fstatus%2F1456682868386697226%3Fs%3D20&amp;data=04%7C01%7Claura.cadilhac%40wfp.org%7Cb9e409f7538b4aed3ce608d9a32baa24%7C462ad9aed7d94206b87471b1e079776f%7C0%7C0%7C637720230198859757%7CUnknown%7CTWFpbGZsb3d8eyJWIjoiMC4wLjAwMDAiLCJQIjoiV2luMzIiLCJBTiI6Ik1haWwiLCJXVCI6Mn0%3D%7C1000&amp;sdata=Ij6393u2YaR%2FRPHfC8hd%2F86oDNJ%2FuyE7oFwtwOFt6vc%3D&amp;reserved=0" TargetMode="External"/><Relationship Id="rId32" Type="http://schemas.openxmlformats.org/officeDocument/2006/relationships/hyperlink" Target="https://www.adaptation-fund.org/wp-content/uploads/2021/11/Agenda_Catalyst-Day.pdf" TargetMode="External"/><Relationship Id="rId37" Type="http://schemas.openxmlformats.org/officeDocument/2006/relationships/hyperlink" Target="https://es.wfp.org/historias/ecuador-reforestar-los-manglares-para-proteger-los-medios-de-vida?fbclid=IwAR0-alnZbT1zfBCysfM2Pv94gvquisJWK59U9C0874ue9UO2XtHDFhYyUXU" TargetMode="External"/><Relationship Id="rId40" Type="http://schemas.openxmlformats.org/officeDocument/2006/relationships/drawing" Target="../drawings/drawing9.xml"/><Relationship Id="rId5" Type="http://schemas.openxmlformats.org/officeDocument/2006/relationships/hyperlink" Target="http://www.elnorte.ec/ibarra/73311-proyecto-fronterizo-contra-el-cambio-clim%C3%A1tico.html" TargetMode="External"/><Relationship Id="rId15" Type="http://schemas.openxmlformats.org/officeDocument/2006/relationships/hyperlink" Target="https://twitter.com/wfp_colombia/status/1222497316734734337?s=21" TargetMode="External"/><Relationship Id="rId23" Type="http://schemas.openxmlformats.org/officeDocument/2006/relationships/hyperlink" Target="https://eur03.safelinks.protection.outlook.com/?url=https%3A%2F%2Ftwitter.com%2FWFP_es%2Fstatus%2F1456999844896256007%3Fs%3D20&amp;data=04%7C01%7Claura.cadilhac%40wfp.org%7Cb9e409f7538b4aed3ce608d9a32baa24%7C462ad9aed7d94206b87471b1e079776f%7C0%7C0%7C637720230198849762%7CUnknown%7CTWFpbGZsb3d8eyJWIjoiMC4wLjAwMDAiLCJQIjoiV2luMzIiLCJBTiI6Ik1haWwiLCJXVCI6Mn0%3D%7C1000&amp;sdata=77eLTXHQcBpAytfKFGdS280jtIxrS5WWbcyrXbsGa%2B8%3D&amp;reserved=0" TargetMode="External"/><Relationship Id="rId28" Type="http://schemas.openxmlformats.org/officeDocument/2006/relationships/hyperlink" Target="https://eur03.safelinks.protection.outlook.com/?url=https%3A%2F%2Fwww.facebook.com%2FProgramaMundialdeAlimentos%2Fposts%2F4439788522723472&amp;data=04%7C01%7Claura.cadilhac%40wfp.org%7Cb9e409f7538b4aed3ce608d9a32baa24%7C462ad9aed7d94206b87471b1e079776f%7C0%7C0%7C637720230198879743%7CUnknown%7CTWFpbGZsb3d8eyJWIjoiMC4wLjAwMDAiLCJQIjoiV2luMzIiLCJBTiI6Ik1haWwiLCJXVCI6Mn0%3D%7C1000&amp;sdata=2uK74OITwclHrLlNQf1CxIi%2BRexhEDxXIKrC9r%2F1uHE%3D&amp;reserved=0" TargetMode="External"/><Relationship Id="rId36" Type="http://schemas.openxmlformats.org/officeDocument/2006/relationships/hyperlink" Target="https://twitter.com/wfp_ecuador/status/1517489199766769666?s=21" TargetMode="External"/><Relationship Id="rId10" Type="http://schemas.openxmlformats.org/officeDocument/2006/relationships/hyperlink" Target="https://www.youtube.com/watch?v=Voyq9n35E7E" TargetMode="External"/><Relationship Id="rId19" Type="http://schemas.openxmlformats.org/officeDocument/2006/relationships/hyperlink" Target="https://twitter.com/MinAmbienteCo/status/1250110764096126977" TargetMode="External"/><Relationship Id="rId31" Type="http://schemas.openxmlformats.org/officeDocument/2006/relationships/hyperlink" Target="https://www.minambiente.gov.co/cambio-climatico/cop26-proyecto-de-colombia-y-ecuador-beneficia-a-19-mil-personas-afro-e-indigenas/" TargetMode="External"/><Relationship Id="rId4" Type="http://schemas.openxmlformats.org/officeDocument/2006/relationships/hyperlink" Target="http://edicionimpresa.elcomercio.com/es/051500009987f18a-d151-41a9-ac1a-df478ec22dc8_06052018_/5" TargetMode="External"/><Relationship Id="rId9" Type="http://schemas.openxmlformats.org/officeDocument/2006/relationships/hyperlink" Target="https://www.weforum.org/agenda/2020/03/women-climate-crisis-vulnerability-empowerment/" TargetMode="External"/><Relationship Id="rId14" Type="http://schemas.openxmlformats.org/officeDocument/2006/relationships/hyperlink" Target="https://www.adaptation-fund.org/document/assessing-progress-integrating-gender-in-adaptation-fund-projects-and-programmes/" TargetMode="External"/><Relationship Id="rId22" Type="http://schemas.openxmlformats.org/officeDocument/2006/relationships/hyperlink" Target="https://www.iipfccpavilion.org/livestream" TargetMode="External"/><Relationship Id="rId27" Type="http://schemas.openxmlformats.org/officeDocument/2006/relationships/hyperlink" Target="https://eur03.safelinks.protection.outlook.com/?url=https%3A%2F%2Ftwitter.com%2FWFP_es%2Fstatus%2F1457679353949691912%2Fvideo%2F1&amp;data=04%7C01%7Claura.cadilhac%40wfp.org%7Cb9e409f7538b4aed3ce608d9a32baa24%7C462ad9aed7d94206b87471b1e079776f%7C0%7C0%7C637720230198869748%7CUnknown%7CTWFpbGZsb3d8eyJWIjoiMC4wLjAwMDAiLCJQIjoiV2luMzIiLCJBTiI6Ik1haWwiLCJXVCI6Mn0%3D%7C1000&amp;sdata=raxpGDgxszh3HtC4EcK0sBznXvtnXm5Oc%2Bjxn8JCCb8%3D&amp;reserved=0" TargetMode="External"/><Relationship Id="rId30" Type="http://schemas.openxmlformats.org/officeDocument/2006/relationships/hyperlink" Target="https://www.teorema.com.mx/cambioclimatico/ecuador-expuso-en-la-cop26-proyecto-de-adaptacion/" TargetMode="External"/><Relationship Id="rId35" Type="http://schemas.openxmlformats.org/officeDocument/2006/relationships/hyperlink" Target="https://twitter.com/wfp_ecuador/status/1531425171776712704?s=21&amp;t=32VHKvt2rJQuiB7bB5e4FA" TargetMode="External"/><Relationship Id="rId8" Type="http://schemas.openxmlformats.org/officeDocument/2006/relationships/hyperlink" Target="../../../:v:/g/personal/chiara_trozzo_wfp_org/EThnGpBaRUREh-cHt67N8ZYBRRvZeNk-iZqK-MeWA8I5Qg" TargetMode="External"/><Relationship Id="rId3" Type="http://schemas.openxmlformats.org/officeDocument/2006/relationships/hyperlink" Target="http://www.eluniversal.com.co/ambiente/colombia-pone-en-marcha-tres-convenios-ambientales-de-cooperacion-internacional-2750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P192"/>
  <sheetViews>
    <sheetView zoomScaleNormal="100" workbookViewId="0">
      <selection activeCell="E5" sqref="E5"/>
    </sheetView>
  </sheetViews>
  <sheetFormatPr defaultColWidth="102.453125" defaultRowHeight="14"/>
  <cols>
    <col min="1" max="1" width="2.453125" style="92" customWidth="1"/>
    <col min="2" max="2" width="10.90625" style="227" customWidth="1"/>
    <col min="3" max="3" width="14.90625" style="227" customWidth="1"/>
    <col min="4" max="4" width="87.08984375" style="92" customWidth="1"/>
    <col min="5" max="5" width="3.453125" style="92" customWidth="1"/>
    <col min="6" max="6" width="9.08984375" style="92" customWidth="1"/>
    <col min="7" max="7" width="12.453125" style="92" customWidth="1"/>
    <col min="8" max="8" width="15.453125" style="92" hidden="1" customWidth="1"/>
    <col min="9" max="13" width="102.453125" style="92" hidden="1" customWidth="1"/>
    <col min="14" max="15" width="9.08984375" style="92" hidden="1" customWidth="1"/>
    <col min="16" max="16" width="102.453125" style="92" hidden="1" customWidth="1"/>
    <col min="17" max="251" width="9.08984375" style="92" customWidth="1"/>
    <col min="252" max="252" width="2.453125" style="92" customWidth="1"/>
    <col min="253" max="254" width="9.08984375" style="92" customWidth="1"/>
    <col min="255" max="255" width="17.453125" style="92" customWidth="1"/>
    <col min="256" max="16384" width="102.453125" style="92"/>
  </cols>
  <sheetData>
    <row r="2" spans="2:16">
      <c r="B2" s="228"/>
      <c r="C2" s="229"/>
      <c r="D2" s="41"/>
      <c r="E2" s="42"/>
    </row>
    <row r="3" spans="2:16" ht="17.5">
      <c r="B3" s="230"/>
      <c r="C3" s="231"/>
      <c r="D3" s="496" t="s">
        <v>0</v>
      </c>
      <c r="E3" s="44"/>
    </row>
    <row r="4" spans="2:16">
      <c r="B4" s="230"/>
      <c r="C4" s="231"/>
      <c r="D4" s="128"/>
      <c r="E4" s="44"/>
    </row>
    <row r="5" spans="2:16" ht="17.25" customHeight="1">
      <c r="B5" s="230"/>
      <c r="C5" s="232" t="s">
        <v>1</v>
      </c>
      <c r="D5" s="233" t="s">
        <v>2</v>
      </c>
      <c r="E5" s="44"/>
    </row>
    <row r="6" spans="2:16" s="225" customFormat="1">
      <c r="B6" s="234"/>
      <c r="C6" s="101"/>
      <c r="D6" s="69"/>
      <c r="E6" s="88"/>
      <c r="G6" s="92"/>
      <c r="H6" s="92"/>
      <c r="I6" s="92"/>
      <c r="J6" s="92"/>
      <c r="K6" s="92"/>
      <c r="L6" s="92"/>
      <c r="M6" s="92"/>
      <c r="N6" s="92"/>
      <c r="O6" s="92"/>
      <c r="P6" s="92"/>
    </row>
    <row r="7" spans="2:16" s="225" customFormat="1" ht="30.75" customHeight="1" thickBot="1">
      <c r="B7" s="234"/>
      <c r="C7" s="235" t="s">
        <v>3</v>
      </c>
      <c r="D7" s="236" t="s">
        <v>4</v>
      </c>
      <c r="E7" s="88"/>
      <c r="G7" s="92"/>
      <c r="H7" s="92"/>
      <c r="I7" s="92"/>
      <c r="J7" s="92"/>
      <c r="K7" s="92"/>
      <c r="L7" s="92"/>
      <c r="M7" s="92"/>
      <c r="N7" s="92"/>
      <c r="O7" s="92"/>
      <c r="P7" s="92"/>
    </row>
    <row r="8" spans="2:16" s="225" customFormat="1" hidden="1">
      <c r="B8" s="230"/>
      <c r="C8" s="231"/>
      <c r="D8" s="128"/>
      <c r="E8" s="88"/>
      <c r="G8" s="92"/>
      <c r="H8" s="92"/>
      <c r="I8" s="92"/>
      <c r="J8" s="92"/>
      <c r="K8" s="92"/>
      <c r="L8" s="92"/>
      <c r="M8" s="92"/>
      <c r="N8" s="92"/>
      <c r="O8" s="92"/>
      <c r="P8" s="92"/>
    </row>
    <row r="9" spans="2:16" s="225" customFormat="1" hidden="1">
      <c r="B9" s="230"/>
      <c r="C9" s="231"/>
      <c r="D9" s="128"/>
      <c r="E9" s="88"/>
      <c r="G9" s="92"/>
      <c r="H9" s="92"/>
      <c r="I9" s="92"/>
      <c r="J9" s="92"/>
      <c r="K9" s="92"/>
      <c r="L9" s="92"/>
      <c r="M9" s="92"/>
      <c r="N9" s="92"/>
      <c r="O9" s="92"/>
      <c r="P9" s="92"/>
    </row>
    <row r="10" spans="2:16" s="225" customFormat="1" hidden="1">
      <c r="B10" s="230"/>
      <c r="C10" s="231"/>
      <c r="D10" s="128"/>
      <c r="E10" s="88"/>
      <c r="G10" s="92"/>
      <c r="H10" s="92"/>
      <c r="I10" s="92"/>
      <c r="J10" s="92"/>
      <c r="K10" s="92"/>
      <c r="L10" s="92"/>
      <c r="M10" s="92"/>
      <c r="N10" s="92"/>
      <c r="O10" s="92"/>
      <c r="P10" s="92"/>
    </row>
    <row r="11" spans="2:16" s="225" customFormat="1" hidden="1">
      <c r="B11" s="230"/>
      <c r="C11" s="231"/>
      <c r="D11" s="128"/>
      <c r="E11" s="88"/>
      <c r="G11" s="92"/>
      <c r="H11" s="92"/>
      <c r="I11" s="92"/>
      <c r="J11" s="92"/>
      <c r="K11" s="92"/>
      <c r="L11" s="92"/>
      <c r="M11" s="92"/>
      <c r="N11" s="92"/>
      <c r="O11" s="92"/>
      <c r="P11" s="92"/>
    </row>
    <row r="12" spans="2:16" s="225" customFormat="1" ht="14.5" thickBot="1">
      <c r="B12" s="234"/>
      <c r="C12" s="101"/>
      <c r="D12" s="69"/>
      <c r="E12" s="88"/>
      <c r="G12" s="92"/>
      <c r="H12" s="92"/>
      <c r="I12" s="92"/>
      <c r="J12" s="92"/>
      <c r="K12" s="92"/>
      <c r="L12" s="92"/>
      <c r="M12" s="92"/>
      <c r="N12" s="92"/>
      <c r="O12" s="92"/>
      <c r="P12" s="92"/>
    </row>
    <row r="13" spans="2:16" s="225" customFormat="1" ht="63.75" customHeight="1">
      <c r="B13" s="234"/>
      <c r="C13" s="237" t="s">
        <v>5</v>
      </c>
      <c r="D13" s="894" t="s">
        <v>6</v>
      </c>
      <c r="E13" s="88"/>
      <c r="G13" s="92"/>
      <c r="H13" s="92"/>
      <c r="I13" s="92"/>
      <c r="J13" s="92"/>
      <c r="K13" s="92"/>
      <c r="L13" s="92"/>
      <c r="M13" s="92"/>
      <c r="N13" s="92"/>
      <c r="O13" s="92"/>
      <c r="P13" s="92"/>
    </row>
    <row r="14" spans="2:16" s="225" customFormat="1" ht="191.25" customHeight="1">
      <c r="B14" s="234"/>
      <c r="C14" s="101"/>
      <c r="D14" s="895"/>
      <c r="E14" s="88"/>
      <c r="G14" s="92"/>
      <c r="H14" s="92" t="s">
        <v>7</v>
      </c>
      <c r="I14" s="92" t="s">
        <v>8</v>
      </c>
      <c r="J14" s="92"/>
      <c r="K14" s="92" t="s">
        <v>9</v>
      </c>
      <c r="L14" s="92" t="s">
        <v>10</v>
      </c>
      <c r="M14" s="92" t="s">
        <v>11</v>
      </c>
      <c r="N14" s="92" t="s">
        <v>12</v>
      </c>
      <c r="O14" s="92" t="s">
        <v>13</v>
      </c>
      <c r="P14" s="92" t="s">
        <v>14</v>
      </c>
    </row>
    <row r="15" spans="2:16" s="225" customFormat="1">
      <c r="B15" s="234"/>
      <c r="C15" s="238" t="s">
        <v>15</v>
      </c>
      <c r="D15" s="239"/>
      <c r="E15" s="88"/>
      <c r="G15" s="92"/>
      <c r="H15" s="240" t="s">
        <v>16</v>
      </c>
      <c r="I15" s="92" t="s">
        <v>17</v>
      </c>
      <c r="J15" s="92" t="s">
        <v>18</v>
      </c>
      <c r="K15" s="92" t="s">
        <v>19</v>
      </c>
      <c r="L15" s="92">
        <v>1</v>
      </c>
      <c r="M15" s="92">
        <v>1</v>
      </c>
      <c r="N15" s="92" t="s">
        <v>20</v>
      </c>
      <c r="O15" s="92" t="s">
        <v>21</v>
      </c>
      <c r="P15" s="92" t="s">
        <v>22</v>
      </c>
    </row>
    <row r="16" spans="2:16" s="225" customFormat="1" ht="29.25" customHeight="1">
      <c r="B16" s="892" t="s">
        <v>23</v>
      </c>
      <c r="C16" s="893"/>
      <c r="D16" s="241" t="s">
        <v>24</v>
      </c>
      <c r="E16" s="88"/>
      <c r="G16" s="92"/>
      <c r="H16" s="240" t="s">
        <v>25</v>
      </c>
      <c r="I16" s="92" t="s">
        <v>26</v>
      </c>
      <c r="J16" s="92" t="s">
        <v>27</v>
      </c>
      <c r="K16" s="92" t="s">
        <v>28</v>
      </c>
      <c r="L16" s="92">
        <v>2</v>
      </c>
      <c r="M16" s="92">
        <v>2</v>
      </c>
      <c r="N16" s="92" t="s">
        <v>29</v>
      </c>
      <c r="O16" s="92" t="s">
        <v>30</v>
      </c>
      <c r="P16" s="92" t="s">
        <v>31</v>
      </c>
    </row>
    <row r="17" spans="2:16" s="225" customFormat="1">
      <c r="B17" s="234"/>
      <c r="C17" s="238" t="s">
        <v>32</v>
      </c>
      <c r="D17" s="242" t="s">
        <v>33</v>
      </c>
      <c r="E17" s="88"/>
      <c r="G17" s="92"/>
      <c r="H17" s="240" t="s">
        <v>34</v>
      </c>
      <c r="I17" s="92" t="s">
        <v>35</v>
      </c>
      <c r="J17" s="92"/>
      <c r="K17" s="92" t="s">
        <v>36</v>
      </c>
      <c r="L17" s="92">
        <v>3</v>
      </c>
      <c r="M17" s="92">
        <v>3</v>
      </c>
      <c r="N17" s="92" t="s">
        <v>37</v>
      </c>
      <c r="O17" s="92" t="s">
        <v>38</v>
      </c>
      <c r="P17" s="92" t="s">
        <v>39</v>
      </c>
    </row>
    <row r="18" spans="2:16" s="225" customFormat="1">
      <c r="B18" s="243"/>
      <c r="C18" s="237" t="s">
        <v>40</v>
      </c>
      <c r="D18" s="242" t="s">
        <v>41</v>
      </c>
      <c r="E18" s="88"/>
      <c r="G18" s="92"/>
      <c r="H18" s="240" t="s">
        <v>42</v>
      </c>
      <c r="I18" s="92"/>
      <c r="J18" s="92"/>
      <c r="K18" s="92" t="s">
        <v>43</v>
      </c>
      <c r="L18" s="92">
        <v>5</v>
      </c>
      <c r="M18" s="92">
        <v>5</v>
      </c>
      <c r="N18" s="92" t="s">
        <v>44</v>
      </c>
      <c r="O18" s="92" t="s">
        <v>45</v>
      </c>
      <c r="P18" s="92" t="s">
        <v>46</v>
      </c>
    </row>
    <row r="19" spans="2:16" s="225" customFormat="1" ht="60.75" customHeight="1">
      <c r="B19" s="897" t="s">
        <v>47</v>
      </c>
      <c r="C19" s="898"/>
      <c r="D19" s="244" t="s">
        <v>48</v>
      </c>
      <c r="E19" s="88"/>
      <c r="G19" s="92"/>
      <c r="H19" s="240" t="s">
        <v>49</v>
      </c>
      <c r="I19" s="92"/>
      <c r="J19" s="92"/>
      <c r="K19" s="92" t="s">
        <v>50</v>
      </c>
      <c r="L19" s="92"/>
      <c r="M19" s="92"/>
      <c r="N19" s="92"/>
      <c r="O19" s="92" t="s">
        <v>51</v>
      </c>
      <c r="P19" s="92" t="s">
        <v>52</v>
      </c>
    </row>
    <row r="20" spans="2:16" s="225" customFormat="1">
      <c r="B20" s="234"/>
      <c r="C20" s="237"/>
      <c r="D20" s="69"/>
      <c r="E20" s="44"/>
      <c r="F20" s="240"/>
      <c r="G20" s="92"/>
      <c r="H20" s="92"/>
      <c r="J20" s="92"/>
      <c r="K20" s="92"/>
      <c r="L20" s="92"/>
      <c r="M20" s="92" t="s">
        <v>53</v>
      </c>
      <c r="N20" s="92" t="s">
        <v>54</v>
      </c>
    </row>
    <row r="21" spans="2:16" s="225" customFormat="1">
      <c r="B21" s="234"/>
      <c r="C21" s="232" t="s">
        <v>55</v>
      </c>
      <c r="D21" s="69"/>
      <c r="E21" s="44"/>
      <c r="F21" s="240"/>
      <c r="G21" s="92"/>
      <c r="H21" s="92"/>
      <c r="J21" s="92"/>
      <c r="K21" s="92"/>
      <c r="L21" s="92"/>
      <c r="M21" s="92" t="s">
        <v>56</v>
      </c>
      <c r="N21" s="92" t="s">
        <v>57</v>
      </c>
    </row>
    <row r="22" spans="2:16" s="225" customFormat="1" ht="14.5" thickBot="1">
      <c r="B22" s="234"/>
      <c r="C22" s="245" t="s">
        <v>58</v>
      </c>
      <c r="D22" s="69"/>
      <c r="E22" s="88"/>
      <c r="G22" s="92"/>
      <c r="H22" s="240" t="s">
        <v>59</v>
      </c>
      <c r="I22" s="92"/>
      <c r="J22" s="92"/>
      <c r="L22" s="92"/>
      <c r="M22" s="92"/>
      <c r="N22" s="92"/>
      <c r="O22" s="92" t="s">
        <v>60</v>
      </c>
      <c r="P22" s="92" t="s">
        <v>61</v>
      </c>
    </row>
    <row r="23" spans="2:16" s="225" customFormat="1">
      <c r="B23" s="892" t="s">
        <v>62</v>
      </c>
      <c r="C23" s="896"/>
      <c r="D23" s="901">
        <v>42917</v>
      </c>
      <c r="E23" s="88"/>
      <c r="G23" s="92"/>
      <c r="H23" s="240"/>
      <c r="I23" s="92"/>
      <c r="J23" s="92"/>
      <c r="L23" s="92"/>
      <c r="M23" s="92"/>
      <c r="N23" s="92"/>
      <c r="O23" s="92"/>
      <c r="P23" s="92"/>
    </row>
    <row r="24" spans="2:16" s="225" customFormat="1" ht="4.5" customHeight="1">
      <c r="B24" s="892"/>
      <c r="C24" s="896"/>
      <c r="D24" s="902"/>
      <c r="E24" s="88"/>
      <c r="G24" s="92"/>
      <c r="H24" s="240"/>
      <c r="I24" s="92"/>
      <c r="J24" s="92"/>
      <c r="L24" s="92"/>
      <c r="M24" s="92"/>
      <c r="N24" s="92"/>
      <c r="O24" s="92"/>
      <c r="P24" s="92"/>
    </row>
    <row r="25" spans="2:16" s="225" customFormat="1" ht="25.75" customHeight="1">
      <c r="B25" s="892" t="s">
        <v>63</v>
      </c>
      <c r="C25" s="896"/>
      <c r="D25" s="578">
        <v>43066</v>
      </c>
      <c r="E25" s="88"/>
      <c r="F25" s="92"/>
      <c r="G25" s="240"/>
      <c r="H25" s="92"/>
      <c r="I25" s="92"/>
      <c r="K25" s="92"/>
      <c r="L25" s="92"/>
      <c r="M25" s="92"/>
      <c r="N25" s="92" t="s">
        <v>64</v>
      </c>
      <c r="O25" s="92" t="s">
        <v>65</v>
      </c>
    </row>
    <row r="26" spans="2:16" s="225" customFormat="1" ht="25.75" customHeight="1">
      <c r="B26" s="899" t="s">
        <v>66</v>
      </c>
      <c r="C26" s="900"/>
      <c r="D26" s="578">
        <v>43223</v>
      </c>
      <c r="E26" s="88"/>
      <c r="F26" s="92"/>
      <c r="G26" s="240"/>
      <c r="H26" s="92"/>
      <c r="I26" s="92"/>
      <c r="K26" s="92"/>
      <c r="L26" s="92"/>
      <c r="M26" s="92"/>
      <c r="N26" s="92" t="s">
        <v>67</v>
      </c>
      <c r="O26" s="92" t="s">
        <v>68</v>
      </c>
    </row>
    <row r="27" spans="2:16" s="225" customFormat="1" ht="25.75" customHeight="1">
      <c r="B27" s="892" t="s">
        <v>69</v>
      </c>
      <c r="C27" s="896"/>
      <c r="D27" s="579" t="s">
        <v>1741</v>
      </c>
      <c r="E27" s="246"/>
      <c r="F27" s="92"/>
      <c r="G27" s="240"/>
      <c r="H27" s="92"/>
      <c r="I27" s="92"/>
      <c r="J27" s="92"/>
      <c r="K27" s="92"/>
      <c r="L27" s="92"/>
      <c r="M27" s="92"/>
      <c r="N27" s="92"/>
      <c r="O27" s="92"/>
    </row>
    <row r="28" spans="2:16" s="225" customFormat="1" ht="26.5" customHeight="1" thickBot="1">
      <c r="B28" s="234"/>
      <c r="C28" s="235" t="s">
        <v>70</v>
      </c>
      <c r="D28" s="580"/>
      <c r="E28" s="88"/>
      <c r="F28" s="92"/>
      <c r="G28" s="240"/>
      <c r="H28" s="92"/>
      <c r="I28" s="92"/>
      <c r="J28" s="92"/>
      <c r="K28" s="92"/>
      <c r="L28" s="92"/>
      <c r="M28" s="92"/>
      <c r="N28" s="92"/>
      <c r="O28" s="92"/>
    </row>
    <row r="29" spans="2:16" s="225" customFormat="1">
      <c r="B29" s="234"/>
      <c r="C29" s="101"/>
      <c r="D29" s="247"/>
      <c r="E29" s="88"/>
      <c r="F29" s="92"/>
      <c r="G29" s="240"/>
      <c r="H29" s="92"/>
      <c r="I29" s="92"/>
      <c r="J29" s="92"/>
      <c r="K29" s="92"/>
      <c r="L29" s="92"/>
      <c r="M29" s="92"/>
      <c r="N29" s="92"/>
      <c r="O29" s="92"/>
    </row>
    <row r="30" spans="2:16" s="225" customFormat="1">
      <c r="B30" s="234"/>
      <c r="C30" s="101"/>
      <c r="D30" s="110" t="s">
        <v>71</v>
      </c>
      <c r="E30" s="88"/>
      <c r="G30" s="92"/>
      <c r="H30" s="240" t="s">
        <v>72</v>
      </c>
      <c r="I30" s="92"/>
      <c r="J30" s="92"/>
      <c r="K30" s="92"/>
      <c r="L30" s="92"/>
      <c r="M30" s="92"/>
      <c r="N30" s="92"/>
      <c r="O30" s="92"/>
      <c r="P30" s="92"/>
    </row>
    <row r="31" spans="2:16" s="225" customFormat="1" ht="78.75" customHeight="1">
      <c r="B31" s="234"/>
      <c r="C31" s="101"/>
      <c r="D31" s="248" t="s">
        <v>73</v>
      </c>
      <c r="E31" s="88"/>
      <c r="F31" s="249"/>
      <c r="G31" s="92"/>
      <c r="H31" s="240" t="s">
        <v>74</v>
      </c>
      <c r="I31" s="92"/>
      <c r="J31" s="92"/>
      <c r="K31" s="92"/>
      <c r="L31" s="92"/>
      <c r="M31" s="92"/>
      <c r="N31" s="92"/>
      <c r="O31" s="92"/>
      <c r="P31" s="92"/>
    </row>
    <row r="32" spans="2:16" s="225" customFormat="1" ht="32.25" customHeight="1">
      <c r="B32" s="892" t="s">
        <v>75</v>
      </c>
      <c r="C32" s="893"/>
      <c r="D32" s="69"/>
      <c r="E32" s="88"/>
      <c r="G32" s="92"/>
      <c r="H32" s="240" t="s">
        <v>76</v>
      </c>
      <c r="I32" s="92"/>
      <c r="J32" s="92"/>
      <c r="K32" s="92"/>
      <c r="L32" s="92"/>
      <c r="M32" s="92"/>
      <c r="N32" s="92"/>
      <c r="O32" s="92"/>
      <c r="P32" s="92"/>
    </row>
    <row r="33" spans="2:16" s="225" customFormat="1" ht="17.25" customHeight="1">
      <c r="B33" s="234"/>
      <c r="C33" s="101"/>
      <c r="D33" s="250" t="s">
        <v>77</v>
      </c>
      <c r="E33" s="88"/>
      <c r="G33" s="92"/>
      <c r="H33" s="240" t="s">
        <v>78</v>
      </c>
      <c r="I33" s="92"/>
      <c r="J33" s="92"/>
      <c r="K33" s="92"/>
      <c r="L33" s="92"/>
      <c r="M33" s="92"/>
      <c r="N33" s="92"/>
      <c r="O33" s="92"/>
      <c r="P33" s="92"/>
    </row>
    <row r="34" spans="2:16" s="225" customFormat="1">
      <c r="B34" s="234"/>
      <c r="C34" s="101"/>
      <c r="D34" s="69"/>
      <c r="E34" s="88"/>
      <c r="F34" s="249"/>
      <c r="G34" s="92"/>
      <c r="H34" s="240" t="s">
        <v>79</v>
      </c>
      <c r="I34" s="92"/>
      <c r="J34" s="92"/>
      <c r="K34" s="92"/>
      <c r="L34" s="92"/>
      <c r="M34" s="92"/>
      <c r="N34" s="92"/>
      <c r="O34" s="92"/>
      <c r="P34" s="92"/>
    </row>
    <row r="35" spans="2:16" s="225" customFormat="1">
      <c r="B35" s="234"/>
      <c r="C35" s="251" t="s">
        <v>80</v>
      </c>
      <c r="D35" s="69"/>
      <c r="E35" s="88"/>
      <c r="G35" s="92"/>
      <c r="H35" s="240" t="s">
        <v>81</v>
      </c>
      <c r="I35" s="92"/>
      <c r="J35" s="92"/>
      <c r="K35" s="92"/>
      <c r="L35" s="92"/>
      <c r="M35" s="92"/>
      <c r="N35" s="92"/>
      <c r="O35" s="92"/>
      <c r="P35" s="92"/>
    </row>
    <row r="36" spans="2:16" s="225" customFormat="1" ht="31.5" customHeight="1">
      <c r="B36" s="892" t="s">
        <v>82</v>
      </c>
      <c r="C36" s="893"/>
      <c r="D36" s="69"/>
      <c r="E36" s="88"/>
      <c r="G36" s="92"/>
      <c r="H36" s="240" t="s">
        <v>83</v>
      </c>
      <c r="I36" s="92"/>
      <c r="J36" s="92"/>
      <c r="K36" s="92"/>
      <c r="L36" s="92"/>
      <c r="M36" s="92"/>
      <c r="N36" s="92"/>
      <c r="O36" s="92"/>
      <c r="P36" s="92"/>
    </row>
    <row r="37" spans="2:16" s="225" customFormat="1">
      <c r="B37" s="234"/>
      <c r="C37" s="101" t="s">
        <v>84</v>
      </c>
      <c r="D37" s="252" t="s">
        <v>85</v>
      </c>
      <c r="E37" s="88"/>
      <c r="G37" s="92"/>
      <c r="H37" s="240" t="s">
        <v>86</v>
      </c>
      <c r="I37" s="92"/>
      <c r="J37" s="92"/>
      <c r="K37" s="92"/>
      <c r="L37" s="92"/>
      <c r="M37" s="92"/>
      <c r="N37" s="92"/>
      <c r="O37" s="92"/>
      <c r="P37" s="92"/>
    </row>
    <row r="38" spans="2:16" s="225" customFormat="1">
      <c r="B38" s="234"/>
      <c r="C38" s="101" t="s">
        <v>87</v>
      </c>
      <c r="D38" s="581" t="s">
        <v>88</v>
      </c>
      <c r="E38" s="88"/>
      <c r="G38" s="92"/>
      <c r="H38" s="240" t="s">
        <v>89</v>
      </c>
      <c r="I38" s="92"/>
      <c r="J38" s="92"/>
      <c r="K38" s="92"/>
      <c r="L38" s="92"/>
      <c r="M38" s="92"/>
      <c r="N38" s="92"/>
      <c r="O38" s="92"/>
      <c r="P38" s="92"/>
    </row>
    <row r="39" spans="2:16" s="225" customFormat="1">
      <c r="B39" s="234"/>
      <c r="C39" s="101" t="s">
        <v>90</v>
      </c>
      <c r="D39" s="582">
        <v>44347</v>
      </c>
      <c r="E39" s="88"/>
      <c r="G39" s="92"/>
      <c r="H39" s="240" t="s">
        <v>91</v>
      </c>
      <c r="I39" s="92"/>
      <c r="J39" s="92"/>
      <c r="K39" s="92"/>
      <c r="L39" s="92"/>
      <c r="M39" s="92"/>
      <c r="N39" s="92"/>
      <c r="O39" s="92"/>
      <c r="P39" s="92"/>
    </row>
    <row r="40" spans="2:16" s="225" customFormat="1" ht="15" customHeight="1">
      <c r="B40" s="234"/>
      <c r="C40" s="238" t="s">
        <v>92</v>
      </c>
      <c r="D40" s="69"/>
      <c r="E40" s="88"/>
      <c r="G40" s="92"/>
      <c r="H40" s="240" t="s">
        <v>93</v>
      </c>
      <c r="I40" s="92"/>
      <c r="J40" s="92"/>
      <c r="K40" s="92"/>
      <c r="L40" s="92"/>
      <c r="M40" s="92"/>
      <c r="N40" s="92"/>
      <c r="O40" s="92"/>
      <c r="P40" s="92"/>
    </row>
    <row r="41" spans="2:16" s="225" customFormat="1">
      <c r="B41" s="234"/>
      <c r="C41" s="101" t="s">
        <v>84</v>
      </c>
      <c r="D41" s="252" t="s">
        <v>94</v>
      </c>
      <c r="E41" s="88"/>
      <c r="G41" s="92"/>
      <c r="H41" s="240" t="s">
        <v>95</v>
      </c>
      <c r="I41" s="92"/>
      <c r="J41" s="92"/>
      <c r="K41" s="92"/>
      <c r="L41" s="92"/>
      <c r="M41" s="92"/>
      <c r="N41" s="92"/>
      <c r="O41" s="92"/>
      <c r="P41" s="92"/>
    </row>
    <row r="42" spans="2:16" s="225" customFormat="1" ht="14.5">
      <c r="B42" s="234"/>
      <c r="C42" s="101" t="s">
        <v>87</v>
      </c>
      <c r="D42" s="583" t="s">
        <v>96</v>
      </c>
      <c r="E42" s="88"/>
      <c r="G42" s="92"/>
      <c r="H42" s="240" t="s">
        <v>97</v>
      </c>
      <c r="I42" s="92"/>
      <c r="J42" s="92"/>
      <c r="K42" s="92"/>
      <c r="L42" s="92"/>
      <c r="M42" s="92"/>
      <c r="N42" s="92"/>
      <c r="O42" s="92"/>
      <c r="P42" s="92"/>
    </row>
    <row r="43" spans="2:16" s="225" customFormat="1">
      <c r="B43" s="234"/>
      <c r="C43" s="101" t="s">
        <v>90</v>
      </c>
      <c r="D43" s="582">
        <v>44347</v>
      </c>
      <c r="E43" s="88"/>
      <c r="G43" s="92"/>
      <c r="H43" s="240" t="s">
        <v>98</v>
      </c>
      <c r="I43" s="92"/>
      <c r="J43" s="92"/>
      <c r="K43" s="92"/>
      <c r="L43" s="92"/>
      <c r="M43" s="92"/>
      <c r="N43" s="92"/>
      <c r="O43" s="92"/>
      <c r="P43" s="92"/>
    </row>
    <row r="44" spans="2:16" s="225" customFormat="1">
      <c r="B44" s="234"/>
      <c r="C44" s="238" t="s">
        <v>92</v>
      </c>
      <c r="D44" s="69"/>
      <c r="E44" s="88"/>
      <c r="G44" s="92"/>
      <c r="H44" s="240"/>
      <c r="I44" s="92"/>
      <c r="J44" s="92"/>
      <c r="K44" s="92"/>
      <c r="L44" s="92"/>
      <c r="M44" s="92"/>
      <c r="N44" s="92"/>
      <c r="O44" s="92"/>
      <c r="P44" s="92"/>
    </row>
    <row r="45" spans="2:16" s="225" customFormat="1">
      <c r="B45" s="234"/>
      <c r="C45" s="101" t="s">
        <v>84</v>
      </c>
      <c r="D45" s="252" t="s">
        <v>99</v>
      </c>
      <c r="E45" s="88"/>
      <c r="G45" s="92"/>
      <c r="H45" s="240"/>
      <c r="I45" s="92"/>
      <c r="J45" s="92"/>
      <c r="K45" s="92"/>
      <c r="L45" s="92"/>
      <c r="M45" s="92"/>
      <c r="N45" s="92"/>
      <c r="O45" s="92"/>
      <c r="P45" s="92"/>
    </row>
    <row r="46" spans="2:16" s="225" customFormat="1" ht="14.5">
      <c r="B46" s="234"/>
      <c r="C46" s="101" t="s">
        <v>87</v>
      </c>
      <c r="D46" s="583" t="s">
        <v>100</v>
      </c>
      <c r="E46" s="88"/>
      <c r="G46" s="92"/>
      <c r="H46" s="240"/>
      <c r="I46" s="92"/>
      <c r="J46" s="92"/>
      <c r="K46" s="92"/>
      <c r="L46" s="92"/>
      <c r="M46" s="92"/>
      <c r="N46" s="92"/>
      <c r="O46" s="92"/>
      <c r="P46" s="92"/>
    </row>
    <row r="47" spans="2:16" s="225" customFormat="1">
      <c r="B47" s="234"/>
      <c r="C47" s="101" t="s">
        <v>90</v>
      </c>
      <c r="D47" s="582">
        <v>44347</v>
      </c>
      <c r="E47" s="88"/>
      <c r="G47" s="92"/>
      <c r="H47" s="240"/>
      <c r="I47" s="92"/>
      <c r="J47" s="92"/>
      <c r="K47" s="92"/>
      <c r="L47" s="92"/>
      <c r="M47" s="92"/>
      <c r="N47" s="92"/>
      <c r="O47" s="92"/>
      <c r="P47" s="92"/>
    </row>
    <row r="48" spans="2:16" s="225" customFormat="1">
      <c r="B48" s="234"/>
      <c r="C48" s="238" t="s">
        <v>101</v>
      </c>
      <c r="D48" s="69"/>
      <c r="E48" s="88"/>
      <c r="G48" s="92"/>
      <c r="H48" s="240" t="s">
        <v>102</v>
      </c>
      <c r="I48" s="92"/>
      <c r="J48" s="92"/>
      <c r="K48" s="92"/>
      <c r="L48" s="92"/>
      <c r="M48" s="92"/>
      <c r="N48" s="92"/>
      <c r="O48" s="92"/>
      <c r="P48" s="92"/>
    </row>
    <row r="49" spans="1:16" s="225" customFormat="1">
      <c r="B49" s="234"/>
      <c r="C49" s="101" t="s">
        <v>84</v>
      </c>
      <c r="D49" s="252" t="s">
        <v>103</v>
      </c>
      <c r="E49" s="88"/>
      <c r="G49" s="92"/>
      <c r="H49" s="240" t="s">
        <v>104</v>
      </c>
      <c r="I49" s="92"/>
      <c r="J49" s="92"/>
      <c r="K49" s="92"/>
      <c r="L49" s="92"/>
      <c r="M49" s="92"/>
      <c r="N49" s="92"/>
      <c r="O49" s="92"/>
      <c r="P49" s="92"/>
    </row>
    <row r="50" spans="1:16" s="225" customFormat="1">
      <c r="B50" s="234"/>
      <c r="C50" s="101" t="s">
        <v>87</v>
      </c>
      <c r="D50" s="584" t="s">
        <v>105</v>
      </c>
      <c r="E50" s="88"/>
      <c r="G50" s="92"/>
      <c r="H50" s="240" t="s">
        <v>106</v>
      </c>
      <c r="I50" s="92"/>
      <c r="J50" s="92"/>
      <c r="K50" s="92"/>
      <c r="L50" s="92"/>
      <c r="M50" s="92"/>
      <c r="N50" s="92"/>
      <c r="O50" s="92"/>
      <c r="P50" s="92"/>
    </row>
    <row r="51" spans="1:16">
      <c r="A51" s="225"/>
      <c r="B51" s="234"/>
      <c r="C51" s="101" t="s">
        <v>90</v>
      </c>
      <c r="D51" s="582">
        <v>44347</v>
      </c>
      <c r="E51" s="88"/>
      <c r="H51" s="240" t="s">
        <v>107</v>
      </c>
    </row>
    <row r="52" spans="1:16">
      <c r="A52" s="225"/>
      <c r="B52" s="234"/>
      <c r="C52" s="238" t="s">
        <v>101</v>
      </c>
      <c r="D52" s="69"/>
      <c r="E52" s="88"/>
      <c r="H52" s="240"/>
    </row>
    <row r="53" spans="1:16">
      <c r="A53" s="225"/>
      <c r="B53" s="234"/>
      <c r="C53" s="101" t="s">
        <v>84</v>
      </c>
      <c r="D53" s="252" t="s">
        <v>108</v>
      </c>
      <c r="E53" s="88"/>
      <c r="H53" s="240"/>
    </row>
    <row r="54" spans="1:16">
      <c r="A54" s="225"/>
      <c r="B54" s="234"/>
      <c r="C54" s="101" t="s">
        <v>87</v>
      </c>
      <c r="D54" s="584" t="s">
        <v>109</v>
      </c>
      <c r="E54" s="88"/>
      <c r="H54" s="240"/>
    </row>
    <row r="55" spans="1:16">
      <c r="A55" s="225"/>
      <c r="B55" s="234"/>
      <c r="C55" s="101" t="s">
        <v>90</v>
      </c>
      <c r="D55" s="582">
        <v>44347</v>
      </c>
      <c r="E55" s="88"/>
      <c r="H55" s="240"/>
    </row>
    <row r="56" spans="1:16">
      <c r="B56" s="234"/>
      <c r="C56" s="238" t="s">
        <v>110</v>
      </c>
      <c r="D56" s="69"/>
      <c r="E56" s="88"/>
      <c r="H56" s="240" t="s">
        <v>111</v>
      </c>
    </row>
    <row r="57" spans="1:16">
      <c r="B57" s="234"/>
      <c r="C57" s="101" t="s">
        <v>84</v>
      </c>
      <c r="D57" s="253" t="s">
        <v>112</v>
      </c>
      <c r="E57" s="88"/>
      <c r="H57" s="240" t="s">
        <v>113</v>
      </c>
    </row>
    <row r="58" spans="1:16" ht="14.5">
      <c r="B58" s="234"/>
      <c r="C58" s="101" t="s">
        <v>87</v>
      </c>
      <c r="D58" s="583" t="s">
        <v>114</v>
      </c>
      <c r="E58" s="88"/>
      <c r="H58" s="240" t="s">
        <v>115</v>
      </c>
    </row>
    <row r="59" spans="1:16" ht="14.5" thickBot="1">
      <c r="B59" s="234"/>
      <c r="C59" s="101" t="s">
        <v>90</v>
      </c>
      <c r="D59" s="582">
        <v>44712</v>
      </c>
      <c r="E59" s="88"/>
      <c r="H59" s="240" t="s">
        <v>116</v>
      </c>
    </row>
    <row r="60" spans="1:16">
      <c r="B60" s="234"/>
      <c r="C60" s="238" t="s">
        <v>110</v>
      </c>
      <c r="D60" s="254"/>
      <c r="E60" s="88"/>
      <c r="H60" s="240" t="s">
        <v>117</v>
      </c>
    </row>
    <row r="61" spans="1:16">
      <c r="B61" s="234"/>
      <c r="C61" s="101" t="s">
        <v>84</v>
      </c>
      <c r="D61" s="253" t="s">
        <v>118</v>
      </c>
      <c r="E61" s="88"/>
      <c r="H61" s="240" t="s">
        <v>119</v>
      </c>
    </row>
    <row r="62" spans="1:16">
      <c r="B62" s="234"/>
      <c r="C62" s="101" t="s">
        <v>87</v>
      </c>
      <c r="D62" s="585" t="s">
        <v>120</v>
      </c>
      <c r="E62" s="88"/>
      <c r="H62" s="240" t="s">
        <v>121</v>
      </c>
    </row>
    <row r="63" spans="1:16">
      <c r="B63" s="234"/>
      <c r="C63" s="101" t="s">
        <v>90</v>
      </c>
      <c r="D63" s="582">
        <v>44712</v>
      </c>
      <c r="E63" s="88"/>
      <c r="H63" s="240" t="s">
        <v>122</v>
      </c>
    </row>
    <row r="64" spans="1:16">
      <c r="B64" s="234"/>
      <c r="C64" s="238" t="s">
        <v>110</v>
      </c>
      <c r="D64" s="254"/>
      <c r="E64" s="88"/>
      <c r="H64" s="240" t="s">
        <v>123</v>
      </c>
    </row>
    <row r="65" spans="2:8">
      <c r="B65" s="234"/>
      <c r="C65" s="101" t="s">
        <v>84</v>
      </c>
      <c r="D65" s="253" t="s">
        <v>124</v>
      </c>
      <c r="E65" s="88"/>
      <c r="H65" s="240"/>
    </row>
    <row r="66" spans="2:8" ht="14.5">
      <c r="B66" s="234"/>
      <c r="C66" s="101" t="s">
        <v>87</v>
      </c>
      <c r="D66" s="586" t="s">
        <v>125</v>
      </c>
      <c r="E66" s="88"/>
      <c r="H66" s="240"/>
    </row>
    <row r="67" spans="2:8">
      <c r="B67" s="234"/>
      <c r="C67" s="101" t="s">
        <v>90</v>
      </c>
      <c r="D67" s="582">
        <v>44712</v>
      </c>
      <c r="E67" s="88"/>
      <c r="H67" s="240"/>
    </row>
    <row r="68" spans="2:8">
      <c r="B68" s="234"/>
      <c r="C68" s="238" t="s">
        <v>110</v>
      </c>
      <c r="D68" s="254"/>
      <c r="E68" s="88"/>
      <c r="H68" s="240"/>
    </row>
    <row r="69" spans="2:8">
      <c r="B69" s="234"/>
      <c r="C69" s="101" t="s">
        <v>84</v>
      </c>
      <c r="D69" s="253" t="s">
        <v>126</v>
      </c>
      <c r="E69" s="88"/>
      <c r="H69" s="240" t="s">
        <v>127</v>
      </c>
    </row>
    <row r="70" spans="2:8" ht="14.5">
      <c r="B70" s="234"/>
      <c r="C70" s="101" t="s">
        <v>87</v>
      </c>
      <c r="D70" s="586" t="s">
        <v>128</v>
      </c>
      <c r="E70" s="88"/>
      <c r="G70" s="255"/>
      <c r="H70" s="240" t="s">
        <v>129</v>
      </c>
    </row>
    <row r="71" spans="2:8">
      <c r="B71" s="234"/>
      <c r="C71" s="101" t="s">
        <v>90</v>
      </c>
      <c r="D71" s="582">
        <v>44712</v>
      </c>
      <c r="E71" s="88"/>
      <c r="H71" s="240" t="s">
        <v>130</v>
      </c>
    </row>
    <row r="72" spans="2:8">
      <c r="B72" s="234"/>
      <c r="C72" s="238" t="s">
        <v>110</v>
      </c>
      <c r="D72" s="254"/>
      <c r="E72" s="88"/>
      <c r="H72" s="240"/>
    </row>
    <row r="73" spans="2:8">
      <c r="B73" s="234"/>
      <c r="C73" s="101" t="s">
        <v>84</v>
      </c>
      <c r="D73" s="253" t="s">
        <v>131</v>
      </c>
      <c r="E73" s="88"/>
      <c r="H73" s="240"/>
    </row>
    <row r="74" spans="2:8" ht="14.5">
      <c r="B74" s="234"/>
      <c r="C74" s="101" t="s">
        <v>87</v>
      </c>
      <c r="D74" s="586" t="s">
        <v>132</v>
      </c>
      <c r="E74" s="88"/>
      <c r="H74" s="240"/>
    </row>
    <row r="75" spans="2:8" ht="14.5" thickBot="1">
      <c r="B75" s="234"/>
      <c r="C75" s="101" t="s">
        <v>90</v>
      </c>
      <c r="D75" s="582">
        <v>44712</v>
      </c>
      <c r="E75" s="88"/>
      <c r="H75" s="240"/>
    </row>
    <row r="76" spans="2:8">
      <c r="B76" s="234"/>
      <c r="C76" s="238" t="s">
        <v>110</v>
      </c>
      <c r="D76" s="254"/>
      <c r="E76" s="88"/>
      <c r="H76" s="240" t="s">
        <v>133</v>
      </c>
    </row>
    <row r="77" spans="2:8">
      <c r="B77" s="234"/>
      <c r="C77" s="101" t="s">
        <v>84</v>
      </c>
      <c r="D77" s="253" t="s">
        <v>134</v>
      </c>
      <c r="E77" s="88"/>
      <c r="H77" s="240" t="s">
        <v>135</v>
      </c>
    </row>
    <row r="78" spans="2:8" ht="14.5">
      <c r="B78" s="234"/>
      <c r="C78" s="101" t="s">
        <v>87</v>
      </c>
      <c r="D78" s="586" t="s">
        <v>136</v>
      </c>
      <c r="E78" s="88"/>
      <c r="H78" s="240" t="s">
        <v>137</v>
      </c>
    </row>
    <row r="79" spans="2:8">
      <c r="B79" s="234"/>
      <c r="C79" s="101" t="s">
        <v>90</v>
      </c>
      <c r="D79" s="582">
        <v>44712</v>
      </c>
      <c r="E79" s="88"/>
      <c r="H79" s="240" t="s">
        <v>138</v>
      </c>
    </row>
    <row r="80" spans="2:8">
      <c r="B80" s="256"/>
      <c r="C80" s="257"/>
      <c r="D80" s="258"/>
      <c r="E80" s="117"/>
      <c r="H80" s="240" t="s">
        <v>139</v>
      </c>
    </row>
    <row r="81" spans="8:8">
      <c r="H81" s="240" t="s">
        <v>140</v>
      </c>
    </row>
    <row r="82" spans="8:8">
      <c r="H82" s="240" t="s">
        <v>141</v>
      </c>
    </row>
    <row r="83" spans="8:8">
      <c r="H83" s="240" t="s">
        <v>142</v>
      </c>
    </row>
    <row r="84" spans="8:8">
      <c r="H84" s="240" t="s">
        <v>143</v>
      </c>
    </row>
    <row r="85" spans="8:8">
      <c r="H85" s="240" t="s">
        <v>144</v>
      </c>
    </row>
    <row r="86" spans="8:8">
      <c r="H86" s="240" t="s">
        <v>145</v>
      </c>
    </row>
    <row r="87" spans="8:8">
      <c r="H87" s="240" t="s">
        <v>146</v>
      </c>
    </row>
    <row r="88" spans="8:8">
      <c r="H88" s="240" t="s">
        <v>147</v>
      </c>
    </row>
    <row r="89" spans="8:8">
      <c r="H89" s="240" t="s">
        <v>148</v>
      </c>
    </row>
    <row r="90" spans="8:8">
      <c r="H90" s="240" t="s">
        <v>149</v>
      </c>
    </row>
    <row r="91" spans="8:8">
      <c r="H91" s="240" t="s">
        <v>150</v>
      </c>
    </row>
    <row r="92" spans="8:8">
      <c r="H92" s="240" t="s">
        <v>151</v>
      </c>
    </row>
    <row r="93" spans="8:8">
      <c r="H93" s="240" t="s">
        <v>152</v>
      </c>
    </row>
    <row r="94" spans="8:8">
      <c r="H94" s="240" t="s">
        <v>153</v>
      </c>
    </row>
    <row r="95" spans="8:8">
      <c r="H95" s="240" t="s">
        <v>154</v>
      </c>
    </row>
    <row r="96" spans="8:8">
      <c r="H96" s="240" t="s">
        <v>155</v>
      </c>
    </row>
    <row r="97" spans="8:8">
      <c r="H97" s="240" t="s">
        <v>156</v>
      </c>
    </row>
    <row r="98" spans="8:8">
      <c r="H98" s="240" t="s">
        <v>157</v>
      </c>
    </row>
    <row r="99" spans="8:8">
      <c r="H99" s="240" t="s">
        <v>158</v>
      </c>
    </row>
    <row r="100" spans="8:8">
      <c r="H100" s="240" t="s">
        <v>159</v>
      </c>
    </row>
    <row r="101" spans="8:8">
      <c r="H101" s="240" t="s">
        <v>160</v>
      </c>
    </row>
    <row r="102" spans="8:8">
      <c r="H102" s="240" t="s">
        <v>161</v>
      </c>
    </row>
    <row r="103" spans="8:8">
      <c r="H103" s="240" t="s">
        <v>162</v>
      </c>
    </row>
    <row r="104" spans="8:8">
      <c r="H104" s="240" t="s">
        <v>163</v>
      </c>
    </row>
    <row r="105" spans="8:8">
      <c r="H105" s="240" t="s">
        <v>164</v>
      </c>
    </row>
    <row r="106" spans="8:8">
      <c r="H106" s="240" t="s">
        <v>165</v>
      </c>
    </row>
    <row r="107" spans="8:8">
      <c r="H107" s="240" t="s">
        <v>166</v>
      </c>
    </row>
    <row r="108" spans="8:8">
      <c r="H108" s="240" t="s">
        <v>167</v>
      </c>
    </row>
    <row r="109" spans="8:8">
      <c r="H109" s="240" t="s">
        <v>168</v>
      </c>
    </row>
    <row r="110" spans="8:8">
      <c r="H110" s="240" t="s">
        <v>169</v>
      </c>
    </row>
    <row r="111" spans="8:8">
      <c r="H111" s="240" t="s">
        <v>170</v>
      </c>
    </row>
    <row r="112" spans="8:8">
      <c r="H112" s="240" t="s">
        <v>171</v>
      </c>
    </row>
    <row r="113" spans="8:8">
      <c r="H113" s="240" t="s">
        <v>172</v>
      </c>
    </row>
    <row r="114" spans="8:8">
      <c r="H114" s="240" t="s">
        <v>173</v>
      </c>
    </row>
    <row r="115" spans="8:8">
      <c r="H115" s="240" t="s">
        <v>174</v>
      </c>
    </row>
    <row r="116" spans="8:8">
      <c r="H116" s="240" t="s">
        <v>175</v>
      </c>
    </row>
    <row r="117" spans="8:8">
      <c r="H117" s="240" t="s">
        <v>176</v>
      </c>
    </row>
    <row r="118" spans="8:8">
      <c r="H118" s="240" t="s">
        <v>177</v>
      </c>
    </row>
    <row r="119" spans="8:8">
      <c r="H119" s="240" t="s">
        <v>178</v>
      </c>
    </row>
    <row r="120" spans="8:8">
      <c r="H120" s="240" t="s">
        <v>179</v>
      </c>
    </row>
    <row r="121" spans="8:8">
      <c r="H121" s="240" t="s">
        <v>180</v>
      </c>
    </row>
    <row r="122" spans="8:8">
      <c r="H122" s="240" t="s">
        <v>181</v>
      </c>
    </row>
    <row r="123" spans="8:8">
      <c r="H123" s="240" t="s">
        <v>182</v>
      </c>
    </row>
    <row r="124" spans="8:8">
      <c r="H124" s="240" t="s">
        <v>183</v>
      </c>
    </row>
    <row r="125" spans="8:8">
      <c r="H125" s="240" t="s">
        <v>184</v>
      </c>
    </row>
    <row r="126" spans="8:8">
      <c r="H126" s="240" t="s">
        <v>185</v>
      </c>
    </row>
    <row r="127" spans="8:8">
      <c r="H127" s="240" t="s">
        <v>186</v>
      </c>
    </row>
    <row r="128" spans="8:8">
      <c r="H128" s="240" t="s">
        <v>187</v>
      </c>
    </row>
    <row r="129" spans="8:8">
      <c r="H129" s="240" t="s">
        <v>188</v>
      </c>
    </row>
    <row r="130" spans="8:8">
      <c r="H130" s="240" t="s">
        <v>189</v>
      </c>
    </row>
    <row r="131" spans="8:8">
      <c r="H131" s="240" t="s">
        <v>190</v>
      </c>
    </row>
    <row r="132" spans="8:8">
      <c r="H132" s="240" t="s">
        <v>191</v>
      </c>
    </row>
    <row r="133" spans="8:8">
      <c r="H133" s="240" t="s">
        <v>192</v>
      </c>
    </row>
    <row r="134" spans="8:8">
      <c r="H134" s="240" t="s">
        <v>193</v>
      </c>
    </row>
    <row r="135" spans="8:8">
      <c r="H135" s="240" t="s">
        <v>194</v>
      </c>
    </row>
    <row r="136" spans="8:8">
      <c r="H136" s="240" t="s">
        <v>195</v>
      </c>
    </row>
    <row r="137" spans="8:8">
      <c r="H137" s="240" t="s">
        <v>196</v>
      </c>
    </row>
    <row r="138" spans="8:8">
      <c r="H138" s="240" t="s">
        <v>197</v>
      </c>
    </row>
    <row r="139" spans="8:8">
      <c r="H139" s="240" t="s">
        <v>198</v>
      </c>
    </row>
    <row r="140" spans="8:8">
      <c r="H140" s="240" t="s">
        <v>199</v>
      </c>
    </row>
    <row r="141" spans="8:8">
      <c r="H141" s="240" t="s">
        <v>200</v>
      </c>
    </row>
    <row r="142" spans="8:8">
      <c r="H142" s="240" t="s">
        <v>201</v>
      </c>
    </row>
    <row r="143" spans="8:8">
      <c r="H143" s="240" t="s">
        <v>202</v>
      </c>
    </row>
    <row r="144" spans="8:8">
      <c r="H144" s="240" t="s">
        <v>203</v>
      </c>
    </row>
    <row r="145" spans="8:8">
      <c r="H145" s="240" t="s">
        <v>204</v>
      </c>
    </row>
    <row r="146" spans="8:8">
      <c r="H146" s="240" t="s">
        <v>205</v>
      </c>
    </row>
    <row r="147" spans="8:8">
      <c r="H147" s="240" t="s">
        <v>206</v>
      </c>
    </row>
    <row r="148" spans="8:8">
      <c r="H148" s="240" t="s">
        <v>207</v>
      </c>
    </row>
    <row r="149" spans="8:8">
      <c r="H149" s="240" t="s">
        <v>208</v>
      </c>
    </row>
    <row r="150" spans="8:8">
      <c r="H150" s="240" t="s">
        <v>209</v>
      </c>
    </row>
    <row r="151" spans="8:8">
      <c r="H151" s="240" t="s">
        <v>210</v>
      </c>
    </row>
    <row r="152" spans="8:8">
      <c r="H152" s="240" t="s">
        <v>211</v>
      </c>
    </row>
    <row r="153" spans="8:8">
      <c r="H153" s="240" t="s">
        <v>212</v>
      </c>
    </row>
    <row r="154" spans="8:8">
      <c r="H154" s="240" t="s">
        <v>213</v>
      </c>
    </row>
    <row r="155" spans="8:8">
      <c r="H155" s="240" t="s">
        <v>214</v>
      </c>
    </row>
    <row r="156" spans="8:8">
      <c r="H156" s="240" t="s">
        <v>215</v>
      </c>
    </row>
    <row r="157" spans="8:8">
      <c r="H157" s="240" t="s">
        <v>216</v>
      </c>
    </row>
    <row r="158" spans="8:8">
      <c r="H158" s="240" t="s">
        <v>217</v>
      </c>
    </row>
    <row r="159" spans="8:8">
      <c r="H159" s="240" t="s">
        <v>218</v>
      </c>
    </row>
    <row r="160" spans="8:8">
      <c r="H160" s="240" t="s">
        <v>219</v>
      </c>
    </row>
    <row r="161" spans="8:8">
      <c r="H161" s="240" t="s">
        <v>220</v>
      </c>
    </row>
    <row r="162" spans="8:8">
      <c r="H162" s="240" t="s">
        <v>221</v>
      </c>
    </row>
    <row r="163" spans="8:8">
      <c r="H163" s="240" t="s">
        <v>222</v>
      </c>
    </row>
    <row r="164" spans="8:8">
      <c r="H164" s="240" t="s">
        <v>223</v>
      </c>
    </row>
    <row r="165" spans="8:8">
      <c r="H165" s="240" t="s">
        <v>224</v>
      </c>
    </row>
    <row r="166" spans="8:8">
      <c r="H166" s="240" t="s">
        <v>225</v>
      </c>
    </row>
    <row r="167" spans="8:8">
      <c r="H167" s="240" t="s">
        <v>226</v>
      </c>
    </row>
    <row r="168" spans="8:8">
      <c r="H168" s="240" t="s">
        <v>227</v>
      </c>
    </row>
    <row r="169" spans="8:8">
      <c r="H169" s="240" t="s">
        <v>228</v>
      </c>
    </row>
    <row r="170" spans="8:8">
      <c r="H170" s="240" t="s">
        <v>229</v>
      </c>
    </row>
    <row r="171" spans="8:8">
      <c r="H171" s="240" t="s">
        <v>230</v>
      </c>
    </row>
    <row r="172" spans="8:8">
      <c r="H172" s="240" t="s">
        <v>231</v>
      </c>
    </row>
    <row r="173" spans="8:8">
      <c r="H173" s="240" t="s">
        <v>232</v>
      </c>
    </row>
    <row r="174" spans="8:8">
      <c r="H174" s="240" t="s">
        <v>233</v>
      </c>
    </row>
    <row r="175" spans="8:8">
      <c r="H175" s="240" t="s">
        <v>234</v>
      </c>
    </row>
    <row r="176" spans="8:8">
      <c r="H176" s="240" t="s">
        <v>235</v>
      </c>
    </row>
    <row r="177" spans="8:8">
      <c r="H177" s="240" t="s">
        <v>236</v>
      </c>
    </row>
    <row r="178" spans="8:8">
      <c r="H178" s="240" t="s">
        <v>237</v>
      </c>
    </row>
    <row r="179" spans="8:8">
      <c r="H179" s="240" t="s">
        <v>238</v>
      </c>
    </row>
    <row r="180" spans="8:8">
      <c r="H180" s="240" t="s">
        <v>239</v>
      </c>
    </row>
    <row r="181" spans="8:8">
      <c r="H181" s="240" t="s">
        <v>240</v>
      </c>
    </row>
    <row r="182" spans="8:8">
      <c r="H182" s="240" t="s">
        <v>241</v>
      </c>
    </row>
    <row r="183" spans="8:8">
      <c r="H183" s="240" t="s">
        <v>242</v>
      </c>
    </row>
    <row r="184" spans="8:8">
      <c r="H184" s="240" t="s">
        <v>243</v>
      </c>
    </row>
    <row r="185" spans="8:8">
      <c r="H185" s="240" t="s">
        <v>244</v>
      </c>
    </row>
    <row r="186" spans="8:8">
      <c r="H186" s="240" t="s">
        <v>245</v>
      </c>
    </row>
    <row r="187" spans="8:8">
      <c r="H187" s="240" t="s">
        <v>246</v>
      </c>
    </row>
    <row r="188" spans="8:8">
      <c r="H188" s="240" t="s">
        <v>247</v>
      </c>
    </row>
    <row r="189" spans="8:8">
      <c r="H189" s="240" t="s">
        <v>248</v>
      </c>
    </row>
    <row r="190" spans="8:8">
      <c r="H190" s="240" t="s">
        <v>249</v>
      </c>
    </row>
    <row r="191" spans="8:8">
      <c r="H191" s="240" t="s">
        <v>250</v>
      </c>
    </row>
    <row r="192" spans="8:8">
      <c r="H192" s="240" t="s">
        <v>251</v>
      </c>
    </row>
  </sheetData>
  <customSheetViews>
    <customSheetView guid="{3B6C91A7-CF98-4B72-9D5B-2BEFC7C975FA}" scale="110" hiddenRows="1" hiddenColumns="1" topLeftCell="A67">
      <selection activeCell="D27" sqref="D27"/>
      <pageMargins left="0" right="0" top="0" bottom="0" header="0" footer="0"/>
      <pageSetup orientation="landscape"/>
    </customSheetView>
    <customSheetView guid="{3E28484A-6C9B-45D4-A3A9-1ACF8FCE7545}" scale="110" hiddenRows="1" hiddenColumns="1">
      <selection activeCell="D21" sqref="D21"/>
      <pageMargins left="0" right="0" top="0" bottom="0" header="0" footer="0"/>
      <pageSetup orientation="landscape"/>
    </customSheetView>
  </customSheetViews>
  <mergeCells count="10">
    <mergeCell ref="B32:C32"/>
    <mergeCell ref="B36:C36"/>
    <mergeCell ref="D13:D14"/>
    <mergeCell ref="B23:C24"/>
    <mergeCell ref="B16:C16"/>
    <mergeCell ref="B19:C19"/>
    <mergeCell ref="B25:C25"/>
    <mergeCell ref="B26:C26"/>
    <mergeCell ref="B27:C27"/>
    <mergeCell ref="D23:D24"/>
  </mergeCells>
  <dataValidations count="5">
    <dataValidation type="list" allowBlank="1" showInputMessage="1" showErrorMessage="1" sqref="D65540 IV65540" xr:uid="{00000000-0002-0000-0000-000000000000}">
      <formula1>$I$15:$I$17</formula1>
    </dataValidation>
    <dataValidation type="list" allowBlank="1" showInputMessage="1" showErrorMessage="1" sqref="D65549" xr:uid="{00000000-0002-0000-0000-000001000000}">
      <formula1>$P$15:$P$26</formula1>
    </dataValidation>
    <dataValidation type="list" allowBlank="1" showInputMessage="1" showErrorMessage="1" sqref="IV65547" xr:uid="{00000000-0002-0000-0000-000002000000}">
      <formula1>$K$15:$K$19</formula1>
    </dataValidation>
    <dataValidation type="list" allowBlank="1" showInputMessage="1" showErrorMessage="1" sqref="D65548" xr:uid="{00000000-0002-0000-0000-000003000000}">
      <formula1>$O$15:$O$26</formula1>
    </dataValidation>
    <dataValidation type="list" allowBlank="1" showInputMessage="1" showErrorMessage="1" sqref="D65541:D65545 IV65541:IV65545" xr:uid="{00000000-0002-0000-0000-000004000000}">
      <formula1>$H$15:$H$192</formula1>
    </dataValidation>
  </dataValidations>
  <hyperlinks>
    <hyperlink ref="D38" r:id="rId1" xr:uid="{00000000-0004-0000-0000-000000000000}"/>
    <hyperlink ref="D50" r:id="rId2" xr:uid="{00000000-0004-0000-0000-000001000000}"/>
    <hyperlink ref="D54" r:id="rId3" xr:uid="{00000000-0004-0000-0000-000002000000}"/>
    <hyperlink ref="D66" r:id="rId4" xr:uid="{00000000-0004-0000-0000-000003000000}"/>
    <hyperlink ref="D70" r:id="rId5" xr:uid="{00000000-0004-0000-0000-000004000000}"/>
    <hyperlink ref="D62" r:id="rId6" xr:uid="{00000000-0004-0000-0000-000006000000}"/>
    <hyperlink ref="D46" r:id="rId7" xr:uid="{00000000-0004-0000-0000-000007000000}"/>
    <hyperlink ref="D78" r:id="rId8" xr:uid="{00000000-0004-0000-0000-000008000000}"/>
    <hyperlink ref="D42" r:id="rId9" xr:uid="{00000000-0004-0000-0000-000009000000}"/>
    <hyperlink ref="D58" r:id="rId10" xr:uid="{37DD844E-9BFE-41AB-B1E6-F2AB5FFC5BFE}"/>
  </hyperlinks>
  <pageMargins left="0.7" right="0.7" top="0.75" bottom="0.75" header="0.3" footer="0.3"/>
  <pageSetup orientation="landscape"/>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1783A-EE63-4CC7-AC50-75D99F81DE7A}">
  <dimension ref="A1"/>
  <sheetViews>
    <sheetView workbookViewId="0"/>
  </sheetViews>
  <sheetFormatPr defaultColWidth="8.7265625" defaultRowHeight="14.5"/>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sheetPr>
  <dimension ref="B2:AN80"/>
  <sheetViews>
    <sheetView tabSelected="1" topLeftCell="AA5" zoomScale="85" zoomScaleNormal="85" workbookViewId="0">
      <selection activeCell="AF10" sqref="AF10"/>
    </sheetView>
  </sheetViews>
  <sheetFormatPr defaultColWidth="8.453125" defaultRowHeight="14"/>
  <cols>
    <col min="1" max="1" width="1.453125" style="92" customWidth="1"/>
    <col min="2" max="2" width="1.453125" style="95" customWidth="1"/>
    <col min="3" max="3" width="14.453125" style="95" customWidth="1"/>
    <col min="4" max="4" width="21" style="95" customWidth="1"/>
    <col min="5" max="5" width="54.453125" style="92" customWidth="1"/>
    <col min="6" max="7" width="18.453125" style="92" customWidth="1"/>
    <col min="8" max="8" width="1.90625" style="92" customWidth="1"/>
    <col min="9" max="9" width="11.453125" style="92" customWidth="1"/>
    <col min="10" max="10" width="6.08984375" style="92" customWidth="1"/>
    <col min="11" max="11" width="15.453125" style="92" customWidth="1"/>
    <col min="12" max="12" width="18.453125" style="92" customWidth="1"/>
    <col min="13" max="13" width="54.90625" style="92" customWidth="1"/>
    <col min="14" max="15" width="18.453125" style="92" customWidth="1"/>
    <col min="16" max="16" width="1.453125" style="92" customWidth="1"/>
    <col min="17" max="17" width="10.453125" style="92" customWidth="1"/>
    <col min="18" max="18" width="8.453125" style="92"/>
    <col min="19" max="19" width="15.453125" style="92" customWidth="1"/>
    <col min="20" max="20" width="23" style="92" customWidth="1"/>
    <col min="21" max="21" width="54.453125" style="92" customWidth="1"/>
    <col min="22" max="22" width="23.453125" style="92" customWidth="1"/>
    <col min="23" max="23" width="16.90625" style="92" customWidth="1"/>
    <col min="24" max="24" width="2.453125" style="92" customWidth="1"/>
    <col min="25" max="25" width="10.453125" style="92" customWidth="1"/>
    <col min="26" max="26" width="5.90625" style="92" customWidth="1"/>
    <col min="27" max="27" width="11.08984375" style="92" customWidth="1"/>
    <col min="28" max="28" width="26.453125" style="92" customWidth="1"/>
    <col min="29" max="29" width="56.453125" style="92" customWidth="1"/>
    <col min="30" max="30" width="30.453125" style="92" customWidth="1"/>
    <col min="31" max="31" width="16.08984375" style="92" customWidth="1"/>
    <col min="32" max="32" width="2.453125" style="92" customWidth="1"/>
    <col min="33" max="33" width="10.453125" style="92" customWidth="1"/>
    <col min="34" max="34" width="4.453125" style="92" customWidth="1"/>
    <col min="35" max="35" width="5" style="92" customWidth="1"/>
    <col min="36" max="36" width="23.453125" style="92" customWidth="1"/>
    <col min="37" max="37" width="21" style="92" customWidth="1"/>
    <col min="38" max="38" width="32.08984375" style="92" customWidth="1"/>
    <col min="39" max="39" width="16.453125" style="92" customWidth="1"/>
    <col min="40" max="40" width="2.90625" style="92" customWidth="1"/>
    <col min="41" max="16384" width="8.453125" style="92"/>
  </cols>
  <sheetData>
    <row r="2" spans="2:40" ht="14.5" thickBot="1">
      <c r="B2" s="173"/>
      <c r="C2" s="174"/>
      <c r="D2" s="174"/>
      <c r="E2" s="41"/>
      <c r="F2" s="41"/>
      <c r="G2" s="41"/>
      <c r="H2" s="42"/>
      <c r="J2" s="173"/>
      <c r="K2" s="174"/>
      <c r="L2" s="174"/>
      <c r="M2" s="41"/>
      <c r="N2" s="41"/>
      <c r="O2" s="41"/>
      <c r="P2" s="42"/>
      <c r="R2" s="173"/>
      <c r="S2" s="174"/>
      <c r="T2" s="174"/>
      <c r="U2" s="41"/>
      <c r="V2" s="41"/>
      <c r="W2" s="41"/>
      <c r="X2" s="42"/>
      <c r="Z2" s="173"/>
      <c r="AA2" s="174"/>
      <c r="AB2" s="174"/>
      <c r="AC2" s="41"/>
      <c r="AD2" s="41"/>
      <c r="AE2" s="41"/>
      <c r="AF2" s="42"/>
      <c r="AH2" s="173"/>
      <c r="AI2" s="174"/>
      <c r="AJ2" s="174"/>
      <c r="AK2" s="41"/>
      <c r="AL2" s="41"/>
      <c r="AM2" s="41"/>
      <c r="AN2" s="42"/>
    </row>
    <row r="3" spans="2:40" ht="20.9" customHeight="1">
      <c r="B3" s="175"/>
      <c r="C3" s="961" t="s">
        <v>252</v>
      </c>
      <c r="D3" s="962"/>
      <c r="E3" s="962"/>
      <c r="F3" s="962"/>
      <c r="G3" s="963"/>
      <c r="H3" s="176"/>
      <c r="J3" s="175"/>
      <c r="K3" s="964" t="s">
        <v>253</v>
      </c>
      <c r="L3" s="965"/>
      <c r="M3" s="965"/>
      <c r="N3" s="965"/>
      <c r="O3" s="966"/>
      <c r="P3" s="176"/>
      <c r="R3" s="175"/>
      <c r="S3" s="967" t="s">
        <v>254</v>
      </c>
      <c r="T3" s="968"/>
      <c r="U3" s="968"/>
      <c r="V3" s="968"/>
      <c r="W3" s="969"/>
      <c r="X3" s="176"/>
      <c r="Z3" s="175"/>
      <c r="AA3" s="970" t="s">
        <v>255</v>
      </c>
      <c r="AB3" s="971"/>
      <c r="AC3" s="971"/>
      <c r="AD3" s="971"/>
      <c r="AE3" s="972"/>
      <c r="AF3" s="176"/>
      <c r="AH3" s="175"/>
      <c r="AI3" s="967" t="s">
        <v>256</v>
      </c>
      <c r="AJ3" s="968"/>
      <c r="AK3" s="968"/>
      <c r="AL3" s="968"/>
      <c r="AM3" s="969"/>
      <c r="AN3" s="176"/>
    </row>
    <row r="4" spans="2:40" ht="14.9" customHeight="1">
      <c r="B4" s="973"/>
      <c r="C4" s="974"/>
      <c r="D4" s="974"/>
      <c r="E4" s="974"/>
      <c r="F4" s="974"/>
      <c r="G4" s="177"/>
      <c r="H4" s="176"/>
      <c r="J4" s="975"/>
      <c r="K4" s="974"/>
      <c r="L4" s="974"/>
      <c r="M4" s="974"/>
      <c r="N4" s="974"/>
      <c r="O4" s="177"/>
      <c r="P4" s="176"/>
      <c r="R4" s="975"/>
      <c r="S4" s="974"/>
      <c r="T4" s="974"/>
      <c r="U4" s="974"/>
      <c r="V4" s="974"/>
      <c r="W4" s="177"/>
      <c r="X4" s="176"/>
      <c r="Z4" s="975"/>
      <c r="AA4" s="974"/>
      <c r="AB4" s="974"/>
      <c r="AC4" s="974"/>
      <c r="AD4" s="974"/>
      <c r="AE4" s="177"/>
      <c r="AF4" s="176"/>
      <c r="AH4" s="975"/>
      <c r="AI4" s="974"/>
      <c r="AJ4" s="974"/>
      <c r="AK4" s="974"/>
      <c r="AL4" s="974"/>
      <c r="AM4" s="177"/>
      <c r="AN4" s="176"/>
    </row>
    <row r="5" spans="2:40">
      <c r="B5" s="178"/>
      <c r="C5" s="960"/>
      <c r="D5" s="960"/>
      <c r="E5" s="960"/>
      <c r="F5" s="960"/>
      <c r="G5" s="177"/>
      <c r="H5" s="176"/>
      <c r="J5" s="178"/>
      <c r="K5" s="960"/>
      <c r="L5" s="960"/>
      <c r="M5" s="960"/>
      <c r="N5" s="960"/>
      <c r="O5" s="177"/>
      <c r="P5" s="176"/>
      <c r="R5" s="178"/>
      <c r="S5" s="960"/>
      <c r="T5" s="960"/>
      <c r="U5" s="960"/>
      <c r="V5" s="960"/>
      <c r="W5" s="177"/>
      <c r="X5" s="176"/>
      <c r="Z5" s="178"/>
      <c r="AA5" s="960"/>
      <c r="AB5" s="960"/>
      <c r="AC5" s="960"/>
      <c r="AD5" s="960"/>
      <c r="AE5" s="177"/>
      <c r="AF5" s="176"/>
      <c r="AH5" s="178"/>
      <c r="AI5" s="960"/>
      <c r="AJ5" s="960"/>
      <c r="AK5" s="960"/>
      <c r="AL5" s="960"/>
      <c r="AM5" s="177"/>
      <c r="AN5" s="176"/>
    </row>
    <row r="6" spans="2:40">
      <c r="B6" s="178"/>
      <c r="C6" s="93"/>
      <c r="D6" s="98"/>
      <c r="E6" s="69"/>
      <c r="F6" s="177"/>
      <c r="G6" s="177"/>
      <c r="H6" s="176"/>
      <c r="J6" s="178"/>
      <c r="K6" s="908" t="s">
        <v>257</v>
      </c>
      <c r="L6" s="908"/>
      <c r="M6" s="69"/>
      <c r="N6" s="177"/>
      <c r="O6" s="177"/>
      <c r="P6" s="176"/>
      <c r="R6" s="178"/>
      <c r="S6" s="924" t="s">
        <v>257</v>
      </c>
      <c r="T6" s="924"/>
      <c r="U6" s="69"/>
      <c r="V6" s="177"/>
      <c r="W6" s="177"/>
      <c r="X6" s="176"/>
      <c r="Z6" s="178"/>
      <c r="AA6" s="908" t="s">
        <v>257</v>
      </c>
      <c r="AB6" s="908"/>
      <c r="AC6" s="69"/>
      <c r="AD6" s="177"/>
      <c r="AE6" s="177"/>
      <c r="AF6" s="176"/>
      <c r="AH6" s="178"/>
      <c r="AI6" s="93"/>
      <c r="AJ6" s="98"/>
      <c r="AK6" s="69"/>
      <c r="AL6" s="177"/>
      <c r="AM6" s="177"/>
      <c r="AN6" s="176"/>
    </row>
    <row r="7" spans="2:40" ht="14.15" customHeight="1">
      <c r="B7" s="178"/>
      <c r="C7" s="908" t="s">
        <v>257</v>
      </c>
      <c r="D7" s="908"/>
      <c r="E7" s="179"/>
      <c r="F7" s="177"/>
      <c r="G7" s="177"/>
      <c r="H7" s="176"/>
      <c r="J7" s="178"/>
      <c r="K7" s="908"/>
      <c r="L7" s="908"/>
      <c r="M7" s="179"/>
      <c r="N7" s="177"/>
      <c r="O7" s="177"/>
      <c r="P7" s="176"/>
      <c r="R7" s="178"/>
      <c r="S7" s="924"/>
      <c r="T7" s="924"/>
      <c r="U7" s="179"/>
      <c r="V7" s="177"/>
      <c r="W7" s="177"/>
      <c r="X7" s="176"/>
      <c r="Z7" s="178"/>
      <c r="AA7" s="908"/>
      <c r="AB7" s="908"/>
      <c r="AC7" s="179"/>
      <c r="AD7" s="177"/>
      <c r="AE7" s="177"/>
      <c r="AF7" s="176"/>
      <c r="AH7" s="178"/>
      <c r="AI7" s="908" t="s">
        <v>257</v>
      </c>
      <c r="AJ7" s="908"/>
      <c r="AK7" s="179"/>
      <c r="AL7" s="177"/>
      <c r="AM7" s="177"/>
      <c r="AN7" s="176"/>
    </row>
    <row r="8" spans="2:40" ht="27.75" customHeight="1">
      <c r="B8" s="178"/>
      <c r="C8" s="950" t="s">
        <v>258</v>
      </c>
      <c r="D8" s="950"/>
      <c r="E8" s="950"/>
      <c r="F8" s="950"/>
      <c r="G8" s="177"/>
      <c r="H8" s="176"/>
      <c r="J8" s="178"/>
      <c r="K8" s="950" t="s">
        <v>258</v>
      </c>
      <c r="L8" s="950"/>
      <c r="M8" s="950"/>
      <c r="N8" s="950"/>
      <c r="O8" s="177"/>
      <c r="P8" s="176"/>
      <c r="R8" s="178"/>
      <c r="S8" s="950" t="s">
        <v>258</v>
      </c>
      <c r="T8" s="950"/>
      <c r="U8" s="950"/>
      <c r="V8" s="950"/>
      <c r="W8" s="177"/>
      <c r="X8" s="176"/>
      <c r="Z8" s="178"/>
      <c r="AA8" s="950" t="s">
        <v>258</v>
      </c>
      <c r="AB8" s="950"/>
      <c r="AC8" s="950"/>
      <c r="AD8" s="950"/>
      <c r="AE8" s="177"/>
      <c r="AF8" s="176"/>
      <c r="AG8" s="217"/>
      <c r="AH8" s="178"/>
      <c r="AI8" s="950" t="s">
        <v>258</v>
      </c>
      <c r="AJ8" s="950"/>
      <c r="AK8" s="950"/>
      <c r="AL8" s="950"/>
      <c r="AM8" s="177"/>
      <c r="AN8" s="176"/>
    </row>
    <row r="9" spans="2:40" ht="50.15" customHeight="1" thickBot="1">
      <c r="B9" s="178"/>
      <c r="C9" s="951" t="s">
        <v>259</v>
      </c>
      <c r="D9" s="951"/>
      <c r="E9" s="952">
        <v>634123</v>
      </c>
      <c r="F9" s="953"/>
      <c r="G9" s="177"/>
      <c r="H9" s="176"/>
      <c r="J9" s="178"/>
      <c r="K9" s="951" t="s">
        <v>260</v>
      </c>
      <c r="L9" s="951"/>
      <c r="M9" s="954">
        <f>E9+613447</f>
        <v>1247570</v>
      </c>
      <c r="N9" s="955"/>
      <c r="O9" s="191"/>
      <c r="P9" s="176"/>
      <c r="R9" s="178"/>
      <c r="S9" s="951" t="s">
        <v>261</v>
      </c>
      <c r="T9" s="951"/>
      <c r="U9" s="956">
        <v>1964832</v>
      </c>
      <c r="V9" s="957"/>
      <c r="W9" s="177"/>
      <c r="X9" s="176"/>
      <c r="Z9" s="178"/>
      <c r="AA9" s="951" t="s">
        <v>262</v>
      </c>
      <c r="AB9" s="951"/>
      <c r="AC9" s="958">
        <v>2970988</v>
      </c>
      <c r="AD9" s="959"/>
      <c r="AE9" s="177"/>
      <c r="AF9" s="176"/>
      <c r="AH9" s="178"/>
      <c r="AI9" s="951" t="s">
        <v>263</v>
      </c>
      <c r="AJ9" s="951"/>
      <c r="AK9" s="944"/>
      <c r="AL9" s="945"/>
      <c r="AM9" s="177"/>
      <c r="AN9" s="176"/>
    </row>
    <row r="10" spans="2:40" ht="147.75" customHeight="1" thickBot="1">
      <c r="B10" s="178"/>
      <c r="C10" s="908" t="s">
        <v>264</v>
      </c>
      <c r="D10" s="908"/>
      <c r="E10" s="934"/>
      <c r="F10" s="935"/>
      <c r="G10" s="177"/>
      <c r="H10" s="176"/>
      <c r="J10" s="178"/>
      <c r="K10" s="908" t="s">
        <v>264</v>
      </c>
      <c r="L10" s="908"/>
      <c r="M10" s="934"/>
      <c r="N10" s="935"/>
      <c r="O10" s="177"/>
      <c r="P10" s="176"/>
      <c r="R10" s="178"/>
      <c r="S10" s="908" t="s">
        <v>264</v>
      </c>
      <c r="T10" s="908"/>
      <c r="U10" s="946" t="s">
        <v>265</v>
      </c>
      <c r="V10" s="947"/>
      <c r="W10" s="177"/>
      <c r="X10" s="176"/>
      <c r="Z10" s="178"/>
      <c r="AA10" s="908" t="s">
        <v>264</v>
      </c>
      <c r="AB10" s="908"/>
      <c r="AC10" s="948" t="s">
        <v>266</v>
      </c>
      <c r="AD10" s="949"/>
      <c r="AE10" s="177"/>
      <c r="AF10" s="176"/>
      <c r="AH10" s="178"/>
      <c r="AI10" s="908" t="s">
        <v>264</v>
      </c>
      <c r="AJ10" s="908"/>
      <c r="AK10" s="934"/>
      <c r="AL10" s="935"/>
      <c r="AM10" s="177"/>
      <c r="AN10" s="176"/>
    </row>
    <row r="11" spans="2:40" ht="14.5" thickBot="1">
      <c r="B11" s="178"/>
      <c r="C11" s="98"/>
      <c r="D11" s="98"/>
      <c r="E11" s="177"/>
      <c r="F11" s="177"/>
      <c r="G11" s="177"/>
      <c r="H11" s="176"/>
      <c r="J11" s="178"/>
      <c r="K11" s="98"/>
      <c r="L11" s="98"/>
      <c r="M11" s="177"/>
      <c r="N11" s="177"/>
      <c r="O11" s="177"/>
      <c r="P11" s="176"/>
      <c r="R11" s="178"/>
      <c r="S11" s="98"/>
      <c r="T11" s="98"/>
      <c r="U11" s="177"/>
      <c r="V11" s="177"/>
      <c r="W11" s="177"/>
      <c r="X11" s="176"/>
      <c r="Z11" s="178"/>
      <c r="AA11" s="98"/>
      <c r="AB11" s="98"/>
      <c r="AC11" s="177"/>
      <c r="AD11" s="177"/>
      <c r="AE11" s="177"/>
      <c r="AF11" s="176"/>
      <c r="AH11" s="178"/>
      <c r="AI11" s="98"/>
      <c r="AJ11" s="98"/>
      <c r="AK11" s="177"/>
      <c r="AL11" s="177"/>
      <c r="AM11" s="177"/>
      <c r="AN11" s="176"/>
    </row>
    <row r="12" spans="2:40" ht="18.75" customHeight="1" thickBot="1">
      <c r="B12" s="178"/>
      <c r="C12" s="908" t="s">
        <v>267</v>
      </c>
      <c r="D12" s="908"/>
      <c r="E12" s="936">
        <v>0</v>
      </c>
      <c r="F12" s="937"/>
      <c r="G12" s="177"/>
      <c r="H12" s="176"/>
      <c r="J12" s="178"/>
      <c r="K12" s="908" t="s">
        <v>267</v>
      </c>
      <c r="L12" s="908"/>
      <c r="M12" s="938">
        <v>5209.93</v>
      </c>
      <c r="N12" s="939"/>
      <c r="O12" s="191"/>
      <c r="P12" s="176"/>
      <c r="R12" s="178"/>
      <c r="S12" s="908" t="s">
        <v>267</v>
      </c>
      <c r="T12" s="908"/>
      <c r="U12" s="940">
        <v>394.76</v>
      </c>
      <c r="V12" s="941"/>
      <c r="W12" s="177"/>
      <c r="X12" s="176"/>
      <c r="Z12" s="178"/>
      <c r="AA12" s="908" t="s">
        <v>267</v>
      </c>
      <c r="AB12" s="908"/>
      <c r="AC12" s="942">
        <v>33.54</v>
      </c>
      <c r="AD12" s="943"/>
      <c r="AE12" s="177"/>
      <c r="AF12" s="176"/>
      <c r="AH12" s="178"/>
      <c r="AI12" s="908" t="s">
        <v>267</v>
      </c>
      <c r="AJ12" s="908"/>
      <c r="AK12" s="944"/>
      <c r="AL12" s="945"/>
      <c r="AM12" s="177"/>
      <c r="AN12" s="176"/>
    </row>
    <row r="13" spans="2:40" ht="15" customHeight="1">
      <c r="B13" s="178"/>
      <c r="C13" s="933" t="s">
        <v>268</v>
      </c>
      <c r="D13" s="933"/>
      <c r="E13" s="933"/>
      <c r="F13" s="933"/>
      <c r="G13" s="177"/>
      <c r="H13" s="176"/>
      <c r="J13" s="178"/>
      <c r="K13" s="933" t="s">
        <v>268</v>
      </c>
      <c r="L13" s="933"/>
      <c r="M13" s="933"/>
      <c r="N13" s="933"/>
      <c r="O13" s="177"/>
      <c r="P13" s="176"/>
      <c r="R13" s="178"/>
      <c r="S13" s="933" t="s">
        <v>268</v>
      </c>
      <c r="T13" s="933"/>
      <c r="U13" s="933"/>
      <c r="V13" s="933"/>
      <c r="W13" s="177"/>
      <c r="X13" s="176"/>
      <c r="Z13" s="178"/>
      <c r="AA13" s="933" t="s">
        <v>268</v>
      </c>
      <c r="AB13" s="933"/>
      <c r="AC13" s="933"/>
      <c r="AD13" s="933"/>
      <c r="AE13" s="177"/>
      <c r="AF13" s="176"/>
      <c r="AH13" s="178"/>
      <c r="AI13" s="933" t="s">
        <v>268</v>
      </c>
      <c r="AJ13" s="933"/>
      <c r="AK13" s="933"/>
      <c r="AL13" s="933"/>
      <c r="AM13" s="177"/>
      <c r="AN13" s="176"/>
    </row>
    <row r="14" spans="2:40" ht="15" customHeight="1">
      <c r="B14" s="178"/>
      <c r="C14" s="180"/>
      <c r="D14" s="180"/>
      <c r="E14" s="180"/>
      <c r="F14" s="180"/>
      <c r="G14" s="177"/>
      <c r="H14" s="176"/>
      <c r="J14" s="178"/>
      <c r="K14" s="180"/>
      <c r="L14" s="180"/>
      <c r="M14" s="180"/>
      <c r="N14" s="180"/>
      <c r="O14" s="177"/>
      <c r="P14" s="176"/>
      <c r="R14" s="178"/>
      <c r="S14" s="180"/>
      <c r="T14" s="180"/>
      <c r="U14" s="180"/>
      <c r="V14" s="180"/>
      <c r="W14" s="177"/>
      <c r="X14" s="176"/>
      <c r="Z14" s="178"/>
      <c r="AA14" s="180"/>
      <c r="AB14" s="180"/>
      <c r="AC14" s="180"/>
      <c r="AD14" s="180"/>
      <c r="AE14" s="177"/>
      <c r="AF14" s="176"/>
      <c r="AH14" s="178"/>
      <c r="AI14" s="180"/>
      <c r="AJ14" s="180"/>
      <c r="AK14" s="180"/>
      <c r="AL14" s="180"/>
      <c r="AM14" s="177"/>
      <c r="AN14" s="176"/>
    </row>
    <row r="15" spans="2:40" ht="14.9" customHeight="1" thickBot="1">
      <c r="B15" s="178"/>
      <c r="C15" s="908" t="s">
        <v>269</v>
      </c>
      <c r="D15" s="908"/>
      <c r="E15" s="177"/>
      <c r="F15" s="177"/>
      <c r="G15" s="177"/>
      <c r="H15" s="176"/>
      <c r="J15" s="178"/>
      <c r="K15" s="908" t="s">
        <v>269</v>
      </c>
      <c r="L15" s="908"/>
      <c r="M15" s="177"/>
      <c r="N15" s="177"/>
      <c r="O15" s="177"/>
      <c r="P15" s="176"/>
      <c r="R15" s="178"/>
      <c r="S15" s="908" t="s">
        <v>269</v>
      </c>
      <c r="T15" s="908"/>
      <c r="U15" s="177"/>
      <c r="V15" s="177"/>
      <c r="W15" s="177"/>
      <c r="X15" s="176"/>
      <c r="Z15" s="178"/>
      <c r="AA15" s="908" t="s">
        <v>269</v>
      </c>
      <c r="AB15" s="908"/>
      <c r="AC15" s="177"/>
      <c r="AD15" s="177"/>
      <c r="AE15" s="177"/>
      <c r="AF15" s="176"/>
      <c r="AH15" s="178"/>
      <c r="AI15" s="908" t="s">
        <v>269</v>
      </c>
      <c r="AJ15" s="908"/>
      <c r="AK15" s="177"/>
      <c r="AL15" s="177"/>
      <c r="AM15" s="177"/>
      <c r="AN15" s="176"/>
    </row>
    <row r="16" spans="2:40" ht="14.9" customHeight="1" thickBot="1">
      <c r="B16" s="178"/>
      <c r="C16" s="97"/>
      <c r="D16" s="97"/>
      <c r="E16" s="181" t="s">
        <v>270</v>
      </c>
      <c r="F16" s="182" t="s">
        <v>271</v>
      </c>
      <c r="G16" s="177"/>
      <c r="H16" s="176"/>
      <c r="J16" s="178"/>
      <c r="K16" s="97"/>
      <c r="L16" s="97"/>
      <c r="M16" s="181" t="s">
        <v>270</v>
      </c>
      <c r="N16" s="182" t="s">
        <v>271</v>
      </c>
      <c r="O16" s="177"/>
      <c r="P16" s="176"/>
      <c r="R16" s="178"/>
      <c r="S16" s="97"/>
      <c r="T16" s="97"/>
      <c r="U16" s="181" t="s">
        <v>270</v>
      </c>
      <c r="V16" s="182" t="s">
        <v>271</v>
      </c>
      <c r="W16" s="177"/>
      <c r="X16" s="176"/>
      <c r="Z16" s="178"/>
      <c r="AA16" s="97"/>
      <c r="AB16" s="97"/>
      <c r="AC16" s="181" t="s">
        <v>270</v>
      </c>
      <c r="AD16" s="182" t="s">
        <v>271</v>
      </c>
      <c r="AE16" s="177"/>
      <c r="AF16" s="176"/>
      <c r="AH16" s="178"/>
      <c r="AI16" s="97"/>
      <c r="AJ16" s="97"/>
      <c r="AK16" s="177"/>
      <c r="AL16" s="177"/>
      <c r="AM16" s="177"/>
      <c r="AN16" s="176"/>
    </row>
    <row r="17" spans="2:40" ht="86.15" customHeight="1" thickBot="1">
      <c r="B17" s="178"/>
      <c r="C17" s="908" t="s">
        <v>272</v>
      </c>
      <c r="D17" s="908"/>
      <c r="E17" s="497" t="s">
        <v>273</v>
      </c>
      <c r="F17" s="183">
        <v>10251.39</v>
      </c>
      <c r="G17" s="177"/>
      <c r="H17" s="176"/>
      <c r="J17" s="178"/>
      <c r="K17" s="908" t="s">
        <v>272</v>
      </c>
      <c r="L17" s="908"/>
      <c r="M17" s="497" t="s">
        <v>273</v>
      </c>
      <c r="N17" s="183">
        <v>71507.039999999994</v>
      </c>
      <c r="O17" s="177"/>
      <c r="P17" s="176"/>
      <c r="R17" s="178"/>
      <c r="S17" s="908" t="s">
        <v>272</v>
      </c>
      <c r="T17" s="908"/>
      <c r="U17" s="497" t="s">
        <v>273</v>
      </c>
      <c r="V17" s="204">
        <v>46146.39</v>
      </c>
      <c r="W17" s="177"/>
      <c r="X17" s="176"/>
      <c r="Z17" s="178"/>
      <c r="AA17" s="908" t="s">
        <v>272</v>
      </c>
      <c r="AB17" s="908"/>
      <c r="AC17" s="497" t="s">
        <v>273</v>
      </c>
      <c r="AD17" s="587">
        <v>41295.089999999997</v>
      </c>
      <c r="AE17" s="177"/>
      <c r="AF17" s="176"/>
      <c r="AH17" s="178"/>
      <c r="AI17" s="908" t="s">
        <v>272</v>
      </c>
      <c r="AJ17" s="908"/>
      <c r="AK17" s="181" t="s">
        <v>270</v>
      </c>
      <c r="AL17" s="182" t="s">
        <v>271</v>
      </c>
      <c r="AM17" s="177"/>
      <c r="AN17" s="176"/>
    </row>
    <row r="18" spans="2:40" ht="57" customHeight="1">
      <c r="B18" s="178"/>
      <c r="C18" s="98"/>
      <c r="D18" s="98"/>
      <c r="E18" s="498" t="s">
        <v>274</v>
      </c>
      <c r="F18" s="588">
        <v>0</v>
      </c>
      <c r="G18" s="177"/>
      <c r="H18" s="176"/>
      <c r="J18" s="178"/>
      <c r="K18" s="98"/>
      <c r="L18" s="98"/>
      <c r="M18" s="498" t="s">
        <v>274</v>
      </c>
      <c r="N18" s="194">
        <v>24977</v>
      </c>
      <c r="O18" s="177"/>
      <c r="P18" s="176"/>
      <c r="R18" s="178"/>
      <c r="S18" s="98"/>
      <c r="T18" s="98"/>
      <c r="U18" s="498" t="s">
        <v>274</v>
      </c>
      <c r="V18" s="205">
        <v>3312.3700000000003</v>
      </c>
      <c r="W18" s="177"/>
      <c r="X18" s="176"/>
      <c r="Z18" s="178"/>
      <c r="AA18" s="98"/>
      <c r="AB18" s="98"/>
      <c r="AC18" s="498" t="s">
        <v>274</v>
      </c>
      <c r="AD18" s="587">
        <v>28111</v>
      </c>
      <c r="AE18" s="177"/>
      <c r="AF18" s="176"/>
      <c r="AH18" s="178"/>
      <c r="AI18" s="98"/>
      <c r="AJ18" s="98"/>
      <c r="AK18" s="192"/>
      <c r="AL18" s="211"/>
      <c r="AM18" s="177"/>
      <c r="AN18" s="176"/>
    </row>
    <row r="19" spans="2:40" ht="57" customHeight="1">
      <c r="B19" s="178"/>
      <c r="C19" s="98"/>
      <c r="D19" s="98"/>
      <c r="E19" s="589" t="s">
        <v>275</v>
      </c>
      <c r="F19" s="590">
        <v>53374.61</v>
      </c>
      <c r="G19" s="177"/>
      <c r="H19" s="176"/>
      <c r="J19" s="178"/>
      <c r="K19" s="98"/>
      <c r="L19" s="98"/>
      <c r="M19" s="589" t="s">
        <v>275</v>
      </c>
      <c r="N19" s="195">
        <v>46802.95</v>
      </c>
      <c r="O19" s="177"/>
      <c r="P19" s="176"/>
      <c r="R19" s="178"/>
      <c r="S19" s="98"/>
      <c r="T19" s="98"/>
      <c r="U19" s="589" t="s">
        <v>275</v>
      </c>
      <c r="V19" s="591">
        <v>75589.566811180834</v>
      </c>
      <c r="W19" s="177"/>
      <c r="X19" s="176"/>
      <c r="Z19" s="178"/>
      <c r="AA19" s="98"/>
      <c r="AB19" s="98"/>
      <c r="AC19" s="589" t="s">
        <v>275</v>
      </c>
      <c r="AD19" s="587">
        <v>118691.08</v>
      </c>
      <c r="AE19" s="177"/>
      <c r="AF19" s="176"/>
      <c r="AH19" s="178"/>
      <c r="AI19" s="98"/>
      <c r="AJ19" s="98"/>
      <c r="AK19" s="569"/>
      <c r="AL19" s="592"/>
      <c r="AM19" s="177"/>
      <c r="AN19" s="176"/>
    </row>
    <row r="20" spans="2:40" ht="56">
      <c r="B20" s="178"/>
      <c r="C20" s="98"/>
      <c r="D20" s="98"/>
      <c r="E20" s="589" t="s">
        <v>276</v>
      </c>
      <c r="F20" s="593">
        <v>18355</v>
      </c>
      <c r="G20" s="177"/>
      <c r="H20" s="176"/>
      <c r="J20" s="178"/>
      <c r="K20" s="98"/>
      <c r="L20" s="98"/>
      <c r="M20" s="589" t="s">
        <v>276</v>
      </c>
      <c r="N20" s="195">
        <v>19273</v>
      </c>
      <c r="O20" s="177"/>
      <c r="P20" s="176"/>
      <c r="R20" s="178"/>
      <c r="S20" s="98"/>
      <c r="T20" s="98"/>
      <c r="U20" s="589" t="s">
        <v>276</v>
      </c>
      <c r="V20" s="591">
        <v>5613.79</v>
      </c>
      <c r="W20" s="177"/>
      <c r="X20" s="176"/>
      <c r="Z20" s="178"/>
      <c r="AA20" s="98"/>
      <c r="AB20" s="98"/>
      <c r="AC20" s="589" t="s">
        <v>276</v>
      </c>
      <c r="AD20" s="587">
        <v>65565.490000000005</v>
      </c>
      <c r="AE20" s="177"/>
      <c r="AF20" s="176"/>
      <c r="AH20" s="178"/>
      <c r="AI20" s="98"/>
      <c r="AJ20" s="98"/>
      <c r="AK20" s="569"/>
      <c r="AL20" s="592"/>
      <c r="AM20" s="177"/>
      <c r="AN20" s="176"/>
    </row>
    <row r="21" spans="2:40" ht="98">
      <c r="B21" s="178"/>
      <c r="C21" s="98"/>
      <c r="D21" s="98"/>
      <c r="E21" s="589" t="s">
        <v>277</v>
      </c>
      <c r="F21" s="593">
        <v>0</v>
      </c>
      <c r="G21" s="177"/>
      <c r="H21" s="176"/>
      <c r="J21" s="178"/>
      <c r="K21" s="98"/>
      <c r="L21" s="98"/>
      <c r="M21" s="589" t="s">
        <v>277</v>
      </c>
      <c r="N21" s="195">
        <v>15194</v>
      </c>
      <c r="O21" s="177"/>
      <c r="P21" s="176"/>
      <c r="R21" s="178"/>
      <c r="S21" s="98"/>
      <c r="T21" s="98"/>
      <c r="U21" s="589" t="s">
        <v>277</v>
      </c>
      <c r="V21" s="591">
        <v>23054.720000000001</v>
      </c>
      <c r="W21" s="177"/>
      <c r="X21" s="176"/>
      <c r="Z21" s="178"/>
      <c r="AA21" s="98"/>
      <c r="AB21" s="98"/>
      <c r="AC21" s="589" t="s">
        <v>277</v>
      </c>
      <c r="AD21" s="587">
        <v>35853.49</v>
      </c>
      <c r="AE21" s="177"/>
      <c r="AF21" s="176"/>
      <c r="AH21" s="178"/>
      <c r="AI21" s="98"/>
      <c r="AJ21" s="98"/>
      <c r="AK21" s="569"/>
      <c r="AL21" s="592"/>
      <c r="AM21" s="177"/>
      <c r="AN21" s="176"/>
    </row>
    <row r="22" spans="2:40" ht="28">
      <c r="B22" s="178"/>
      <c r="C22" s="98"/>
      <c r="D22" s="98"/>
      <c r="E22" s="589" t="s">
        <v>278</v>
      </c>
      <c r="F22" s="593">
        <v>0</v>
      </c>
      <c r="G22" s="177"/>
      <c r="H22" s="176"/>
      <c r="J22" s="178"/>
      <c r="K22" s="98"/>
      <c r="L22" s="98"/>
      <c r="M22" s="589" t="s">
        <v>278</v>
      </c>
      <c r="N22" s="593">
        <v>0</v>
      </c>
      <c r="O22" s="177"/>
      <c r="P22" s="176"/>
      <c r="R22" s="178"/>
      <c r="S22" s="98"/>
      <c r="T22" s="98"/>
      <c r="U22" s="589" t="s">
        <v>278</v>
      </c>
      <c r="V22" s="591">
        <v>33811.009999999995</v>
      </c>
      <c r="W22" s="177"/>
      <c r="X22" s="176"/>
      <c r="Z22" s="178"/>
      <c r="AA22" s="98"/>
      <c r="AB22" s="98"/>
      <c r="AC22" s="589" t="s">
        <v>278</v>
      </c>
      <c r="AD22" s="587">
        <v>12226</v>
      </c>
      <c r="AE22" s="177"/>
      <c r="AF22" s="176"/>
      <c r="AH22" s="178"/>
      <c r="AI22" s="98"/>
      <c r="AJ22" s="98"/>
      <c r="AK22" s="569"/>
      <c r="AL22" s="592"/>
      <c r="AM22" s="177"/>
      <c r="AN22" s="176"/>
    </row>
    <row r="23" spans="2:40" ht="56">
      <c r="B23" s="178"/>
      <c r="C23" s="98"/>
      <c r="D23" s="98"/>
      <c r="E23" s="589" t="s">
        <v>279</v>
      </c>
      <c r="F23" s="593">
        <v>0</v>
      </c>
      <c r="G23" s="177"/>
      <c r="H23" s="176"/>
      <c r="J23" s="178"/>
      <c r="K23" s="98"/>
      <c r="L23" s="98"/>
      <c r="M23" s="589" t="s">
        <v>279</v>
      </c>
      <c r="N23" s="195">
        <v>6671</v>
      </c>
      <c r="O23" s="177"/>
      <c r="P23" s="176"/>
      <c r="R23" s="178"/>
      <c r="S23" s="98"/>
      <c r="T23" s="98"/>
      <c r="U23" s="589" t="s">
        <v>279</v>
      </c>
      <c r="V23" s="591">
        <v>58324.58</v>
      </c>
      <c r="W23" s="177"/>
      <c r="X23" s="176"/>
      <c r="Z23" s="178"/>
      <c r="AA23" s="98"/>
      <c r="AB23" s="98"/>
      <c r="AC23" s="589" t="s">
        <v>279</v>
      </c>
      <c r="AD23" s="587">
        <v>46151.15</v>
      </c>
      <c r="AE23" s="177"/>
      <c r="AF23" s="176"/>
      <c r="AH23" s="178"/>
      <c r="AI23" s="98"/>
      <c r="AJ23" s="98"/>
      <c r="AK23" s="569"/>
      <c r="AL23" s="592"/>
      <c r="AM23" s="177"/>
      <c r="AN23" s="176"/>
    </row>
    <row r="24" spans="2:40" ht="70">
      <c r="B24" s="178"/>
      <c r="C24" s="98"/>
      <c r="D24" s="98"/>
      <c r="E24" s="589" t="s">
        <v>280</v>
      </c>
      <c r="F24" s="593">
        <v>289541.36</v>
      </c>
      <c r="G24" s="177"/>
      <c r="H24" s="176"/>
      <c r="J24" s="178"/>
      <c r="K24" s="98"/>
      <c r="L24" s="98"/>
      <c r="M24" s="589" t="s">
        <v>280</v>
      </c>
      <c r="N24" s="195">
        <v>74002.8</v>
      </c>
      <c r="O24" s="177"/>
      <c r="P24" s="176"/>
      <c r="R24" s="178"/>
      <c r="S24" s="98"/>
      <c r="T24" s="98"/>
      <c r="U24" s="589" t="s">
        <v>280</v>
      </c>
      <c r="V24" s="591">
        <v>72969.6604221335</v>
      </c>
      <c r="W24" s="177"/>
      <c r="X24" s="176"/>
      <c r="Z24" s="178"/>
      <c r="AA24" s="98"/>
      <c r="AB24" s="98"/>
      <c r="AC24" s="589" t="s">
        <v>280</v>
      </c>
      <c r="AD24" s="587">
        <v>67847.399999999994</v>
      </c>
      <c r="AE24" s="177"/>
      <c r="AF24" s="176"/>
      <c r="AH24" s="178"/>
      <c r="AI24" s="98"/>
      <c r="AJ24" s="98"/>
      <c r="AK24" s="569"/>
      <c r="AL24" s="592"/>
      <c r="AM24" s="177"/>
      <c r="AN24" s="176"/>
    </row>
    <row r="25" spans="2:40" ht="84">
      <c r="B25" s="178"/>
      <c r="C25" s="98"/>
      <c r="D25" s="98"/>
      <c r="E25" s="589" t="s">
        <v>281</v>
      </c>
      <c r="F25" s="593">
        <v>0</v>
      </c>
      <c r="G25" s="177"/>
      <c r="H25" s="176"/>
      <c r="J25" s="178"/>
      <c r="K25" s="98"/>
      <c r="L25" s="98"/>
      <c r="M25" s="589" t="s">
        <v>281</v>
      </c>
      <c r="N25" s="593">
        <v>0</v>
      </c>
      <c r="O25" s="177"/>
      <c r="P25" s="176"/>
      <c r="R25" s="178"/>
      <c r="S25" s="98"/>
      <c r="T25" s="98"/>
      <c r="U25" s="589" t="s">
        <v>281</v>
      </c>
      <c r="V25" s="591">
        <v>33181.769999999997</v>
      </c>
      <c r="W25" s="177"/>
      <c r="X25" s="176"/>
      <c r="Z25" s="178"/>
      <c r="AA25" s="98"/>
      <c r="AB25" s="98"/>
      <c r="AC25" s="589" t="s">
        <v>281</v>
      </c>
      <c r="AD25" s="587">
        <v>11708</v>
      </c>
      <c r="AE25" s="177"/>
      <c r="AF25" s="176"/>
      <c r="AH25" s="178"/>
      <c r="AI25" s="98"/>
      <c r="AJ25" s="98"/>
      <c r="AK25" s="569"/>
      <c r="AL25" s="592"/>
      <c r="AM25" s="177"/>
      <c r="AN25" s="176"/>
    </row>
    <row r="26" spans="2:40" ht="56">
      <c r="B26" s="178"/>
      <c r="C26" s="98"/>
      <c r="D26" s="98"/>
      <c r="E26" s="589" t="s">
        <v>282</v>
      </c>
      <c r="F26" s="593">
        <v>0</v>
      </c>
      <c r="G26" s="177"/>
      <c r="H26" s="176"/>
      <c r="J26" s="178"/>
      <c r="K26" s="98"/>
      <c r="L26" s="98"/>
      <c r="M26" s="589" t="s">
        <v>282</v>
      </c>
      <c r="N26" s="593">
        <v>0</v>
      </c>
      <c r="O26" s="177"/>
      <c r="P26" s="176"/>
      <c r="R26" s="178"/>
      <c r="S26" s="98"/>
      <c r="T26" s="98"/>
      <c r="U26" s="589" t="s">
        <v>282</v>
      </c>
      <c r="V26" s="591">
        <v>0</v>
      </c>
      <c r="W26" s="177"/>
      <c r="X26" s="176"/>
      <c r="Z26" s="178"/>
      <c r="AA26" s="98"/>
      <c r="AB26" s="98"/>
      <c r="AC26" s="589" t="s">
        <v>282</v>
      </c>
      <c r="AD26" s="587">
        <v>40387</v>
      </c>
      <c r="AE26" s="177"/>
      <c r="AF26" s="176"/>
      <c r="AH26" s="178"/>
      <c r="AI26" s="98"/>
      <c r="AJ26" s="98"/>
      <c r="AK26" s="569"/>
      <c r="AL26" s="592"/>
      <c r="AM26" s="177"/>
      <c r="AN26" s="176"/>
    </row>
    <row r="27" spans="2:40" ht="28">
      <c r="B27" s="178"/>
      <c r="C27" s="98"/>
      <c r="D27" s="98"/>
      <c r="E27" s="589" t="s">
        <v>283</v>
      </c>
      <c r="F27" s="593">
        <v>0</v>
      </c>
      <c r="G27" s="177"/>
      <c r="H27" s="176"/>
      <c r="J27" s="178"/>
      <c r="K27" s="98"/>
      <c r="L27" s="98"/>
      <c r="M27" s="589" t="s">
        <v>283</v>
      </c>
      <c r="N27" s="593">
        <v>0</v>
      </c>
      <c r="O27" s="177"/>
      <c r="P27" s="176"/>
      <c r="R27" s="178"/>
      <c r="S27" s="98"/>
      <c r="T27" s="98"/>
      <c r="U27" s="589" t="s">
        <v>283</v>
      </c>
      <c r="V27" s="591">
        <v>0</v>
      </c>
      <c r="W27" s="177"/>
      <c r="X27" s="176"/>
      <c r="Z27" s="178"/>
      <c r="AA27" s="98"/>
      <c r="AB27" s="98"/>
      <c r="AC27" s="589" t="s">
        <v>283</v>
      </c>
      <c r="AD27" s="587">
        <v>10205.26</v>
      </c>
      <c r="AE27" s="177"/>
      <c r="AF27" s="176"/>
      <c r="AH27" s="178"/>
      <c r="AI27" s="98"/>
      <c r="AJ27" s="98"/>
      <c r="AK27" s="569"/>
      <c r="AL27" s="592"/>
      <c r="AM27" s="177"/>
      <c r="AN27" s="176"/>
    </row>
    <row r="28" spans="2:40" ht="70">
      <c r="B28" s="178"/>
      <c r="C28" s="98"/>
      <c r="D28" s="98"/>
      <c r="E28" s="589" t="s">
        <v>284</v>
      </c>
      <c r="F28" s="593">
        <v>0</v>
      </c>
      <c r="G28" s="177"/>
      <c r="H28" s="176"/>
      <c r="J28" s="178"/>
      <c r="K28" s="98"/>
      <c r="L28" s="98"/>
      <c r="M28" s="589" t="s">
        <v>284</v>
      </c>
      <c r="N28" s="593">
        <v>40623</v>
      </c>
      <c r="O28" s="177"/>
      <c r="P28" s="176"/>
      <c r="R28" s="178"/>
      <c r="S28" s="98"/>
      <c r="T28" s="98"/>
      <c r="U28" s="589" t="s">
        <v>284</v>
      </c>
      <c r="V28" s="591">
        <v>154380.09999999998</v>
      </c>
      <c r="W28" s="177"/>
      <c r="X28" s="176"/>
      <c r="Z28" s="178"/>
      <c r="AA28" s="98"/>
      <c r="AB28" s="98"/>
      <c r="AC28" s="589" t="s">
        <v>284</v>
      </c>
      <c r="AD28" s="587">
        <v>262372.63</v>
      </c>
      <c r="AE28" s="177"/>
      <c r="AF28" s="176"/>
      <c r="AH28" s="178"/>
      <c r="AI28" s="98"/>
      <c r="AJ28" s="98"/>
      <c r="AK28" s="569"/>
      <c r="AL28" s="592"/>
      <c r="AM28" s="177"/>
      <c r="AN28" s="176"/>
    </row>
    <row r="29" spans="2:40" ht="28">
      <c r="B29" s="178"/>
      <c r="C29" s="98"/>
      <c r="D29" s="98"/>
      <c r="E29" s="589" t="s">
        <v>285</v>
      </c>
      <c r="F29" s="593">
        <v>0</v>
      </c>
      <c r="G29" s="177"/>
      <c r="H29" s="176"/>
      <c r="J29" s="178"/>
      <c r="K29" s="98"/>
      <c r="L29" s="98"/>
      <c r="M29" s="589" t="s">
        <v>285</v>
      </c>
      <c r="N29" s="593">
        <v>0</v>
      </c>
      <c r="O29" s="177"/>
      <c r="P29" s="176"/>
      <c r="R29" s="178"/>
      <c r="S29" s="98"/>
      <c r="T29" s="98"/>
      <c r="U29" s="589" t="s">
        <v>285</v>
      </c>
      <c r="V29" s="591">
        <v>0</v>
      </c>
      <c r="W29" s="177"/>
      <c r="X29" s="176"/>
      <c r="Z29" s="178"/>
      <c r="AA29" s="98"/>
      <c r="AB29" s="98"/>
      <c r="AC29" s="589" t="s">
        <v>285</v>
      </c>
      <c r="AD29" s="587" t="s">
        <v>286</v>
      </c>
      <c r="AE29" s="177"/>
      <c r="AF29" s="176"/>
      <c r="AH29" s="178"/>
      <c r="AI29" s="98"/>
      <c r="AJ29" s="98"/>
      <c r="AK29" s="569"/>
      <c r="AL29" s="592"/>
      <c r="AM29" s="177"/>
      <c r="AN29" s="176"/>
    </row>
    <row r="30" spans="2:40" ht="28">
      <c r="B30" s="178"/>
      <c r="C30" s="98"/>
      <c r="D30" s="98"/>
      <c r="E30" s="589" t="s">
        <v>287</v>
      </c>
      <c r="F30" s="593">
        <v>0</v>
      </c>
      <c r="G30" s="177"/>
      <c r="H30" s="176"/>
      <c r="J30" s="178"/>
      <c r="K30" s="98"/>
      <c r="L30" s="98"/>
      <c r="M30" s="589" t="s">
        <v>287</v>
      </c>
      <c r="N30" s="593">
        <v>0</v>
      </c>
      <c r="O30" s="177"/>
      <c r="P30" s="176"/>
      <c r="R30" s="178"/>
      <c r="S30" s="98"/>
      <c r="T30" s="98"/>
      <c r="U30" s="589" t="s">
        <v>287</v>
      </c>
      <c r="V30" s="591">
        <v>0</v>
      </c>
      <c r="W30" s="177"/>
      <c r="X30" s="176"/>
      <c r="Z30" s="178"/>
      <c r="AA30" s="98"/>
      <c r="AB30" s="98"/>
      <c r="AC30" s="589" t="s">
        <v>287</v>
      </c>
      <c r="AD30" s="587" t="s">
        <v>286</v>
      </c>
      <c r="AE30" s="177"/>
      <c r="AF30" s="176"/>
      <c r="AH30" s="178"/>
      <c r="AI30" s="98"/>
      <c r="AJ30" s="98"/>
      <c r="AK30" s="569"/>
      <c r="AL30" s="592"/>
      <c r="AM30" s="177"/>
      <c r="AN30" s="176"/>
    </row>
    <row r="31" spans="2:40" ht="56">
      <c r="B31" s="178"/>
      <c r="C31" s="98"/>
      <c r="D31" s="98"/>
      <c r="E31" s="589" t="s">
        <v>288</v>
      </c>
      <c r="F31" s="593">
        <v>0</v>
      </c>
      <c r="G31" s="177"/>
      <c r="H31" s="176"/>
      <c r="J31" s="178"/>
      <c r="K31" s="98"/>
      <c r="L31" s="98"/>
      <c r="M31" s="589" t="s">
        <v>288</v>
      </c>
      <c r="N31" s="593">
        <v>0</v>
      </c>
      <c r="O31" s="177"/>
      <c r="P31" s="176"/>
      <c r="R31" s="178"/>
      <c r="S31" s="98"/>
      <c r="T31" s="98"/>
      <c r="U31" s="589" t="s">
        <v>288</v>
      </c>
      <c r="V31" s="591">
        <v>0</v>
      </c>
      <c r="W31" s="177"/>
      <c r="X31" s="176"/>
      <c r="Z31" s="178"/>
      <c r="AA31" s="98"/>
      <c r="AB31" s="98"/>
      <c r="AC31" s="589" t="s">
        <v>288</v>
      </c>
      <c r="AD31" s="587">
        <v>6857.5</v>
      </c>
      <c r="AE31" s="177"/>
      <c r="AF31" s="176"/>
      <c r="AH31" s="178"/>
      <c r="AI31" s="98"/>
      <c r="AJ31" s="98"/>
      <c r="AK31" s="569"/>
      <c r="AL31" s="592"/>
      <c r="AM31" s="177"/>
      <c r="AN31" s="176"/>
    </row>
    <row r="32" spans="2:40" ht="28">
      <c r="B32" s="178"/>
      <c r="C32" s="98"/>
      <c r="D32" s="98"/>
      <c r="E32" s="589" t="s">
        <v>289</v>
      </c>
      <c r="F32" s="593">
        <v>0</v>
      </c>
      <c r="G32" s="177"/>
      <c r="H32" s="176"/>
      <c r="J32" s="178"/>
      <c r="K32" s="98"/>
      <c r="L32" s="98"/>
      <c r="M32" s="589" t="s">
        <v>289</v>
      </c>
      <c r="N32" s="593">
        <v>0</v>
      </c>
      <c r="O32" s="177"/>
      <c r="P32" s="176"/>
      <c r="R32" s="178"/>
      <c r="S32" s="98"/>
      <c r="T32" s="98"/>
      <c r="U32" s="589" t="s">
        <v>289</v>
      </c>
      <c r="V32" s="591">
        <v>3494.85</v>
      </c>
      <c r="W32" s="177"/>
      <c r="X32" s="176"/>
      <c r="Z32" s="178"/>
      <c r="AA32" s="98"/>
      <c r="AB32" s="98"/>
      <c r="AC32" s="589" t="s">
        <v>289</v>
      </c>
      <c r="AD32" s="587">
        <v>35472.910000000003</v>
      </c>
      <c r="AE32" s="177"/>
      <c r="AF32" s="176"/>
      <c r="AH32" s="178"/>
      <c r="AI32" s="98"/>
      <c r="AJ32" s="98"/>
      <c r="AK32" s="569"/>
      <c r="AL32" s="592"/>
      <c r="AM32" s="177"/>
      <c r="AN32" s="176"/>
    </row>
    <row r="33" spans="2:40" ht="79.5" customHeight="1">
      <c r="B33" s="178"/>
      <c r="C33" s="98"/>
      <c r="D33" s="98"/>
      <c r="E33" s="589" t="s">
        <v>290</v>
      </c>
      <c r="F33" s="593">
        <v>0</v>
      </c>
      <c r="G33" s="177"/>
      <c r="H33" s="176"/>
      <c r="J33" s="178"/>
      <c r="K33" s="98"/>
      <c r="L33" s="98"/>
      <c r="M33" s="589" t="s">
        <v>290</v>
      </c>
      <c r="N33" s="593">
        <v>0</v>
      </c>
      <c r="O33" s="177"/>
      <c r="P33" s="176"/>
      <c r="R33" s="178"/>
      <c r="S33" s="98"/>
      <c r="T33" s="98"/>
      <c r="U33" s="589" t="s">
        <v>290</v>
      </c>
      <c r="V33" s="591">
        <v>0</v>
      </c>
      <c r="W33" s="177"/>
      <c r="X33" s="176"/>
      <c r="Z33" s="178"/>
      <c r="AA33" s="98"/>
      <c r="AB33" s="98"/>
      <c r="AC33" s="589" t="s">
        <v>290</v>
      </c>
      <c r="AD33" s="587">
        <v>57471.08</v>
      </c>
      <c r="AE33" s="177"/>
      <c r="AF33" s="176"/>
      <c r="AH33" s="178"/>
      <c r="AI33" s="98"/>
      <c r="AJ33" s="98"/>
      <c r="AK33" s="569"/>
      <c r="AL33" s="592"/>
      <c r="AM33" s="177"/>
      <c r="AN33" s="176"/>
    </row>
    <row r="34" spans="2:40" ht="15.5">
      <c r="B34" s="178"/>
      <c r="C34" s="98"/>
      <c r="D34" s="98"/>
      <c r="E34" s="594" t="s">
        <v>291</v>
      </c>
      <c r="F34" s="595">
        <v>162379.6</v>
      </c>
      <c r="G34" s="177"/>
      <c r="H34" s="176"/>
      <c r="J34" s="178"/>
      <c r="K34" s="98"/>
      <c r="L34" s="98"/>
      <c r="M34" s="596" t="s">
        <v>291</v>
      </c>
      <c r="N34" s="597">
        <v>210569.71</v>
      </c>
      <c r="O34" s="177"/>
      <c r="P34" s="176"/>
      <c r="R34" s="178"/>
      <c r="S34" s="98"/>
      <c r="T34" s="98"/>
      <c r="U34" s="596" t="s">
        <v>291</v>
      </c>
      <c r="V34" s="598">
        <v>176647.39</v>
      </c>
      <c r="W34" s="177"/>
      <c r="X34" s="176"/>
      <c r="Z34" s="178"/>
      <c r="AA34" s="98"/>
      <c r="AB34" s="98"/>
      <c r="AC34" s="599" t="s">
        <v>291</v>
      </c>
      <c r="AD34" s="600">
        <v>133435.32</v>
      </c>
      <c r="AE34" s="177"/>
      <c r="AF34" s="176"/>
      <c r="AH34" s="178"/>
      <c r="AI34" s="98"/>
      <c r="AJ34" s="98"/>
      <c r="AK34" s="569"/>
      <c r="AL34" s="592"/>
      <c r="AM34" s="177"/>
      <c r="AN34" s="176"/>
    </row>
    <row r="35" spans="2:40" ht="16" thickBot="1">
      <c r="B35" s="178"/>
      <c r="C35" s="98"/>
      <c r="D35" s="98"/>
      <c r="E35" s="601" t="s">
        <v>292</v>
      </c>
      <c r="F35" s="595">
        <v>82318.55</v>
      </c>
      <c r="G35" s="177"/>
      <c r="H35" s="176"/>
      <c r="J35" s="178"/>
      <c r="K35" s="98"/>
      <c r="L35" s="98"/>
      <c r="M35" s="596" t="s">
        <v>293</v>
      </c>
      <c r="N35" s="272">
        <v>103826.54</v>
      </c>
      <c r="O35" s="177"/>
      <c r="P35" s="176"/>
      <c r="R35" s="178"/>
      <c r="S35" s="98"/>
      <c r="T35" s="98"/>
      <c r="U35" s="596" t="s">
        <v>294</v>
      </c>
      <c r="V35" s="598">
        <v>30735.529600000002</v>
      </c>
      <c r="W35" s="177"/>
      <c r="X35" s="176"/>
      <c r="Z35" s="178"/>
      <c r="AA35" s="98"/>
      <c r="AB35" s="98"/>
      <c r="AC35" s="599" t="s">
        <v>295</v>
      </c>
      <c r="AD35" s="600">
        <v>32505.32</v>
      </c>
      <c r="AE35" s="177"/>
      <c r="AF35" s="176"/>
      <c r="AH35" s="178"/>
      <c r="AI35" s="98"/>
      <c r="AJ35" s="98"/>
      <c r="AK35" s="569"/>
      <c r="AL35" s="592"/>
      <c r="AM35" s="177"/>
      <c r="AN35" s="176"/>
    </row>
    <row r="36" spans="2:40" ht="14.5" thickBot="1">
      <c r="B36" s="178"/>
      <c r="C36" s="98"/>
      <c r="D36" s="98"/>
      <c r="E36" s="569" t="s">
        <v>296</v>
      </c>
      <c r="F36" s="595">
        <v>17902.28</v>
      </c>
      <c r="G36" s="177"/>
      <c r="H36" s="176"/>
      <c r="J36" s="178"/>
      <c r="K36" s="98"/>
      <c r="L36" s="98"/>
      <c r="M36" s="189" t="s">
        <v>297</v>
      </c>
      <c r="N36" s="266">
        <f>SUM(N17:N35)</f>
        <v>613447.04</v>
      </c>
      <c r="O36" s="177"/>
      <c r="P36" s="176"/>
      <c r="R36" s="178"/>
      <c r="S36" s="98"/>
      <c r="T36" s="98"/>
      <c r="U36" s="206" t="s">
        <v>297</v>
      </c>
      <c r="V36" s="271">
        <f>SUM(V17:V35)</f>
        <v>717261.7268333144</v>
      </c>
      <c r="W36" s="177"/>
      <c r="X36" s="176"/>
      <c r="Z36" s="178"/>
      <c r="AA36" s="98"/>
      <c r="AB36" s="98"/>
      <c r="AC36" s="499" t="s">
        <v>297</v>
      </c>
      <c r="AD36" s="275">
        <f>SUM(AD17:AD35)</f>
        <v>1006155.7199999999</v>
      </c>
      <c r="AE36" s="177"/>
      <c r="AF36" s="176"/>
      <c r="AH36" s="178"/>
      <c r="AI36" s="98"/>
      <c r="AJ36" s="98"/>
      <c r="AK36" s="569"/>
      <c r="AL36" s="592"/>
      <c r="AM36" s="177"/>
      <c r="AN36" s="176"/>
    </row>
    <row r="37" spans="2:40" ht="14.5" thickBot="1">
      <c r="B37" s="178"/>
      <c r="C37" s="98"/>
      <c r="D37" s="98"/>
      <c r="E37" s="184" t="s">
        <v>297</v>
      </c>
      <c r="F37" s="267">
        <f>SUM(F17:F36)</f>
        <v>634122.79</v>
      </c>
      <c r="G37" s="177"/>
      <c r="H37" s="176"/>
      <c r="J37" s="178"/>
      <c r="K37" s="98"/>
      <c r="L37" s="98"/>
      <c r="M37" s="177"/>
      <c r="N37" s="177"/>
      <c r="O37" s="177"/>
      <c r="P37" s="176"/>
      <c r="R37" s="178"/>
      <c r="S37" s="98"/>
      <c r="T37" s="98"/>
      <c r="U37" s="98"/>
      <c r="V37" s="98"/>
      <c r="W37" s="177"/>
      <c r="X37" s="176"/>
      <c r="Z37" s="178"/>
      <c r="AA37" s="98"/>
      <c r="AB37" s="98"/>
      <c r="AC37" s="177"/>
      <c r="AD37" s="177"/>
      <c r="AE37" s="177"/>
      <c r="AF37" s="176"/>
      <c r="AH37" s="178"/>
      <c r="AI37" s="98"/>
      <c r="AJ37" s="98"/>
      <c r="AK37" s="206" t="s">
        <v>297</v>
      </c>
      <c r="AL37" s="212">
        <f>SUM(AL18:AL36)</f>
        <v>0</v>
      </c>
      <c r="AM37" s="177"/>
      <c r="AN37" s="176"/>
    </row>
    <row r="38" spans="2:40">
      <c r="B38" s="178"/>
      <c r="C38" s="98"/>
      <c r="D38" s="98"/>
      <c r="E38" s="177"/>
      <c r="F38" s="177"/>
      <c r="G38" s="177"/>
      <c r="H38" s="176"/>
      <c r="J38" s="178"/>
      <c r="K38" s="98"/>
      <c r="L38" s="98"/>
      <c r="M38" s="177"/>
      <c r="N38" s="177"/>
      <c r="O38" s="177"/>
      <c r="P38" s="176"/>
      <c r="R38" s="178"/>
      <c r="S38" s="98"/>
      <c r="T38" s="98"/>
      <c r="U38" s="177"/>
      <c r="V38" s="177"/>
      <c r="W38" s="177"/>
      <c r="X38" s="176"/>
      <c r="Z38" s="178"/>
      <c r="AA38" s="98"/>
      <c r="AB38" s="98"/>
      <c r="AC38" s="177"/>
      <c r="AD38" s="177"/>
      <c r="AE38" s="177"/>
      <c r="AF38" s="176"/>
      <c r="AH38" s="178"/>
      <c r="AI38" s="98"/>
      <c r="AJ38" s="98"/>
      <c r="AK38" s="177"/>
      <c r="AL38" s="177"/>
      <c r="AM38" s="177"/>
      <c r="AN38" s="176"/>
    </row>
    <row r="39" spans="2:40">
      <c r="B39" s="178"/>
      <c r="C39" s="98"/>
      <c r="D39" s="98"/>
      <c r="E39" s="177"/>
      <c r="F39" s="177"/>
      <c r="G39" s="177"/>
      <c r="H39" s="176"/>
      <c r="J39" s="178"/>
      <c r="K39" s="98"/>
      <c r="L39" s="98"/>
      <c r="M39" s="177"/>
      <c r="N39" s="177"/>
      <c r="O39" s="177"/>
      <c r="P39" s="176"/>
      <c r="R39" s="178"/>
      <c r="S39" s="98"/>
      <c r="T39" s="98"/>
      <c r="U39" s="177"/>
      <c r="V39" s="177"/>
      <c r="W39" s="177"/>
      <c r="X39" s="176"/>
      <c r="Z39" s="178"/>
      <c r="AA39" s="98"/>
      <c r="AB39" s="98"/>
      <c r="AC39" s="177"/>
      <c r="AD39" s="177"/>
      <c r="AE39" s="177"/>
      <c r="AF39" s="176"/>
      <c r="AH39" s="178"/>
      <c r="AI39" s="98"/>
      <c r="AJ39" s="98"/>
      <c r="AK39" s="177"/>
      <c r="AL39" s="177"/>
      <c r="AM39" s="177"/>
      <c r="AN39" s="176"/>
    </row>
    <row r="40" spans="2:40" ht="34.5" customHeight="1" thickBot="1">
      <c r="B40" s="178"/>
      <c r="C40" s="908" t="s">
        <v>298</v>
      </c>
      <c r="D40" s="908"/>
      <c r="E40" s="177"/>
      <c r="F40" s="177"/>
      <c r="G40" s="177"/>
      <c r="H40" s="176"/>
      <c r="J40" s="178"/>
      <c r="K40" s="908" t="s">
        <v>298</v>
      </c>
      <c r="L40" s="908"/>
      <c r="M40" s="932"/>
      <c r="N40" s="932"/>
      <c r="O40" s="177"/>
      <c r="P40" s="176"/>
      <c r="R40" s="178"/>
      <c r="S40" s="908" t="s">
        <v>298</v>
      </c>
      <c r="T40" s="908"/>
      <c r="U40" s="177"/>
      <c r="V40" s="177"/>
      <c r="W40" s="177"/>
      <c r="X40" s="176"/>
      <c r="Z40" s="178"/>
      <c r="AA40" s="908" t="s">
        <v>298</v>
      </c>
      <c r="AB40" s="908"/>
      <c r="AC40" s="177"/>
      <c r="AD40" s="177"/>
      <c r="AE40" s="177"/>
      <c r="AF40" s="176"/>
      <c r="AH40" s="178"/>
      <c r="AI40" s="908" t="s">
        <v>298</v>
      </c>
      <c r="AJ40" s="908"/>
      <c r="AK40" s="177"/>
      <c r="AL40" s="177"/>
      <c r="AM40" s="177"/>
      <c r="AN40" s="176"/>
    </row>
    <row r="41" spans="2:40" ht="30.65" customHeight="1" thickBot="1">
      <c r="B41" s="178"/>
      <c r="C41" s="924" t="s">
        <v>299</v>
      </c>
      <c r="D41" s="925"/>
      <c r="E41" s="185" t="s">
        <v>270</v>
      </c>
      <c r="F41" s="186" t="s">
        <v>300</v>
      </c>
      <c r="G41" s="185" t="s">
        <v>301</v>
      </c>
      <c r="H41" s="176"/>
      <c r="J41" s="178"/>
      <c r="K41" s="924" t="s">
        <v>299</v>
      </c>
      <c r="L41" s="924"/>
      <c r="M41" s="196" t="s">
        <v>270</v>
      </c>
      <c r="N41" s="197" t="s">
        <v>300</v>
      </c>
      <c r="O41" s="198" t="s">
        <v>301</v>
      </c>
      <c r="P41" s="176"/>
      <c r="R41" s="178"/>
      <c r="S41" s="924" t="s">
        <v>299</v>
      </c>
      <c r="T41" s="925"/>
      <c r="U41" s="207" t="s">
        <v>270</v>
      </c>
      <c r="V41" s="208" t="s">
        <v>300</v>
      </c>
      <c r="W41" s="71" t="s">
        <v>301</v>
      </c>
      <c r="X41" s="176"/>
      <c r="Z41" s="178"/>
      <c r="AA41" s="924" t="s">
        <v>299</v>
      </c>
      <c r="AB41" s="925"/>
      <c r="AC41" s="276" t="s">
        <v>270</v>
      </c>
      <c r="AD41" s="277" t="s">
        <v>300</v>
      </c>
      <c r="AE41" s="278" t="s">
        <v>301</v>
      </c>
      <c r="AF41" s="176"/>
      <c r="AH41" s="178"/>
      <c r="AI41" s="908" t="s">
        <v>299</v>
      </c>
      <c r="AJ41" s="908"/>
      <c r="AK41" s="207" t="s">
        <v>270</v>
      </c>
      <c r="AL41" s="213" t="s">
        <v>300</v>
      </c>
      <c r="AM41" s="71" t="s">
        <v>301</v>
      </c>
      <c r="AN41" s="176"/>
    </row>
    <row r="42" spans="2:40" ht="69.650000000000006" customHeight="1">
      <c r="B42" s="178"/>
      <c r="C42" s="924"/>
      <c r="D42" s="924"/>
      <c r="E42" s="497" t="s">
        <v>273</v>
      </c>
      <c r="F42" s="187">
        <v>158948.60999999999</v>
      </c>
      <c r="G42" s="188" t="s">
        <v>302</v>
      </c>
      <c r="H42" s="176"/>
      <c r="J42" s="178"/>
      <c r="K42" s="924"/>
      <c r="L42" s="924"/>
      <c r="M42" s="199" t="s">
        <v>303</v>
      </c>
      <c r="N42" s="200">
        <v>239998.24</v>
      </c>
      <c r="O42" s="201">
        <v>44043</v>
      </c>
      <c r="P42" s="176"/>
      <c r="R42" s="178"/>
      <c r="S42" s="924"/>
      <c r="T42" s="925"/>
      <c r="U42" s="209" t="s">
        <v>303</v>
      </c>
      <c r="V42" s="587">
        <v>41295.089999999997</v>
      </c>
      <c r="W42" s="274" t="s">
        <v>304</v>
      </c>
      <c r="X42" s="176"/>
      <c r="Z42" s="178"/>
      <c r="AA42" s="924"/>
      <c r="AB42" s="925"/>
      <c r="AC42" s="279" t="s">
        <v>303</v>
      </c>
      <c r="AD42" s="280" t="s">
        <v>286</v>
      </c>
      <c r="AE42" s="602" t="s">
        <v>77</v>
      </c>
      <c r="AF42" s="176"/>
      <c r="AH42" s="178"/>
      <c r="AI42" s="98"/>
      <c r="AJ42" s="98"/>
      <c r="AK42" s="193"/>
      <c r="AL42" s="214"/>
      <c r="AM42" s="215"/>
      <c r="AN42" s="176"/>
    </row>
    <row r="43" spans="2:40" ht="56">
      <c r="B43" s="178"/>
      <c r="C43" s="98"/>
      <c r="D43" s="98"/>
      <c r="E43" s="498" t="s">
        <v>274</v>
      </c>
      <c r="F43" s="603">
        <v>56400</v>
      </c>
      <c r="G43" s="604" t="s">
        <v>302</v>
      </c>
      <c r="H43" s="176"/>
      <c r="J43" s="178"/>
      <c r="K43" s="98"/>
      <c r="L43" s="98"/>
      <c r="M43" s="605" t="s">
        <v>305</v>
      </c>
      <c r="N43" s="606">
        <v>26223.07</v>
      </c>
      <c r="O43" s="607">
        <v>44043</v>
      </c>
      <c r="P43" s="176"/>
      <c r="R43" s="178"/>
      <c r="S43" s="98"/>
      <c r="T43" s="98"/>
      <c r="U43" s="605" t="s">
        <v>305</v>
      </c>
      <c r="V43" s="587">
        <v>28111</v>
      </c>
      <c r="W43" s="608" t="s">
        <v>304</v>
      </c>
      <c r="X43" s="176"/>
      <c r="Z43" s="178"/>
      <c r="AA43" s="98"/>
      <c r="AB43" s="98"/>
      <c r="AC43" s="609" t="s">
        <v>305</v>
      </c>
      <c r="AD43" s="610" t="s">
        <v>286</v>
      </c>
      <c r="AE43" s="602" t="s">
        <v>77</v>
      </c>
      <c r="AF43" s="176"/>
      <c r="AH43" s="178"/>
      <c r="AI43" s="98"/>
      <c r="AJ43" s="98"/>
      <c r="AK43" s="569"/>
      <c r="AL43" s="611"/>
      <c r="AM43" s="612"/>
      <c r="AN43" s="176"/>
    </row>
    <row r="44" spans="2:40" ht="63.75" customHeight="1">
      <c r="B44" s="178"/>
      <c r="C44" s="98"/>
      <c r="D44" s="98"/>
      <c r="E44" s="589" t="s">
        <v>275</v>
      </c>
      <c r="F44" s="603">
        <v>376825.39</v>
      </c>
      <c r="G44" s="613">
        <v>43890</v>
      </c>
      <c r="H44" s="176"/>
      <c r="J44" s="178"/>
      <c r="K44" s="98"/>
      <c r="L44" s="98"/>
      <c r="M44" s="605" t="s">
        <v>306</v>
      </c>
      <c r="N44" s="606">
        <v>181272.51</v>
      </c>
      <c r="O44" s="607">
        <v>44196</v>
      </c>
      <c r="P44" s="176"/>
      <c r="R44" s="178"/>
      <c r="S44" s="98"/>
      <c r="T44" s="98"/>
      <c r="U44" s="605" t="s">
        <v>306</v>
      </c>
      <c r="V44" s="587">
        <v>118691.08</v>
      </c>
      <c r="W44" s="608" t="s">
        <v>307</v>
      </c>
      <c r="X44" s="176"/>
      <c r="Z44" s="178"/>
      <c r="AA44" s="98"/>
      <c r="AB44" s="98"/>
      <c r="AC44" s="609" t="s">
        <v>306</v>
      </c>
      <c r="AD44" s="614">
        <v>111111</v>
      </c>
      <c r="AE44" s="615">
        <v>45077</v>
      </c>
      <c r="AF44" s="176"/>
      <c r="AH44" s="178"/>
      <c r="AI44" s="98"/>
      <c r="AJ44" s="98"/>
      <c r="AK44" s="569"/>
      <c r="AL44" s="611"/>
      <c r="AM44" s="612"/>
      <c r="AN44" s="176"/>
    </row>
    <row r="45" spans="2:40" ht="56">
      <c r="B45" s="178"/>
      <c r="C45" s="98"/>
      <c r="D45" s="98"/>
      <c r="E45" s="589" t="s">
        <v>276</v>
      </c>
      <c r="F45" s="603">
        <v>94445</v>
      </c>
      <c r="G45" s="613">
        <v>43921</v>
      </c>
      <c r="H45" s="176"/>
      <c r="J45" s="178"/>
      <c r="K45" s="98"/>
      <c r="L45" s="98"/>
      <c r="M45" s="605" t="s">
        <v>308</v>
      </c>
      <c r="N45" s="606">
        <v>74722.73</v>
      </c>
      <c r="O45" s="607">
        <v>44286</v>
      </c>
      <c r="P45" s="176"/>
      <c r="R45" s="178"/>
      <c r="S45" s="98"/>
      <c r="T45" s="98"/>
      <c r="U45" s="605" t="s">
        <v>308</v>
      </c>
      <c r="V45" s="587">
        <v>65565.490000000005</v>
      </c>
      <c r="W45" s="608" t="s">
        <v>307</v>
      </c>
      <c r="X45" s="176"/>
      <c r="Z45" s="178"/>
      <c r="AA45" s="98"/>
      <c r="AB45" s="98"/>
      <c r="AC45" s="609" t="s">
        <v>308</v>
      </c>
      <c r="AD45" s="614">
        <v>64494</v>
      </c>
      <c r="AE45" s="615">
        <v>45077</v>
      </c>
      <c r="AF45" s="176"/>
      <c r="AH45" s="178"/>
      <c r="AI45" s="98"/>
      <c r="AJ45" s="98"/>
      <c r="AK45" s="569"/>
      <c r="AL45" s="611"/>
      <c r="AM45" s="612"/>
      <c r="AN45" s="176"/>
    </row>
    <row r="46" spans="2:40" ht="81" customHeight="1">
      <c r="B46" s="178"/>
      <c r="C46" s="98"/>
      <c r="D46" s="98"/>
      <c r="E46" s="589" t="s">
        <v>277</v>
      </c>
      <c r="F46" s="603">
        <v>72700</v>
      </c>
      <c r="G46" s="613">
        <v>43921</v>
      </c>
      <c r="H46" s="176"/>
      <c r="J46" s="178"/>
      <c r="K46" s="98"/>
      <c r="L46" s="98"/>
      <c r="M46" s="605" t="s">
        <v>309</v>
      </c>
      <c r="N46" s="606">
        <v>59255.65</v>
      </c>
      <c r="O46" s="607">
        <v>44286</v>
      </c>
      <c r="P46" s="176"/>
      <c r="R46" s="178"/>
      <c r="S46" s="98"/>
      <c r="T46" s="98"/>
      <c r="U46" s="605" t="s">
        <v>309</v>
      </c>
      <c r="V46" s="587">
        <v>35853.49</v>
      </c>
      <c r="W46" s="608" t="s">
        <v>307</v>
      </c>
      <c r="X46" s="176"/>
      <c r="Z46" s="178"/>
      <c r="AA46" s="98"/>
      <c r="AB46" s="98"/>
      <c r="AC46" s="609" t="s">
        <v>309</v>
      </c>
      <c r="AD46" s="614">
        <v>43505</v>
      </c>
      <c r="AE46" s="615">
        <v>45077</v>
      </c>
      <c r="AF46" s="176"/>
      <c r="AH46" s="178"/>
      <c r="AI46" s="98"/>
      <c r="AJ46" s="98"/>
      <c r="AK46" s="569"/>
      <c r="AL46" s="611"/>
      <c r="AM46" s="612"/>
      <c r="AN46" s="176"/>
    </row>
    <row r="47" spans="2:40" ht="28">
      <c r="B47" s="178"/>
      <c r="C47" s="98"/>
      <c r="D47" s="98"/>
      <c r="E47" s="589" t="s">
        <v>278</v>
      </c>
      <c r="F47" s="603">
        <v>30000</v>
      </c>
      <c r="G47" s="613">
        <v>43951</v>
      </c>
      <c r="H47" s="176"/>
      <c r="J47" s="178"/>
      <c r="K47" s="98"/>
      <c r="L47" s="98"/>
      <c r="M47" s="605" t="s">
        <v>310</v>
      </c>
      <c r="N47" s="606">
        <v>74000</v>
      </c>
      <c r="O47" s="607">
        <v>44196</v>
      </c>
      <c r="P47" s="176"/>
      <c r="R47" s="178"/>
      <c r="S47" s="98"/>
      <c r="T47" s="98"/>
      <c r="U47" s="605" t="s">
        <v>310</v>
      </c>
      <c r="V47" s="587">
        <v>12226</v>
      </c>
      <c r="W47" s="608" t="s">
        <v>307</v>
      </c>
      <c r="X47" s="176"/>
      <c r="Z47" s="178"/>
      <c r="AA47" s="98"/>
      <c r="AB47" s="98"/>
      <c r="AC47" s="609" t="s">
        <v>310</v>
      </c>
      <c r="AD47" s="614">
        <v>34036</v>
      </c>
      <c r="AE47" s="615">
        <v>45077</v>
      </c>
      <c r="AF47" s="176"/>
      <c r="AH47" s="178"/>
      <c r="AI47" s="98"/>
      <c r="AJ47" s="98"/>
      <c r="AK47" s="569"/>
      <c r="AL47" s="611"/>
      <c r="AM47" s="612"/>
      <c r="AN47" s="176"/>
    </row>
    <row r="48" spans="2:40" ht="56">
      <c r="B48" s="178"/>
      <c r="C48" s="98"/>
      <c r="D48" s="98"/>
      <c r="E48" s="589" t="s">
        <v>279</v>
      </c>
      <c r="F48" s="603">
        <v>156400</v>
      </c>
      <c r="G48" s="613">
        <v>43951</v>
      </c>
      <c r="H48" s="176"/>
      <c r="J48" s="178"/>
      <c r="K48" s="98"/>
      <c r="L48" s="98"/>
      <c r="M48" s="605" t="s">
        <v>311</v>
      </c>
      <c r="N48" s="606">
        <v>229628.59</v>
      </c>
      <c r="O48" s="607">
        <v>43951</v>
      </c>
      <c r="P48" s="176"/>
      <c r="R48" s="178"/>
      <c r="S48" s="98"/>
      <c r="T48" s="98"/>
      <c r="U48" s="605" t="s">
        <v>311</v>
      </c>
      <c r="V48" s="587">
        <v>46151.15</v>
      </c>
      <c r="W48" s="608" t="s">
        <v>307</v>
      </c>
      <c r="X48" s="176"/>
      <c r="Z48" s="178"/>
      <c r="AA48" s="98"/>
      <c r="AB48" s="98"/>
      <c r="AC48" s="609" t="s">
        <v>311</v>
      </c>
      <c r="AD48" s="614">
        <v>136900</v>
      </c>
      <c r="AE48" s="615">
        <v>45077</v>
      </c>
      <c r="AF48" s="176"/>
      <c r="AH48" s="178"/>
      <c r="AI48" s="98"/>
      <c r="AJ48" s="98"/>
      <c r="AK48" s="569"/>
      <c r="AL48" s="611"/>
      <c r="AM48" s="612"/>
      <c r="AN48" s="176"/>
    </row>
    <row r="49" spans="2:40" ht="70">
      <c r="B49" s="178"/>
      <c r="C49" s="98"/>
      <c r="D49" s="98"/>
      <c r="E49" s="589" t="s">
        <v>280</v>
      </c>
      <c r="F49" s="603">
        <v>471758.64</v>
      </c>
      <c r="G49" s="604" t="s">
        <v>302</v>
      </c>
      <c r="H49" s="176"/>
      <c r="J49" s="178"/>
      <c r="K49" s="98"/>
      <c r="L49" s="98"/>
      <c r="M49" s="605" t="s">
        <v>312</v>
      </c>
      <c r="N49" s="606">
        <v>353752.05</v>
      </c>
      <c r="O49" s="607">
        <v>44286</v>
      </c>
      <c r="P49" s="176"/>
      <c r="R49" s="178"/>
      <c r="S49" s="98"/>
      <c r="T49" s="98"/>
      <c r="U49" s="605" t="s">
        <v>312</v>
      </c>
      <c r="V49" s="587">
        <v>67847.399999999994</v>
      </c>
      <c r="W49" s="608" t="s">
        <v>307</v>
      </c>
      <c r="X49" s="176"/>
      <c r="Z49" s="178"/>
      <c r="AA49" s="98"/>
      <c r="AB49" s="98"/>
      <c r="AC49" s="609" t="s">
        <v>312</v>
      </c>
      <c r="AD49" s="614">
        <v>152200</v>
      </c>
      <c r="AE49" s="615">
        <v>45077</v>
      </c>
      <c r="AF49" s="176"/>
      <c r="AH49" s="178"/>
      <c r="AI49" s="98"/>
      <c r="AJ49" s="98"/>
      <c r="AK49" s="569"/>
      <c r="AL49" s="611"/>
      <c r="AM49" s="612"/>
      <c r="AN49" s="176"/>
    </row>
    <row r="50" spans="2:40" ht="84">
      <c r="B50" s="178"/>
      <c r="C50" s="98"/>
      <c r="D50" s="98"/>
      <c r="E50" s="589" t="s">
        <v>281</v>
      </c>
      <c r="F50" s="603">
        <v>467000</v>
      </c>
      <c r="G50" s="613">
        <v>43954</v>
      </c>
      <c r="H50" s="176"/>
      <c r="J50" s="178"/>
      <c r="K50" s="98"/>
      <c r="L50" s="98"/>
      <c r="M50" s="605" t="s">
        <v>313</v>
      </c>
      <c r="N50" s="606">
        <v>703003.76</v>
      </c>
      <c r="O50" s="607">
        <v>44196</v>
      </c>
      <c r="P50" s="176"/>
      <c r="R50" s="178"/>
      <c r="S50" s="98"/>
      <c r="T50" s="98"/>
      <c r="U50" s="605" t="s">
        <v>313</v>
      </c>
      <c r="V50" s="587">
        <v>11708</v>
      </c>
      <c r="W50" s="608" t="s">
        <v>307</v>
      </c>
      <c r="X50" s="176"/>
      <c r="Z50" s="178"/>
      <c r="AA50" s="98"/>
      <c r="AB50" s="98"/>
      <c r="AC50" s="609" t="s">
        <v>313</v>
      </c>
      <c r="AD50" s="614">
        <v>648796</v>
      </c>
      <c r="AE50" s="615">
        <v>45077</v>
      </c>
      <c r="AF50" s="176"/>
      <c r="AH50" s="178"/>
      <c r="AI50" s="98"/>
      <c r="AJ50" s="98"/>
      <c r="AK50" s="569"/>
      <c r="AL50" s="611"/>
      <c r="AM50" s="612"/>
      <c r="AN50" s="176"/>
    </row>
    <row r="51" spans="2:40" ht="56">
      <c r="B51" s="178"/>
      <c r="C51" s="98"/>
      <c r="D51" s="98"/>
      <c r="E51" s="589" t="s">
        <v>282</v>
      </c>
      <c r="F51" s="603">
        <v>40000</v>
      </c>
      <c r="G51" s="613">
        <v>43951</v>
      </c>
      <c r="H51" s="176"/>
      <c r="J51" s="178"/>
      <c r="K51" s="98"/>
      <c r="L51" s="98"/>
      <c r="M51" s="569" t="s">
        <v>314</v>
      </c>
      <c r="N51" s="606">
        <v>220000</v>
      </c>
      <c r="O51" s="607">
        <v>44255</v>
      </c>
      <c r="P51" s="176"/>
      <c r="R51" s="178"/>
      <c r="S51" s="98"/>
      <c r="T51" s="98"/>
      <c r="U51" s="605" t="s">
        <v>314</v>
      </c>
      <c r="V51" s="587">
        <v>40387</v>
      </c>
      <c r="W51" s="608" t="s">
        <v>307</v>
      </c>
      <c r="X51" s="176"/>
      <c r="Z51" s="178"/>
      <c r="AA51" s="98"/>
      <c r="AB51" s="98"/>
      <c r="AC51" s="609" t="s">
        <v>314</v>
      </c>
      <c r="AD51" s="614">
        <v>66000</v>
      </c>
      <c r="AE51" s="615">
        <v>45077</v>
      </c>
      <c r="AF51" s="176"/>
      <c r="AH51" s="178"/>
      <c r="AI51" s="98"/>
      <c r="AJ51" s="98"/>
      <c r="AK51" s="569"/>
      <c r="AL51" s="611"/>
      <c r="AM51" s="612"/>
      <c r="AN51" s="176"/>
    </row>
    <row r="52" spans="2:40" ht="28">
      <c r="B52" s="178"/>
      <c r="C52" s="98"/>
      <c r="D52" s="98"/>
      <c r="E52" s="589" t="s">
        <v>283</v>
      </c>
      <c r="F52" s="603">
        <v>904000</v>
      </c>
      <c r="G52" s="613">
        <v>43954</v>
      </c>
      <c r="H52" s="176"/>
      <c r="J52" s="178"/>
      <c r="K52" s="98"/>
      <c r="L52" s="98"/>
      <c r="M52" s="569" t="s">
        <v>315</v>
      </c>
      <c r="N52" s="606">
        <v>40000</v>
      </c>
      <c r="O52" s="607">
        <v>44196</v>
      </c>
      <c r="P52" s="176"/>
      <c r="R52" s="178"/>
      <c r="S52" s="98"/>
      <c r="T52" s="98"/>
      <c r="U52" s="605" t="s">
        <v>315</v>
      </c>
      <c r="V52" s="587">
        <v>10205.26</v>
      </c>
      <c r="W52" s="608" t="s">
        <v>307</v>
      </c>
      <c r="X52" s="176"/>
      <c r="Z52" s="178"/>
      <c r="AA52" s="98"/>
      <c r="AB52" s="98"/>
      <c r="AC52" s="609" t="s">
        <v>315</v>
      </c>
      <c r="AD52" s="614">
        <v>26700</v>
      </c>
      <c r="AE52" s="615">
        <v>45077</v>
      </c>
      <c r="AF52" s="176"/>
      <c r="AH52" s="178"/>
      <c r="AI52" s="98"/>
      <c r="AJ52" s="98"/>
      <c r="AK52" s="569"/>
      <c r="AL52" s="611"/>
      <c r="AM52" s="612"/>
      <c r="AN52" s="176"/>
    </row>
    <row r="53" spans="2:40" ht="70">
      <c r="B53" s="178"/>
      <c r="C53" s="98"/>
      <c r="D53" s="98"/>
      <c r="E53" s="589" t="s">
        <v>284</v>
      </c>
      <c r="F53" s="603">
        <v>73400</v>
      </c>
      <c r="G53" s="613">
        <v>43954</v>
      </c>
      <c r="H53" s="176"/>
      <c r="J53" s="178"/>
      <c r="K53" s="98"/>
      <c r="L53" s="98"/>
      <c r="M53" s="569" t="s">
        <v>316</v>
      </c>
      <c r="N53" s="606">
        <v>1793437.27</v>
      </c>
      <c r="O53" s="607">
        <v>44316</v>
      </c>
      <c r="P53" s="176"/>
      <c r="R53" s="178"/>
      <c r="S53" s="98"/>
      <c r="T53" s="98"/>
      <c r="U53" s="605" t="s">
        <v>316</v>
      </c>
      <c r="V53" s="587">
        <v>262372.63</v>
      </c>
      <c r="W53" s="608" t="s">
        <v>307</v>
      </c>
      <c r="X53" s="176"/>
      <c r="Z53" s="178"/>
      <c r="AA53" s="98"/>
      <c r="AB53" s="98"/>
      <c r="AC53" s="609" t="s">
        <v>316</v>
      </c>
      <c r="AD53" s="614">
        <v>1078119</v>
      </c>
      <c r="AE53" s="615">
        <v>45077</v>
      </c>
      <c r="AF53" s="176"/>
      <c r="AH53" s="178"/>
      <c r="AI53" s="98"/>
      <c r="AJ53" s="98"/>
      <c r="AK53" s="569"/>
      <c r="AL53" s="611"/>
      <c r="AM53" s="612"/>
      <c r="AN53" s="176"/>
    </row>
    <row r="54" spans="2:40" ht="28">
      <c r="B54" s="178"/>
      <c r="C54" s="98"/>
      <c r="D54" s="98"/>
      <c r="E54" s="616" t="s">
        <v>285</v>
      </c>
      <c r="F54" s="617">
        <v>235920.4</v>
      </c>
      <c r="G54" s="618">
        <v>43954</v>
      </c>
      <c r="H54" s="176"/>
      <c r="J54" s="178"/>
      <c r="K54" s="98"/>
      <c r="L54" s="98"/>
      <c r="M54" s="569" t="s">
        <v>317</v>
      </c>
      <c r="N54" s="606">
        <v>433300</v>
      </c>
      <c r="O54" s="607">
        <v>44316</v>
      </c>
      <c r="P54" s="176"/>
      <c r="R54" s="178"/>
      <c r="S54" s="98"/>
      <c r="T54" s="98"/>
      <c r="U54" s="605" t="s">
        <v>317</v>
      </c>
      <c r="V54" s="587" t="s">
        <v>318</v>
      </c>
      <c r="W54" s="608" t="s">
        <v>307</v>
      </c>
      <c r="X54" s="176"/>
      <c r="Z54" s="178"/>
      <c r="AA54" s="98"/>
      <c r="AB54" s="98"/>
      <c r="AC54" s="609" t="s">
        <v>317</v>
      </c>
      <c r="AD54" s="614">
        <v>956650</v>
      </c>
      <c r="AE54" s="615">
        <v>45077</v>
      </c>
      <c r="AF54" s="176"/>
      <c r="AH54" s="178"/>
      <c r="AI54" s="98"/>
      <c r="AJ54" s="98"/>
      <c r="AK54" s="569"/>
      <c r="AL54" s="611"/>
      <c r="AM54" s="612"/>
      <c r="AN54" s="176"/>
    </row>
    <row r="55" spans="2:40" ht="28">
      <c r="B55" s="178"/>
      <c r="C55" s="98"/>
      <c r="D55" s="98"/>
      <c r="E55" s="523" t="s">
        <v>287</v>
      </c>
      <c r="F55" s="524">
        <v>3137798.04</v>
      </c>
      <c r="G55" s="525">
        <v>43954</v>
      </c>
      <c r="H55" s="176"/>
      <c r="J55" s="178"/>
      <c r="K55" s="98"/>
      <c r="L55" s="98"/>
      <c r="M55" s="569" t="s">
        <v>287</v>
      </c>
      <c r="N55" s="606">
        <v>220000</v>
      </c>
      <c r="O55" s="607">
        <v>44316</v>
      </c>
      <c r="P55" s="176"/>
      <c r="R55" s="178"/>
      <c r="S55" s="98"/>
      <c r="T55" s="98"/>
      <c r="U55" s="605" t="s">
        <v>287</v>
      </c>
      <c r="V55" s="587" t="s">
        <v>318</v>
      </c>
      <c r="W55" s="608" t="s">
        <v>307</v>
      </c>
      <c r="X55" s="176"/>
      <c r="Z55" s="178"/>
      <c r="AA55" s="98"/>
      <c r="AB55" s="98"/>
      <c r="AC55" s="609" t="s">
        <v>287</v>
      </c>
      <c r="AD55" s="614">
        <v>122000</v>
      </c>
      <c r="AE55" s="615">
        <v>45077</v>
      </c>
      <c r="AF55" s="176"/>
      <c r="AH55" s="178"/>
      <c r="AI55" s="98"/>
      <c r="AJ55" s="98"/>
      <c r="AK55" s="569"/>
      <c r="AL55" s="611"/>
      <c r="AM55" s="612"/>
      <c r="AN55" s="176"/>
    </row>
    <row r="56" spans="2:40" ht="56">
      <c r="B56" s="178"/>
      <c r="C56" s="98"/>
      <c r="D56" s="98"/>
      <c r="E56" s="98"/>
      <c r="F56" s="98"/>
      <c r="G56" s="98"/>
      <c r="H56" s="176"/>
      <c r="J56" s="178"/>
      <c r="K56" s="98"/>
      <c r="L56" s="98"/>
      <c r="M56" s="569" t="s">
        <v>319</v>
      </c>
      <c r="N56" s="606">
        <v>1280500</v>
      </c>
      <c r="O56" s="607">
        <v>44316</v>
      </c>
      <c r="P56" s="176"/>
      <c r="R56" s="178"/>
      <c r="S56" s="98"/>
      <c r="T56" s="98"/>
      <c r="U56" s="605" t="s">
        <v>319</v>
      </c>
      <c r="V56" s="587">
        <v>6857.5</v>
      </c>
      <c r="W56" s="608" t="s">
        <v>307</v>
      </c>
      <c r="X56" s="176"/>
      <c r="Z56" s="178"/>
      <c r="AA56" s="98"/>
      <c r="AB56" s="98"/>
      <c r="AC56" s="609" t="s">
        <v>319</v>
      </c>
      <c r="AD56" s="614">
        <v>1273642</v>
      </c>
      <c r="AE56" s="615">
        <v>45077</v>
      </c>
      <c r="AF56" s="176"/>
      <c r="AH56" s="178"/>
      <c r="AI56" s="98"/>
      <c r="AJ56" s="98"/>
      <c r="AK56" s="569"/>
      <c r="AL56" s="611"/>
      <c r="AM56" s="612"/>
      <c r="AN56" s="176"/>
    </row>
    <row r="57" spans="2:40" ht="28">
      <c r="B57" s="178"/>
      <c r="C57" s="98"/>
      <c r="D57" s="98"/>
      <c r="E57" s="98"/>
      <c r="F57" s="98"/>
      <c r="G57" s="98"/>
      <c r="H57" s="176"/>
      <c r="J57" s="178"/>
      <c r="K57" s="98"/>
      <c r="L57" s="98"/>
      <c r="M57" s="569" t="s">
        <v>320</v>
      </c>
      <c r="N57" s="606">
        <v>251600</v>
      </c>
      <c r="O57" s="607">
        <v>44316</v>
      </c>
      <c r="P57" s="176"/>
      <c r="R57" s="178"/>
      <c r="S57" s="98"/>
      <c r="T57" s="98"/>
      <c r="U57" s="605" t="s">
        <v>320</v>
      </c>
      <c r="V57" s="587">
        <v>35472.910000000003</v>
      </c>
      <c r="W57" s="608" t="s">
        <v>307</v>
      </c>
      <c r="X57" s="176"/>
      <c r="Z57" s="178"/>
      <c r="AA57" s="98"/>
      <c r="AB57" s="98"/>
      <c r="AC57" s="609" t="s">
        <v>320</v>
      </c>
      <c r="AD57" s="614">
        <v>148005</v>
      </c>
      <c r="AE57" s="615">
        <v>45077</v>
      </c>
      <c r="AF57" s="176"/>
      <c r="AH57" s="178"/>
      <c r="AI57" s="98"/>
      <c r="AJ57" s="98"/>
      <c r="AK57" s="569"/>
      <c r="AL57" s="611"/>
      <c r="AM57" s="612"/>
      <c r="AN57" s="176"/>
    </row>
    <row r="58" spans="2:40" ht="70">
      <c r="B58" s="178"/>
      <c r="C58" s="98"/>
      <c r="D58" s="98"/>
      <c r="E58" s="98"/>
      <c r="F58" s="98"/>
      <c r="G58" s="98"/>
      <c r="H58" s="176"/>
      <c r="J58" s="178"/>
      <c r="K58" s="98"/>
      <c r="L58" s="98"/>
      <c r="M58" s="569" t="s">
        <v>321</v>
      </c>
      <c r="N58" s="606">
        <v>291100</v>
      </c>
      <c r="O58" s="607">
        <v>44316</v>
      </c>
      <c r="P58" s="176"/>
      <c r="R58" s="178"/>
      <c r="S58" s="98"/>
      <c r="T58" s="98"/>
      <c r="U58" s="605" t="s">
        <v>321</v>
      </c>
      <c r="V58" s="587">
        <v>57471.08</v>
      </c>
      <c r="W58" s="608" t="s">
        <v>307</v>
      </c>
      <c r="X58" s="176"/>
      <c r="Z58" s="178"/>
      <c r="AA58" s="98"/>
      <c r="AB58" s="98"/>
      <c r="AC58" s="609" t="s">
        <v>321</v>
      </c>
      <c r="AD58" s="614">
        <v>394575</v>
      </c>
      <c r="AE58" s="615">
        <v>45077</v>
      </c>
      <c r="AF58" s="176"/>
      <c r="AH58" s="178"/>
      <c r="AI58" s="98"/>
      <c r="AJ58" s="98"/>
      <c r="AK58" s="569"/>
      <c r="AL58" s="611"/>
      <c r="AM58" s="612"/>
      <c r="AN58" s="176"/>
    </row>
    <row r="59" spans="2:40" ht="15.5">
      <c r="B59" s="178"/>
      <c r="C59" s="98"/>
      <c r="D59" s="98"/>
      <c r="E59" s="98"/>
      <c r="F59" s="98"/>
      <c r="G59" s="98"/>
      <c r="H59" s="176"/>
      <c r="J59" s="178"/>
      <c r="K59" s="98"/>
      <c r="L59" s="98"/>
      <c r="M59" s="619" t="s">
        <v>291</v>
      </c>
      <c r="N59" s="620">
        <v>213826</v>
      </c>
      <c r="O59" s="621">
        <v>44319</v>
      </c>
      <c r="P59" s="176"/>
      <c r="R59" s="178"/>
      <c r="S59" s="98"/>
      <c r="T59" s="98"/>
      <c r="U59" s="605" t="s">
        <v>291</v>
      </c>
      <c r="V59" s="622">
        <v>133435.32</v>
      </c>
      <c r="W59" s="592"/>
      <c r="X59" s="176"/>
      <c r="Z59" s="178"/>
      <c r="AA59" s="98"/>
      <c r="AB59" s="98"/>
      <c r="AC59" s="623" t="s">
        <v>291</v>
      </c>
      <c r="AD59" s="624">
        <v>128868</v>
      </c>
      <c r="AE59" s="625">
        <v>45077</v>
      </c>
      <c r="AF59" s="176"/>
      <c r="AH59" s="178"/>
      <c r="AI59" s="98"/>
      <c r="AJ59" s="98"/>
      <c r="AK59" s="569"/>
      <c r="AL59" s="611"/>
      <c r="AM59" s="612"/>
      <c r="AN59" s="176"/>
    </row>
    <row r="60" spans="2:40" ht="16" thickBot="1">
      <c r="B60" s="178"/>
      <c r="C60" s="98"/>
      <c r="D60" s="98"/>
      <c r="E60" s="98"/>
      <c r="F60" s="98"/>
      <c r="G60" s="98"/>
      <c r="H60" s="176"/>
      <c r="J60" s="178"/>
      <c r="K60" s="98"/>
      <c r="L60" s="98"/>
      <c r="M60" s="626" t="s">
        <v>293</v>
      </c>
      <c r="N60" s="627">
        <v>514549.9</v>
      </c>
      <c r="O60" s="628">
        <v>44319</v>
      </c>
      <c r="P60" s="176"/>
      <c r="R60" s="178"/>
      <c r="S60" s="98"/>
      <c r="T60" s="98"/>
      <c r="U60" s="605" t="s">
        <v>293</v>
      </c>
      <c r="V60" s="622">
        <v>32505.32</v>
      </c>
      <c r="W60" s="629"/>
      <c r="X60" s="176"/>
      <c r="Z60" s="178"/>
      <c r="AA60" s="98"/>
      <c r="AB60" s="98"/>
      <c r="AC60" s="623" t="s">
        <v>293</v>
      </c>
      <c r="AD60" s="624">
        <v>662844</v>
      </c>
      <c r="AE60" s="625">
        <v>45077</v>
      </c>
      <c r="AF60" s="176"/>
      <c r="AH60" s="178"/>
      <c r="AI60" s="98"/>
      <c r="AJ60" s="98"/>
      <c r="AK60" s="569"/>
      <c r="AL60" s="611"/>
      <c r="AM60" s="612"/>
      <c r="AN60" s="176"/>
    </row>
    <row r="61" spans="2:40" ht="15.5" thickBot="1">
      <c r="B61" s="178"/>
      <c r="C61" s="98"/>
      <c r="D61" s="98"/>
      <c r="E61" s="98"/>
      <c r="F61" s="98"/>
      <c r="G61" s="98"/>
      <c r="H61" s="176"/>
      <c r="J61" s="178"/>
      <c r="K61" s="98"/>
      <c r="L61" s="98"/>
      <c r="M61" s="189" t="s">
        <v>297</v>
      </c>
      <c r="N61" s="202">
        <f>SUM(N42:N60)</f>
        <v>7200169.7699999996</v>
      </c>
      <c r="O61" s="203"/>
      <c r="P61" s="176"/>
      <c r="R61" s="178"/>
      <c r="S61" s="98"/>
      <c r="T61" s="98"/>
      <c r="U61" s="189" t="s">
        <v>297</v>
      </c>
      <c r="V61" s="273">
        <f>SUM(V42:V60)</f>
        <v>1006155.7199999999</v>
      </c>
      <c r="W61" s="210"/>
      <c r="X61" s="176"/>
      <c r="Z61" s="178"/>
      <c r="AA61" s="98"/>
      <c r="AB61" s="98"/>
      <c r="AC61" s="630" t="s">
        <v>322</v>
      </c>
      <c r="AD61" s="631">
        <v>6048445</v>
      </c>
      <c r="AE61" s="632"/>
      <c r="AF61" s="176"/>
      <c r="AH61" s="178"/>
      <c r="AI61" s="98"/>
      <c r="AJ61" s="98"/>
      <c r="AK61" s="633"/>
      <c r="AL61" s="216"/>
      <c r="AM61" s="634"/>
      <c r="AN61" s="176"/>
    </row>
    <row r="62" spans="2:40" ht="74.25" customHeight="1" thickBot="1">
      <c r="B62" s="178"/>
      <c r="C62" s="98"/>
      <c r="D62" s="98"/>
      <c r="E62" s="177"/>
      <c r="F62" s="177"/>
      <c r="G62" s="177"/>
      <c r="H62" s="176"/>
      <c r="J62" s="178"/>
      <c r="K62" s="98"/>
      <c r="L62" s="98"/>
      <c r="M62" s="177"/>
      <c r="N62" s="177"/>
      <c r="O62" s="177"/>
      <c r="P62" s="176"/>
      <c r="R62" s="178"/>
      <c r="S62" s="98"/>
      <c r="T62" s="98"/>
      <c r="U62" s="926" t="s">
        <v>323</v>
      </c>
      <c r="V62" s="927"/>
      <c r="W62" s="928"/>
      <c r="X62" s="176"/>
      <c r="Z62" s="178"/>
      <c r="AA62" s="98"/>
      <c r="AB62" s="98"/>
      <c r="AC62" s="929" t="s">
        <v>324</v>
      </c>
      <c r="AD62" s="930"/>
      <c r="AE62" s="931"/>
      <c r="AF62" s="176"/>
      <c r="AH62" s="178"/>
      <c r="AI62" s="98"/>
      <c r="AJ62" s="98"/>
      <c r="AK62" s="177"/>
      <c r="AL62" s="177"/>
      <c r="AM62" s="177"/>
      <c r="AN62" s="176"/>
    </row>
    <row r="63" spans="2:40" ht="34.5" customHeight="1" thickBot="1">
      <c r="B63" s="178"/>
      <c r="C63" s="908"/>
      <c r="D63" s="908"/>
      <c r="E63" s="908"/>
      <c r="F63" s="908"/>
      <c r="G63" s="190"/>
      <c r="H63" s="176"/>
      <c r="J63" s="178"/>
      <c r="K63" s="908"/>
      <c r="L63" s="908"/>
      <c r="M63" s="908"/>
      <c r="N63" s="908"/>
      <c r="O63" s="190"/>
      <c r="P63" s="176"/>
      <c r="R63" s="178"/>
      <c r="S63" s="908" t="s">
        <v>325</v>
      </c>
      <c r="T63" s="908"/>
      <c r="U63" s="908"/>
      <c r="V63" s="908"/>
      <c r="W63" s="190"/>
      <c r="X63" s="176"/>
      <c r="Z63" s="178"/>
      <c r="AA63" s="908" t="s">
        <v>325</v>
      </c>
      <c r="AB63" s="908"/>
      <c r="AC63" s="908"/>
      <c r="AD63" s="908"/>
      <c r="AE63" s="190"/>
      <c r="AF63" s="176"/>
      <c r="AH63" s="178"/>
      <c r="AI63" s="908" t="s">
        <v>325</v>
      </c>
      <c r="AJ63" s="908"/>
      <c r="AK63" s="908"/>
      <c r="AL63" s="908"/>
      <c r="AM63" s="190"/>
      <c r="AN63" s="176"/>
    </row>
    <row r="64" spans="2:40" ht="63.75" customHeight="1" thickBot="1">
      <c r="B64" s="178"/>
      <c r="C64" s="908"/>
      <c r="D64" s="908"/>
      <c r="E64" s="919"/>
      <c r="F64" s="919"/>
      <c r="G64" s="177"/>
      <c r="H64" s="176"/>
      <c r="J64" s="178"/>
      <c r="K64" s="908"/>
      <c r="L64" s="908"/>
      <c r="M64" s="919"/>
      <c r="N64" s="919"/>
      <c r="O64" s="177"/>
      <c r="P64" s="176"/>
      <c r="R64" s="178"/>
      <c r="S64" s="908" t="s">
        <v>326</v>
      </c>
      <c r="T64" s="908"/>
      <c r="U64" s="920"/>
      <c r="V64" s="921"/>
      <c r="W64" s="177"/>
      <c r="X64" s="176"/>
      <c r="Z64" s="178"/>
      <c r="AA64" s="908" t="s">
        <v>326</v>
      </c>
      <c r="AB64" s="908"/>
      <c r="AC64" s="922" t="s">
        <v>327</v>
      </c>
      <c r="AD64" s="923"/>
      <c r="AE64" s="177"/>
      <c r="AF64" s="176"/>
      <c r="AH64" s="178"/>
      <c r="AI64" s="908" t="s">
        <v>326</v>
      </c>
      <c r="AJ64" s="908"/>
      <c r="AK64" s="920"/>
      <c r="AL64" s="921"/>
      <c r="AM64" s="177"/>
      <c r="AN64" s="176"/>
    </row>
    <row r="65" spans="2:40" ht="14.5" thickBot="1">
      <c r="B65" s="178"/>
      <c r="C65" s="915"/>
      <c r="D65" s="915"/>
      <c r="E65" s="915"/>
      <c r="F65" s="915"/>
      <c r="G65" s="177"/>
      <c r="H65" s="176"/>
      <c r="J65" s="178"/>
      <c r="K65" s="915"/>
      <c r="L65" s="915"/>
      <c r="M65" s="915"/>
      <c r="N65" s="915"/>
      <c r="O65" s="177"/>
      <c r="P65" s="176"/>
      <c r="R65" s="178"/>
      <c r="S65" s="915"/>
      <c r="T65" s="915"/>
      <c r="U65" s="915"/>
      <c r="V65" s="915"/>
      <c r="W65" s="177"/>
      <c r="X65" s="176"/>
      <c r="Z65" s="178"/>
      <c r="AA65" s="915"/>
      <c r="AB65" s="915"/>
      <c r="AC65" s="915"/>
      <c r="AD65" s="915"/>
      <c r="AE65" s="177"/>
      <c r="AF65" s="176"/>
      <c r="AH65" s="178"/>
      <c r="AI65" s="915"/>
      <c r="AJ65" s="915"/>
      <c r="AK65" s="915"/>
      <c r="AL65" s="915"/>
      <c r="AM65" s="177"/>
      <c r="AN65" s="176"/>
    </row>
    <row r="66" spans="2:40" ht="59.15" customHeight="1">
      <c r="B66" s="178"/>
      <c r="C66" s="908"/>
      <c r="D66" s="908"/>
      <c r="E66" s="916"/>
      <c r="F66" s="916"/>
      <c r="G66" s="177"/>
      <c r="H66" s="176"/>
      <c r="J66" s="178"/>
      <c r="K66" s="908"/>
      <c r="L66" s="908"/>
      <c r="M66" s="916"/>
      <c r="N66" s="916"/>
      <c r="O66" s="177"/>
      <c r="P66" s="176"/>
      <c r="R66" s="178"/>
      <c r="S66" s="908" t="s">
        <v>328</v>
      </c>
      <c r="T66" s="908"/>
      <c r="U66" s="917"/>
      <c r="V66" s="918"/>
      <c r="W66" s="177"/>
      <c r="X66" s="176"/>
      <c r="Z66" s="178"/>
      <c r="AA66" s="908" t="s">
        <v>328</v>
      </c>
      <c r="AB66" s="908"/>
      <c r="AC66" s="917"/>
      <c r="AD66" s="918"/>
      <c r="AE66" s="177"/>
      <c r="AF66" s="176"/>
      <c r="AH66" s="178"/>
      <c r="AI66" s="908" t="s">
        <v>328</v>
      </c>
      <c r="AJ66" s="908"/>
      <c r="AK66" s="917"/>
      <c r="AL66" s="918"/>
      <c r="AM66" s="177"/>
      <c r="AN66" s="176"/>
    </row>
    <row r="67" spans="2:40" ht="16.399999999999999" customHeight="1" thickBot="1">
      <c r="B67" s="178"/>
      <c r="C67" s="97"/>
      <c r="D67" s="97"/>
      <c r="E67" s="218"/>
      <c r="F67" s="218"/>
      <c r="G67" s="177"/>
      <c r="H67" s="176"/>
      <c r="J67" s="178"/>
      <c r="K67" s="97"/>
      <c r="L67" s="97"/>
      <c r="M67" s="218"/>
      <c r="N67" s="218"/>
      <c r="O67" s="177"/>
      <c r="P67" s="176"/>
      <c r="R67" s="178"/>
      <c r="S67" s="97"/>
      <c r="T67" s="97"/>
      <c r="U67" s="913"/>
      <c r="V67" s="913"/>
      <c r="W67" s="177"/>
      <c r="X67" s="176"/>
      <c r="Z67" s="178"/>
      <c r="AA67" s="97"/>
      <c r="AB67" s="97"/>
      <c r="AC67" s="226"/>
      <c r="AD67" s="226"/>
      <c r="AE67" s="177"/>
      <c r="AF67" s="176"/>
      <c r="AH67" s="178"/>
      <c r="AI67" s="97"/>
      <c r="AJ67" s="97"/>
      <c r="AK67" s="226"/>
      <c r="AL67" s="226"/>
      <c r="AM67" s="177"/>
      <c r="AN67" s="176"/>
    </row>
    <row r="68" spans="2:40" ht="168" customHeight="1" thickBot="1">
      <c r="B68" s="178"/>
      <c r="C68" s="908"/>
      <c r="D68" s="908"/>
      <c r="E68" s="914"/>
      <c r="F68" s="914"/>
      <c r="G68" s="177"/>
      <c r="H68" s="176"/>
      <c r="J68" s="178"/>
      <c r="K68" s="908"/>
      <c r="L68" s="908"/>
      <c r="M68" s="914"/>
      <c r="N68" s="914"/>
      <c r="O68" s="177"/>
      <c r="P68" s="176"/>
      <c r="R68" s="178"/>
      <c r="S68" s="908" t="s">
        <v>329</v>
      </c>
      <c r="T68" s="908"/>
      <c r="U68" s="909"/>
      <c r="V68" s="910"/>
      <c r="W68" s="177"/>
      <c r="X68" s="176"/>
      <c r="Z68" s="178"/>
      <c r="AA68" s="908" t="s">
        <v>329</v>
      </c>
      <c r="AB68" s="908"/>
      <c r="AC68" s="909" t="s">
        <v>330</v>
      </c>
      <c r="AD68" s="910"/>
      <c r="AE68" s="177"/>
      <c r="AF68" s="176"/>
      <c r="AH68" s="178"/>
      <c r="AI68" s="908" t="s">
        <v>329</v>
      </c>
      <c r="AJ68" s="908"/>
      <c r="AK68" s="909"/>
      <c r="AL68" s="910"/>
      <c r="AM68" s="177"/>
      <c r="AN68" s="176"/>
    </row>
    <row r="69" spans="2:40" ht="15" customHeight="1">
      <c r="B69" s="178"/>
      <c r="C69" s="98"/>
      <c r="D69" s="98"/>
      <c r="E69" s="177"/>
      <c r="F69" s="177"/>
      <c r="G69" s="177"/>
      <c r="H69" s="176"/>
      <c r="J69" s="178"/>
      <c r="K69" s="98"/>
      <c r="L69" s="98"/>
      <c r="M69" s="177"/>
      <c r="N69" s="177"/>
      <c r="O69" s="177"/>
      <c r="P69" s="176"/>
      <c r="R69" s="178"/>
      <c r="S69" s="98"/>
      <c r="T69" s="98"/>
      <c r="U69" s="177"/>
      <c r="V69" s="177"/>
      <c r="W69" s="177"/>
      <c r="X69" s="176"/>
      <c r="Z69" s="178"/>
      <c r="AA69" s="98"/>
      <c r="AB69" s="98"/>
      <c r="AC69" s="177"/>
      <c r="AD69" s="177"/>
      <c r="AE69" s="177"/>
      <c r="AF69" s="176"/>
      <c r="AH69" s="178"/>
      <c r="AI69" s="98"/>
      <c r="AJ69" s="98"/>
      <c r="AK69" s="177"/>
      <c r="AL69" s="177"/>
      <c r="AM69" s="177"/>
      <c r="AN69" s="176"/>
    </row>
    <row r="70" spans="2:40" ht="15.75" customHeight="1" thickBot="1">
      <c r="B70" s="219"/>
      <c r="C70" s="911"/>
      <c r="D70" s="911"/>
      <c r="E70" s="220"/>
      <c r="F70" s="114"/>
      <c r="G70" s="114"/>
      <c r="H70" s="221"/>
      <c r="J70" s="219"/>
      <c r="K70" s="911"/>
      <c r="L70" s="911"/>
      <c r="M70" s="220"/>
      <c r="N70" s="114"/>
      <c r="O70" s="114"/>
      <c r="P70" s="221"/>
      <c r="R70" s="219"/>
      <c r="S70" s="911"/>
      <c r="T70" s="911"/>
      <c r="U70" s="220"/>
      <c r="V70" s="114"/>
      <c r="W70" s="114"/>
      <c r="X70" s="221"/>
      <c r="Z70" s="219"/>
      <c r="AA70" s="911"/>
      <c r="AB70" s="911"/>
      <c r="AC70" s="220"/>
      <c r="AD70" s="114"/>
      <c r="AE70" s="114"/>
      <c r="AF70" s="221"/>
      <c r="AH70" s="219"/>
      <c r="AI70" s="911"/>
      <c r="AJ70" s="911"/>
      <c r="AK70" s="220"/>
      <c r="AL70" s="114"/>
      <c r="AM70" s="114"/>
      <c r="AN70" s="221"/>
    </row>
    <row r="71" spans="2:40" s="119" customFormat="1" ht="65.150000000000006" customHeight="1">
      <c r="B71" s="222"/>
      <c r="C71" s="907"/>
      <c r="D71" s="907"/>
      <c r="E71" s="912"/>
      <c r="F71" s="912"/>
      <c r="G71" s="223"/>
    </row>
    <row r="72" spans="2:40" ht="59.25" customHeight="1">
      <c r="B72" s="222"/>
      <c r="C72" s="903"/>
      <c r="D72" s="903"/>
      <c r="E72" s="903"/>
      <c r="F72" s="903"/>
      <c r="G72" s="903"/>
    </row>
    <row r="73" spans="2:40" ht="50.15" customHeight="1">
      <c r="B73" s="222"/>
      <c r="C73" s="904"/>
      <c r="D73" s="904"/>
      <c r="E73" s="905"/>
      <c r="F73" s="905"/>
      <c r="G73" s="223"/>
    </row>
    <row r="74" spans="2:40" ht="100.4" customHeight="1">
      <c r="B74" s="222"/>
      <c r="C74" s="904"/>
      <c r="D74" s="904"/>
      <c r="E74" s="906"/>
      <c r="F74" s="906"/>
      <c r="G74" s="223"/>
    </row>
    <row r="75" spans="2:40">
      <c r="B75" s="222"/>
      <c r="C75" s="222"/>
      <c r="D75" s="222"/>
      <c r="E75" s="223"/>
      <c r="F75" s="223"/>
      <c r="G75" s="223"/>
    </row>
    <row r="76" spans="2:40">
      <c r="B76" s="222"/>
      <c r="C76" s="907"/>
      <c r="D76" s="907"/>
      <c r="E76" s="223"/>
      <c r="F76" s="223"/>
      <c r="G76" s="223"/>
    </row>
    <row r="77" spans="2:40" ht="50.15" customHeight="1">
      <c r="B77" s="222"/>
      <c r="C77" s="907"/>
      <c r="D77" s="907"/>
      <c r="E77" s="906"/>
      <c r="F77" s="906"/>
      <c r="G77" s="223"/>
    </row>
    <row r="78" spans="2:40" ht="100.4" customHeight="1">
      <c r="B78" s="222"/>
      <c r="C78" s="904"/>
      <c r="D78" s="904"/>
      <c r="E78" s="906"/>
      <c r="F78" s="906"/>
      <c r="G78" s="223"/>
    </row>
    <row r="79" spans="2:40">
      <c r="B79" s="222"/>
      <c r="C79" s="224"/>
      <c r="D79" s="222"/>
      <c r="E79" s="225"/>
      <c r="F79" s="223"/>
      <c r="G79" s="223"/>
    </row>
    <row r="80" spans="2:40">
      <c r="B80" s="222"/>
      <c r="C80" s="224"/>
      <c r="D80" s="224"/>
      <c r="E80" s="225"/>
      <c r="F80" s="225"/>
      <c r="G80" s="225"/>
    </row>
  </sheetData>
  <customSheetViews>
    <customSheetView guid="{3B6C91A7-CF98-4B72-9D5B-2BEFC7C975FA}" topLeftCell="R4">
      <selection activeCell="V42" sqref="V42"/>
      <pageMargins left="0" right="0" top="0" bottom="0" header="0" footer="0"/>
      <pageSetup orientation="portrait"/>
    </customSheetView>
    <customSheetView guid="{3E28484A-6C9B-45D4-A3A9-1ACF8FCE7545}" scale="90" topLeftCell="N1">
      <selection activeCell="U9" sqref="U9:V9"/>
      <pageMargins left="0" right="0" top="0" bottom="0" header="0" footer="0"/>
      <pageSetup orientation="portrait"/>
    </customSheetView>
  </customSheetViews>
  <mergeCells count="141">
    <mergeCell ref="C3:G3"/>
    <mergeCell ref="K3:O3"/>
    <mergeCell ref="S3:W3"/>
    <mergeCell ref="AA3:AE3"/>
    <mergeCell ref="AI3:AM3"/>
    <mergeCell ref="B4:F4"/>
    <mergeCell ref="J4:N4"/>
    <mergeCell ref="R4:V4"/>
    <mergeCell ref="Z4:AD4"/>
    <mergeCell ref="AH4:AL4"/>
    <mergeCell ref="C5:F5"/>
    <mergeCell ref="K5:N5"/>
    <mergeCell ref="S5:V5"/>
    <mergeCell ref="AA5:AD5"/>
    <mergeCell ref="AI5:AL5"/>
    <mergeCell ref="C7:D7"/>
    <mergeCell ref="AI7:AJ7"/>
    <mergeCell ref="S6:T7"/>
    <mergeCell ref="AA6:AB7"/>
    <mergeCell ref="K6:L7"/>
    <mergeCell ref="C8:F8"/>
    <mergeCell ref="K8:N8"/>
    <mergeCell ref="S8:V8"/>
    <mergeCell ref="AA8:AD8"/>
    <mergeCell ref="AI8:AL8"/>
    <mergeCell ref="C9:D9"/>
    <mergeCell ref="E9:F9"/>
    <mergeCell ref="K9:L9"/>
    <mergeCell ref="M9:N9"/>
    <mergeCell ref="S9:T9"/>
    <mergeCell ref="U9:V9"/>
    <mergeCell ref="AA9:AB9"/>
    <mergeCell ref="AC9:AD9"/>
    <mergeCell ref="AI9:AJ9"/>
    <mergeCell ref="AK9:AL9"/>
    <mergeCell ref="AK10:AL10"/>
    <mergeCell ref="C12:D12"/>
    <mergeCell ref="E12:F12"/>
    <mergeCell ref="K12:L12"/>
    <mergeCell ref="M12:N12"/>
    <mergeCell ref="S12:T12"/>
    <mergeCell ref="U12:V12"/>
    <mergeCell ref="AA12:AB12"/>
    <mergeCell ref="AC12:AD12"/>
    <mergeCell ref="AI12:AJ12"/>
    <mergeCell ref="AK12:AL12"/>
    <mergeCell ref="C10:D10"/>
    <mergeCell ref="E10:F10"/>
    <mergeCell ref="K10:L10"/>
    <mergeCell ref="M10:N10"/>
    <mergeCell ref="S10:T10"/>
    <mergeCell ref="U10:V10"/>
    <mergeCell ref="AA10:AB10"/>
    <mergeCell ref="AC10:AD10"/>
    <mergeCell ref="AI10:AJ10"/>
    <mergeCell ref="C13:F13"/>
    <mergeCell ref="K13:N13"/>
    <mergeCell ref="S13:V13"/>
    <mergeCell ref="AA13:AD13"/>
    <mergeCell ref="AI13:AL13"/>
    <mergeCell ref="C15:D15"/>
    <mergeCell ref="K15:L15"/>
    <mergeCell ref="S15:T15"/>
    <mergeCell ref="AA15:AB15"/>
    <mergeCell ref="AI15:AJ15"/>
    <mergeCell ref="C17:D17"/>
    <mergeCell ref="K17:L17"/>
    <mergeCell ref="S17:T17"/>
    <mergeCell ref="AA17:AB17"/>
    <mergeCell ref="AI17:AJ17"/>
    <mergeCell ref="C40:D40"/>
    <mergeCell ref="K40:L40"/>
    <mergeCell ref="M40:N40"/>
    <mergeCell ref="S40:T40"/>
    <mergeCell ref="AA40:AB40"/>
    <mergeCell ref="AI40:AJ40"/>
    <mergeCell ref="AI41:AJ41"/>
    <mergeCell ref="C63:F63"/>
    <mergeCell ref="K63:N63"/>
    <mergeCell ref="S63:V63"/>
    <mergeCell ref="AA63:AD63"/>
    <mergeCell ref="AI63:AL63"/>
    <mergeCell ref="C64:D64"/>
    <mergeCell ref="E64:F64"/>
    <mergeCell ref="K64:L64"/>
    <mergeCell ref="M64:N64"/>
    <mergeCell ref="S64:T64"/>
    <mergeCell ref="U64:V64"/>
    <mergeCell ref="AA64:AB64"/>
    <mergeCell ref="AC64:AD64"/>
    <mergeCell ref="AI64:AJ64"/>
    <mergeCell ref="AK64:AL64"/>
    <mergeCell ref="C41:D42"/>
    <mergeCell ref="K41:L42"/>
    <mergeCell ref="S41:T42"/>
    <mergeCell ref="AA41:AB42"/>
    <mergeCell ref="U62:W62"/>
    <mergeCell ref="AC62:AE62"/>
    <mergeCell ref="C65:F65"/>
    <mergeCell ref="K65:N65"/>
    <mergeCell ref="S65:V65"/>
    <mergeCell ref="AA65:AD65"/>
    <mergeCell ref="AI65:AL65"/>
    <mergeCell ref="C66:D66"/>
    <mergeCell ref="E66:F66"/>
    <mergeCell ref="K66:L66"/>
    <mergeCell ref="M66:N66"/>
    <mergeCell ref="S66:T66"/>
    <mergeCell ref="U66:V66"/>
    <mergeCell ref="AA66:AB66"/>
    <mergeCell ref="AC66:AD66"/>
    <mergeCell ref="AI66:AJ66"/>
    <mergeCell ref="AK66:AL66"/>
    <mergeCell ref="U67:V67"/>
    <mergeCell ref="C68:D68"/>
    <mergeCell ref="E68:F68"/>
    <mergeCell ref="K68:L68"/>
    <mergeCell ref="M68:N68"/>
    <mergeCell ref="S68:T68"/>
    <mergeCell ref="U68:V68"/>
    <mergeCell ref="AA68:AB68"/>
    <mergeCell ref="AC68:AD68"/>
    <mergeCell ref="AI68:AJ68"/>
    <mergeCell ref="AK68:AL68"/>
    <mergeCell ref="C70:D70"/>
    <mergeCell ref="K70:L70"/>
    <mergeCell ref="S70:T70"/>
    <mergeCell ref="AA70:AB70"/>
    <mergeCell ref="AI70:AJ70"/>
    <mergeCell ref="C71:D71"/>
    <mergeCell ref="E71:F71"/>
    <mergeCell ref="C72:G72"/>
    <mergeCell ref="C73:D73"/>
    <mergeCell ref="E73:F73"/>
    <mergeCell ref="C74:D74"/>
    <mergeCell ref="E74:F74"/>
    <mergeCell ref="C76:D76"/>
    <mergeCell ref="C77:D77"/>
    <mergeCell ref="E77:F77"/>
    <mergeCell ref="C78:D78"/>
    <mergeCell ref="E78:F78"/>
  </mergeCells>
  <dataValidations count="2">
    <dataValidation type="whole" allowBlank="1" showInputMessage="1" showErrorMessage="1" sqref="E9 M9 U9 AK66:AK67 AK9 E73 E66:E67 M66:M67 U66:U67 AC66:AC67" xr:uid="{00000000-0002-0000-0100-000000000000}">
      <formula1>-999999999</formula1>
      <formula2>999999999</formula2>
    </dataValidation>
    <dataValidation type="list" allowBlank="1" showInputMessage="1" showErrorMessage="1" sqref="E77" xr:uid="{00000000-0002-0000-0100-000001000000}">
      <formula1>$J$83:$J$84</formula1>
    </dataValidation>
  </dataValidations>
  <pageMargins left="0.25" right="0.25" top="0.18" bottom="0.19" header="0.17" footer="0.17"/>
  <pageSetup orientation="portrait" r:id="rId1"/>
  <ignoredErrors>
    <ignoredError sqref="M9"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9" tint="-0.249977111117893"/>
  </sheetPr>
  <dimension ref="B2:I56"/>
  <sheetViews>
    <sheetView topLeftCell="C43" zoomScale="70" zoomScaleNormal="70" workbookViewId="0">
      <selection activeCell="C3" sqref="C3:F3"/>
    </sheetView>
  </sheetViews>
  <sheetFormatPr defaultColWidth="8.90625" defaultRowHeight="14.5"/>
  <cols>
    <col min="1" max="2" width="1.90625" customWidth="1"/>
    <col min="3" max="3" width="20.90625" customWidth="1"/>
    <col min="4" max="4" width="11.90625" customWidth="1"/>
    <col min="5" max="5" width="22.90625" customWidth="1"/>
    <col min="6" max="6" width="214" customWidth="1"/>
    <col min="7" max="7" width="13.453125" customWidth="1"/>
    <col min="8" max="8" width="4.453125" customWidth="1"/>
    <col min="10" max="10" width="10.453125" customWidth="1"/>
  </cols>
  <sheetData>
    <row r="2" spans="2:9">
      <c r="B2" s="152"/>
      <c r="C2" s="2"/>
      <c r="D2" s="2"/>
      <c r="E2" s="2"/>
      <c r="F2" s="2"/>
      <c r="G2" s="24"/>
    </row>
    <row r="3" spans="2:9" ht="20">
      <c r="B3" s="6"/>
      <c r="C3" s="967" t="s">
        <v>331</v>
      </c>
      <c r="D3" s="968"/>
      <c r="E3" s="968"/>
      <c r="F3" s="969"/>
      <c r="G3" s="153"/>
    </row>
    <row r="4" spans="2:9">
      <c r="B4" s="973"/>
      <c r="C4" s="1004"/>
      <c r="D4" s="1004"/>
      <c r="E4" s="1004"/>
      <c r="F4" s="1004"/>
      <c r="G4" s="153"/>
    </row>
    <row r="5" spans="2:9">
      <c r="B5" s="154"/>
      <c r="C5" s="1005"/>
      <c r="D5" s="1005"/>
      <c r="E5" s="1005"/>
      <c r="F5" s="1005"/>
      <c r="G5" s="153"/>
    </row>
    <row r="6" spans="2:9">
      <c r="B6" s="154"/>
      <c r="C6" s="155"/>
      <c r="D6" s="156"/>
      <c r="E6" s="155"/>
      <c r="F6" s="156"/>
      <c r="G6" s="153"/>
    </row>
    <row r="7" spans="2:9">
      <c r="B7" s="154"/>
      <c r="C7" s="1006" t="s">
        <v>332</v>
      </c>
      <c r="D7" s="1006"/>
      <c r="E7" s="157"/>
      <c r="F7" s="156"/>
      <c r="G7" s="153"/>
    </row>
    <row r="8" spans="2:9">
      <c r="B8" s="154"/>
      <c r="C8" s="984" t="s">
        <v>333</v>
      </c>
      <c r="D8" s="984"/>
      <c r="E8" s="984"/>
      <c r="F8" s="984"/>
      <c r="G8" s="153"/>
    </row>
    <row r="9" spans="2:9" ht="28.5" thickBot="1">
      <c r="B9" s="154"/>
      <c r="C9" s="158" t="s">
        <v>334</v>
      </c>
      <c r="D9" s="159" t="s">
        <v>335</v>
      </c>
      <c r="E9" s="998" t="s">
        <v>336</v>
      </c>
      <c r="F9" s="999"/>
      <c r="G9" s="153"/>
    </row>
    <row r="10" spans="2:9" ht="126" customHeight="1">
      <c r="B10" s="154"/>
      <c r="C10" s="160" t="s">
        <v>337</v>
      </c>
      <c r="D10" s="635" t="s">
        <v>338</v>
      </c>
      <c r="E10" s="1000" t="s">
        <v>339</v>
      </c>
      <c r="F10" s="1001"/>
      <c r="G10" s="153"/>
    </row>
    <row r="11" spans="2:9" ht="365.25" customHeight="1">
      <c r="B11" s="154"/>
      <c r="C11" s="636" t="s">
        <v>340</v>
      </c>
      <c r="D11" s="635" t="s">
        <v>341</v>
      </c>
      <c r="E11" s="979" t="s">
        <v>342</v>
      </c>
      <c r="F11" s="980"/>
      <c r="G11" s="153"/>
    </row>
    <row r="12" spans="2:9" ht="409.5" customHeight="1">
      <c r="B12" s="154"/>
      <c r="C12" s="637" t="s">
        <v>343</v>
      </c>
      <c r="D12" s="635" t="s">
        <v>341</v>
      </c>
      <c r="E12" s="1002" t="s">
        <v>344</v>
      </c>
      <c r="F12" s="1003"/>
      <c r="G12" s="153"/>
      <c r="I12" s="19"/>
    </row>
    <row r="13" spans="2:9" ht="84" customHeight="1">
      <c r="B13" s="154"/>
      <c r="C13" s="638" t="s">
        <v>345</v>
      </c>
      <c r="D13" s="635" t="s">
        <v>346</v>
      </c>
      <c r="E13" s="994" t="s">
        <v>347</v>
      </c>
      <c r="F13" s="995"/>
      <c r="G13" s="153"/>
    </row>
    <row r="14" spans="2:9" ht="211.5" customHeight="1">
      <c r="B14" s="154"/>
      <c r="C14" s="637" t="s">
        <v>348</v>
      </c>
      <c r="D14" s="635" t="s">
        <v>346</v>
      </c>
      <c r="E14" s="992" t="s">
        <v>349</v>
      </c>
      <c r="F14" s="993"/>
      <c r="G14" s="153"/>
    </row>
    <row r="15" spans="2:9" ht="165" customHeight="1">
      <c r="B15" s="154"/>
      <c r="C15" s="638" t="s">
        <v>350</v>
      </c>
      <c r="D15" s="639" t="s">
        <v>338</v>
      </c>
      <c r="E15" s="992" t="s">
        <v>351</v>
      </c>
      <c r="F15" s="995"/>
      <c r="G15" s="153"/>
    </row>
    <row r="16" spans="2:9" ht="135" customHeight="1" thickBot="1">
      <c r="B16" s="154"/>
      <c r="C16" s="544" t="s">
        <v>352</v>
      </c>
      <c r="D16" s="545" t="s">
        <v>341</v>
      </c>
      <c r="E16" s="981" t="s">
        <v>353</v>
      </c>
      <c r="F16" s="982"/>
      <c r="G16" s="153"/>
    </row>
    <row r="17" spans="2:7">
      <c r="B17" s="154"/>
      <c r="C17" s="156"/>
      <c r="D17" s="156"/>
      <c r="E17" s="156"/>
      <c r="F17" s="156"/>
      <c r="G17" s="153"/>
    </row>
    <row r="18" spans="2:7">
      <c r="B18" s="154"/>
      <c r="C18" s="996" t="s">
        <v>354</v>
      </c>
      <c r="D18" s="996"/>
      <c r="E18" s="996"/>
      <c r="F18" s="996"/>
      <c r="G18" s="153"/>
    </row>
    <row r="19" spans="2:7">
      <c r="B19" s="154"/>
      <c r="C19" s="997" t="s">
        <v>355</v>
      </c>
      <c r="D19" s="997"/>
      <c r="E19" s="997"/>
      <c r="F19" s="997"/>
      <c r="G19" s="153"/>
    </row>
    <row r="20" spans="2:7" ht="28.5" thickBot="1">
      <c r="B20" s="154"/>
      <c r="C20" s="162" t="s">
        <v>334</v>
      </c>
      <c r="D20" s="163" t="s">
        <v>335</v>
      </c>
      <c r="E20" s="986" t="s">
        <v>336</v>
      </c>
      <c r="F20" s="987"/>
      <c r="G20" s="153"/>
    </row>
    <row r="21" spans="2:7" ht="409" customHeight="1">
      <c r="B21" s="154"/>
      <c r="C21" s="425" t="s">
        <v>356</v>
      </c>
      <c r="D21" s="161" t="s">
        <v>357</v>
      </c>
      <c r="E21" s="988" t="s">
        <v>358</v>
      </c>
      <c r="F21" s="989"/>
      <c r="G21" s="153"/>
    </row>
    <row r="22" spans="2:7" ht="190.5" customHeight="1">
      <c r="B22" s="154"/>
      <c r="C22" s="426" t="s">
        <v>359</v>
      </c>
      <c r="D22" s="263" t="s">
        <v>357</v>
      </c>
      <c r="E22" s="990" t="s">
        <v>360</v>
      </c>
      <c r="F22" s="991"/>
      <c r="G22" s="153"/>
    </row>
    <row r="23" spans="2:7" ht="180" customHeight="1">
      <c r="B23" s="154"/>
      <c r="C23" s="637" t="s">
        <v>361</v>
      </c>
      <c r="D23" s="639" t="s">
        <v>362</v>
      </c>
      <c r="E23" s="992" t="s">
        <v>363</v>
      </c>
      <c r="F23" s="993"/>
      <c r="G23" s="153"/>
    </row>
    <row r="24" spans="2:7" ht="262.5" customHeight="1">
      <c r="B24" s="154"/>
      <c r="C24" s="638" t="s">
        <v>364</v>
      </c>
      <c r="D24" s="639" t="s">
        <v>346</v>
      </c>
      <c r="E24" s="994" t="s">
        <v>365</v>
      </c>
      <c r="F24" s="995"/>
      <c r="G24" s="153"/>
    </row>
    <row r="25" spans="2:7" ht="97.5" customHeight="1">
      <c r="B25" s="154"/>
      <c r="C25" s="640" t="s">
        <v>366</v>
      </c>
      <c r="D25" s="641" t="s">
        <v>346</v>
      </c>
      <c r="E25" s="979" t="s">
        <v>367</v>
      </c>
      <c r="F25" s="980"/>
      <c r="G25" s="153"/>
    </row>
    <row r="26" spans="2:7" ht="97.5" customHeight="1" thickBot="1">
      <c r="B26" s="154"/>
      <c r="C26" s="544" t="s">
        <v>368</v>
      </c>
      <c r="D26" s="547" t="s">
        <v>357</v>
      </c>
      <c r="E26" s="981" t="s">
        <v>369</v>
      </c>
      <c r="F26" s="982"/>
      <c r="G26" s="153"/>
    </row>
    <row r="27" spans="2:7">
      <c r="B27" s="154"/>
      <c r="C27" s="156"/>
      <c r="D27" s="156"/>
      <c r="E27" s="156"/>
      <c r="F27" s="156"/>
      <c r="G27" s="153"/>
    </row>
    <row r="28" spans="2:7">
      <c r="B28" s="154"/>
      <c r="C28" s="156"/>
      <c r="D28" s="156"/>
      <c r="E28" s="156"/>
      <c r="F28" s="156"/>
      <c r="G28" s="153"/>
    </row>
    <row r="29" spans="2:7" ht="31.5" customHeight="1">
      <c r="B29" s="154"/>
      <c r="C29" s="983" t="s">
        <v>370</v>
      </c>
      <c r="D29" s="983"/>
      <c r="E29" s="983"/>
      <c r="F29" s="983"/>
      <c r="G29" s="153"/>
    </row>
    <row r="30" spans="2:7">
      <c r="B30" s="154"/>
      <c r="C30" s="984" t="s">
        <v>371</v>
      </c>
      <c r="D30" s="984"/>
      <c r="E30" s="985"/>
      <c r="F30" s="985"/>
      <c r="G30" s="153"/>
    </row>
    <row r="31" spans="2:7" ht="183" customHeight="1">
      <c r="B31" s="154"/>
      <c r="C31" s="976" t="s">
        <v>372</v>
      </c>
      <c r="D31" s="977"/>
      <c r="E31" s="977"/>
      <c r="F31" s="978"/>
      <c r="G31" s="153"/>
    </row>
    <row r="32" spans="2:7">
      <c r="B32" s="154"/>
      <c r="C32" s="156"/>
      <c r="D32" s="156"/>
      <c r="E32" s="156"/>
      <c r="F32" s="156"/>
      <c r="G32" s="153"/>
    </row>
    <row r="33" spans="2:7">
      <c r="B33" s="164"/>
      <c r="C33" s="165"/>
      <c r="D33" s="165"/>
      <c r="E33" s="165"/>
      <c r="F33" s="165"/>
      <c r="G33" s="166"/>
    </row>
    <row r="34" spans="2:7">
      <c r="B34" s="167"/>
      <c r="C34" s="167"/>
      <c r="D34" s="167"/>
      <c r="E34" s="167"/>
      <c r="F34" s="167"/>
      <c r="G34" s="167"/>
    </row>
    <row r="35" spans="2:7">
      <c r="B35" s="167"/>
      <c r="C35" s="167"/>
      <c r="D35" s="167"/>
      <c r="E35" s="167"/>
      <c r="F35" s="167"/>
      <c r="G35" s="167"/>
    </row>
    <row r="36" spans="2:7">
      <c r="B36" s="167"/>
      <c r="C36" s="167"/>
      <c r="D36" s="167"/>
      <c r="E36" s="167"/>
      <c r="F36" s="167"/>
      <c r="G36" s="167"/>
    </row>
    <row r="37" spans="2:7">
      <c r="B37" s="167"/>
      <c r="C37" s="167"/>
      <c r="D37" s="167"/>
      <c r="E37" s="167"/>
      <c r="F37" s="167"/>
      <c r="G37" s="167"/>
    </row>
    <row r="38" spans="2:7">
      <c r="B38" s="167"/>
      <c r="C38" s="167"/>
      <c r="D38" s="167"/>
      <c r="E38" s="167"/>
      <c r="F38" s="167"/>
      <c r="G38" s="167"/>
    </row>
    <row r="39" spans="2:7">
      <c r="B39" s="167"/>
      <c r="C39" s="167"/>
      <c r="D39" s="167"/>
      <c r="E39" s="167"/>
      <c r="F39" s="167"/>
      <c r="G39" s="167"/>
    </row>
    <row r="40" spans="2:7">
      <c r="B40" s="167"/>
      <c r="C40" s="168"/>
      <c r="D40" s="168"/>
      <c r="E40" s="168"/>
      <c r="F40" s="167"/>
      <c r="G40" s="167"/>
    </row>
    <row r="41" spans="2:7">
      <c r="B41" s="167"/>
      <c r="C41" s="168"/>
      <c r="D41" s="168"/>
      <c r="E41" s="168"/>
      <c r="F41" s="167"/>
      <c r="G41" s="167"/>
    </row>
    <row r="42" spans="2:7">
      <c r="B42" s="167"/>
      <c r="C42" s="169"/>
      <c r="D42" s="169"/>
      <c r="E42" s="169"/>
      <c r="F42" s="169"/>
      <c r="G42" s="167"/>
    </row>
    <row r="43" spans="2:7">
      <c r="B43" s="167"/>
      <c r="C43" s="167"/>
      <c r="D43" s="167"/>
      <c r="E43" s="170"/>
      <c r="F43" s="170"/>
      <c r="G43" s="167"/>
    </row>
    <row r="44" spans="2:7">
      <c r="B44" s="167"/>
      <c r="C44" s="167"/>
      <c r="D44" s="167"/>
      <c r="E44" s="171"/>
      <c r="F44" s="171"/>
      <c r="G44" s="167"/>
    </row>
    <row r="45" spans="2:7">
      <c r="B45" s="167"/>
      <c r="C45" s="167"/>
      <c r="D45" s="167"/>
      <c r="E45" s="167"/>
      <c r="F45" s="167"/>
      <c r="G45" s="167"/>
    </row>
    <row r="46" spans="2:7">
      <c r="B46" s="167"/>
      <c r="C46" s="168"/>
      <c r="D46" s="168"/>
      <c r="E46" s="168"/>
      <c r="F46" s="167"/>
      <c r="G46" s="167"/>
    </row>
    <row r="47" spans="2:7">
      <c r="B47" s="167"/>
      <c r="C47" s="168"/>
      <c r="D47" s="168"/>
      <c r="E47" s="168"/>
      <c r="F47" s="168"/>
      <c r="G47" s="167"/>
    </row>
    <row r="48" spans="2:7">
      <c r="B48" s="167"/>
      <c r="C48" s="168"/>
      <c r="D48" s="168"/>
      <c r="E48" s="168"/>
      <c r="F48" s="168"/>
      <c r="G48" s="167"/>
    </row>
    <row r="49" spans="2:7">
      <c r="B49" s="167"/>
      <c r="C49" s="167"/>
      <c r="D49" s="167"/>
      <c r="E49" s="170"/>
      <c r="F49" s="170"/>
      <c r="G49" s="167"/>
    </row>
    <row r="50" spans="2:7">
      <c r="B50" s="167"/>
      <c r="C50" s="167"/>
      <c r="D50" s="167"/>
      <c r="E50" s="171"/>
      <c r="F50" s="171"/>
      <c r="G50" s="167"/>
    </row>
    <row r="51" spans="2:7">
      <c r="B51" s="167"/>
      <c r="C51" s="167"/>
      <c r="D51" s="167"/>
      <c r="E51" s="167"/>
      <c r="F51" s="167"/>
      <c r="G51" s="167"/>
    </row>
    <row r="52" spans="2:7">
      <c r="B52" s="167"/>
      <c r="C52" s="168"/>
      <c r="D52" s="168"/>
      <c r="E52" s="167"/>
      <c r="F52" s="167"/>
      <c r="G52" s="167"/>
    </row>
    <row r="53" spans="2:7">
      <c r="B53" s="167"/>
      <c r="C53" s="168"/>
      <c r="D53" s="168"/>
      <c r="E53" s="171"/>
      <c r="F53" s="171"/>
      <c r="G53" s="167"/>
    </row>
    <row r="54" spans="2:7">
      <c r="B54" s="167"/>
      <c r="C54" s="167"/>
      <c r="D54" s="167"/>
      <c r="E54" s="171"/>
      <c r="F54" s="171"/>
      <c r="G54" s="167"/>
    </row>
    <row r="55" spans="2:7">
      <c r="B55" s="167"/>
      <c r="C55" s="172"/>
      <c r="D55" s="167"/>
      <c r="E55" s="172"/>
      <c r="F55" s="167"/>
      <c r="G55" s="167"/>
    </row>
    <row r="56" spans="2:7">
      <c r="B56" s="167"/>
      <c r="C56" s="172"/>
      <c r="D56" s="172"/>
      <c r="E56" s="172"/>
      <c r="F56" s="172"/>
      <c r="G56" s="172"/>
    </row>
  </sheetData>
  <customSheetViews>
    <customSheetView guid="{3B6C91A7-CF98-4B72-9D5B-2BEFC7C975FA}" topLeftCell="D30">
      <selection activeCell="C31" sqref="C31:F31"/>
      <pageMargins left="0" right="0" top="0" bottom="0" header="0" footer="0"/>
      <pageSetup orientation="portrait"/>
    </customSheetView>
    <customSheetView guid="{3E28484A-6C9B-45D4-A3A9-1ACF8FCE7545}">
      <selection activeCell="C3" sqref="C3:F3"/>
      <pageMargins left="0" right="0" top="0" bottom="0" header="0" footer="0"/>
      <pageSetup orientation="portrait"/>
    </customSheetView>
  </customSheetViews>
  <mergeCells count="26">
    <mergeCell ref="C3:F3"/>
    <mergeCell ref="B4:F4"/>
    <mergeCell ref="C5:F5"/>
    <mergeCell ref="C7:D7"/>
    <mergeCell ref="C8:F8"/>
    <mergeCell ref="E9:F9"/>
    <mergeCell ref="E10:F10"/>
    <mergeCell ref="E11:F11"/>
    <mergeCell ref="E12:F12"/>
    <mergeCell ref="E13:F13"/>
    <mergeCell ref="E14:F14"/>
    <mergeCell ref="E15:F15"/>
    <mergeCell ref="E16:F16"/>
    <mergeCell ref="C18:F18"/>
    <mergeCell ref="C19:F19"/>
    <mergeCell ref="E20:F20"/>
    <mergeCell ref="E21:F21"/>
    <mergeCell ref="E22:F22"/>
    <mergeCell ref="E23:F23"/>
    <mergeCell ref="E24:F24"/>
    <mergeCell ref="C31:F31"/>
    <mergeCell ref="E25:F25"/>
    <mergeCell ref="E26:F26"/>
    <mergeCell ref="C29:F29"/>
    <mergeCell ref="C30:D30"/>
    <mergeCell ref="E30:F30"/>
  </mergeCells>
  <dataValidations count="2">
    <dataValidation type="whole" allowBlank="1" showInputMessage="1" showErrorMessage="1" sqref="E43 E49"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1CD84-D3DA-492D-9353-812C011116BA}">
  <sheetPr>
    <tabColor theme="9" tint="0.39997558519241921"/>
  </sheetPr>
  <dimension ref="B1:U73"/>
  <sheetViews>
    <sheetView topLeftCell="C26" zoomScale="50" zoomScaleNormal="50" workbookViewId="0">
      <selection activeCell="C30" sqref="C30:D30"/>
    </sheetView>
  </sheetViews>
  <sheetFormatPr defaultColWidth="9.453125" defaultRowHeight="14.5"/>
  <cols>
    <col min="1" max="2" width="1.453125" style="283" customWidth="1"/>
    <col min="3" max="3" width="45.453125" style="283" customWidth="1"/>
    <col min="4" max="4" width="35.453125" style="283" customWidth="1"/>
    <col min="5" max="5" width="42.90625" style="283" customWidth="1"/>
    <col min="6" max="6" width="42.453125" style="283" customWidth="1"/>
    <col min="7" max="7" width="58.453125" style="283" customWidth="1"/>
    <col min="8" max="8" width="40.453125" style="283" customWidth="1"/>
    <col min="9" max="9" width="51.08984375" style="283" customWidth="1"/>
    <col min="10" max="10" width="88.90625" style="283" customWidth="1"/>
    <col min="11" max="11" width="51.453125" style="283" customWidth="1"/>
    <col min="12" max="12" width="50.453125" style="283" customWidth="1"/>
    <col min="13" max="14" width="2" style="283" customWidth="1"/>
    <col min="15" max="16384" width="9.453125" style="283"/>
  </cols>
  <sheetData>
    <row r="1" spans="2:14" ht="15" thickBot="1"/>
    <row r="2" spans="2:14" ht="15" thickBot="1">
      <c r="B2" s="284"/>
      <c r="C2" s="285"/>
      <c r="D2" s="285"/>
      <c r="E2" s="285"/>
      <c r="F2" s="285"/>
      <c r="G2" s="285"/>
      <c r="H2" s="285"/>
      <c r="I2" s="285"/>
      <c r="J2" s="285"/>
      <c r="K2" s="285"/>
      <c r="L2" s="285"/>
      <c r="M2" s="286"/>
      <c r="N2" s="287"/>
    </row>
    <row r="3" spans="2:14" s="281" customFormat="1" ht="20.5" thickBot="1">
      <c r="B3" s="282"/>
      <c r="C3" s="1053" t="s">
        <v>373</v>
      </c>
      <c r="D3" s="1054"/>
      <c r="E3" s="1054"/>
      <c r="F3" s="1054"/>
      <c r="G3" s="1055"/>
      <c r="H3" s="288"/>
      <c r="I3" s="288"/>
      <c r="J3" s="288"/>
      <c r="K3" s="288"/>
      <c r="L3" s="288"/>
      <c r="M3" s="289"/>
      <c r="N3" s="290"/>
    </row>
    <row r="4" spans="2:14" s="281" customFormat="1">
      <c r="B4" s="282"/>
      <c r="C4" s="288"/>
      <c r="D4" s="288"/>
      <c r="E4" s="288"/>
      <c r="F4" s="288"/>
      <c r="G4" s="288"/>
      <c r="H4" s="288"/>
      <c r="I4" s="288"/>
      <c r="J4" s="288"/>
      <c r="K4" s="288"/>
      <c r="L4" s="288"/>
      <c r="M4" s="289"/>
      <c r="N4" s="290"/>
    </row>
    <row r="5" spans="2:14">
      <c r="B5" s="291"/>
      <c r="C5" s="292"/>
      <c r="D5" s="292"/>
      <c r="E5" s="292"/>
      <c r="F5" s="292"/>
      <c r="G5" s="292"/>
      <c r="H5" s="292"/>
      <c r="I5" s="292"/>
      <c r="J5" s="292"/>
      <c r="K5" s="292"/>
      <c r="L5" s="292"/>
      <c r="M5" s="293"/>
      <c r="N5" s="287"/>
    </row>
    <row r="6" spans="2:14">
      <c r="B6" s="291"/>
      <c r="C6" s="294" t="s">
        <v>374</v>
      </c>
      <c r="D6" s="292"/>
      <c r="E6" s="292"/>
      <c r="F6" s="292"/>
      <c r="G6" s="292"/>
      <c r="H6" s="292"/>
      <c r="I6" s="292"/>
      <c r="J6" s="292"/>
      <c r="K6" s="292"/>
      <c r="L6" s="292"/>
      <c r="M6" s="293"/>
      <c r="N6" s="287"/>
    </row>
    <row r="7" spans="2:14" ht="15" thickBot="1">
      <c r="B7" s="291"/>
      <c r="C7" s="292"/>
      <c r="D7" s="292"/>
      <c r="E7" s="292"/>
      <c r="F7" s="292"/>
      <c r="G7" s="292"/>
      <c r="H7" s="292"/>
      <c r="I7" s="292"/>
      <c r="J7" s="292"/>
      <c r="K7" s="292"/>
      <c r="L7" s="292"/>
      <c r="M7" s="293"/>
      <c r="N7" s="287"/>
    </row>
    <row r="8" spans="2:14" ht="51" customHeight="1" thickBot="1">
      <c r="B8" s="291"/>
      <c r="C8" s="295" t="s">
        <v>375</v>
      </c>
      <c r="D8" s="1056"/>
      <c r="E8" s="1056"/>
      <c r="F8" s="1056"/>
      <c r="G8" s="1057"/>
      <c r="H8" s="292"/>
      <c r="I8" s="292"/>
      <c r="J8" s="292"/>
      <c r="K8" s="292"/>
      <c r="L8" s="292"/>
      <c r="M8" s="293"/>
      <c r="N8" s="287"/>
    </row>
    <row r="9" spans="2:14" ht="15" thickBot="1">
      <c r="B9" s="291"/>
      <c r="C9" s="292"/>
      <c r="D9" s="292"/>
      <c r="E9" s="292"/>
      <c r="F9" s="292"/>
      <c r="G9" s="292"/>
      <c r="H9" s="292"/>
      <c r="I9" s="292"/>
      <c r="J9" s="292"/>
      <c r="K9" s="292"/>
      <c r="L9" s="292"/>
      <c r="M9" s="293"/>
      <c r="N9" s="287"/>
    </row>
    <row r="10" spans="2:14" ht="100.5" customHeight="1">
      <c r="B10" s="291"/>
      <c r="C10" s="296" t="s">
        <v>376</v>
      </c>
      <c r="D10" s="297" t="s">
        <v>377</v>
      </c>
      <c r="E10" s="542" t="s">
        <v>378</v>
      </c>
      <c r="F10" s="297" t="s">
        <v>379</v>
      </c>
      <c r="G10" s="298" t="s">
        <v>380</v>
      </c>
      <c r="H10" s="297" t="s">
        <v>381</v>
      </c>
      <c r="I10" s="297" t="s">
        <v>382</v>
      </c>
      <c r="J10" s="298" t="s">
        <v>383</v>
      </c>
      <c r="K10" s="298" t="s">
        <v>384</v>
      </c>
      <c r="L10" s="299" t="s">
        <v>385</v>
      </c>
      <c r="M10" s="293"/>
      <c r="N10" s="300"/>
    </row>
    <row r="11" spans="2:14" ht="63.75" customHeight="1">
      <c r="B11" s="291"/>
      <c r="C11" s="642" t="s">
        <v>386</v>
      </c>
      <c r="D11" s="643"/>
      <c r="E11" s="644"/>
      <c r="F11" s="645"/>
      <c r="G11" s="645"/>
      <c r="H11" s="645"/>
      <c r="I11" s="645"/>
      <c r="J11" s="645"/>
      <c r="K11" s="645"/>
      <c r="L11" s="646"/>
      <c r="M11" s="301"/>
      <c r="N11" s="300"/>
    </row>
    <row r="12" spans="2:14" ht="63.75" customHeight="1">
      <c r="B12" s="291"/>
      <c r="C12" s="642" t="s">
        <v>387</v>
      </c>
      <c r="D12" s="643"/>
      <c r="E12" s="644"/>
      <c r="F12" s="645"/>
      <c r="G12" s="645"/>
      <c r="H12" s="645"/>
      <c r="I12" s="645"/>
      <c r="J12" s="645"/>
      <c r="K12" s="645"/>
      <c r="L12" s="646"/>
      <c r="M12" s="301"/>
      <c r="N12" s="300"/>
    </row>
    <row r="13" spans="2:14" ht="297" customHeight="1">
      <c r="B13" s="291"/>
      <c r="C13" s="642" t="s">
        <v>388</v>
      </c>
      <c r="D13" s="643"/>
      <c r="E13" s="644"/>
      <c r="F13" s="645" t="s">
        <v>389</v>
      </c>
      <c r="G13" s="647" t="s">
        <v>390</v>
      </c>
      <c r="H13" s="647" t="s">
        <v>391</v>
      </c>
      <c r="I13" s="647" t="s">
        <v>392</v>
      </c>
      <c r="J13" s="647" t="s">
        <v>393</v>
      </c>
      <c r="K13" s="648" t="s">
        <v>394</v>
      </c>
      <c r="L13" s="649" t="s">
        <v>395</v>
      </c>
      <c r="M13" s="301"/>
      <c r="N13" s="300"/>
    </row>
    <row r="14" spans="2:14" ht="63.75" customHeight="1">
      <c r="B14" s="291"/>
      <c r="C14" s="642" t="s">
        <v>396</v>
      </c>
      <c r="D14" s="643"/>
      <c r="E14" s="644"/>
      <c r="F14" s="645"/>
      <c r="G14" s="645"/>
      <c r="H14" s="645"/>
      <c r="I14" s="645"/>
      <c r="J14" s="645"/>
      <c r="K14" s="648"/>
      <c r="L14" s="649"/>
      <c r="M14" s="301"/>
      <c r="N14" s="300"/>
    </row>
    <row r="15" spans="2:14" ht="409.6" customHeight="1">
      <c r="B15" s="291"/>
      <c r="C15" s="642" t="s">
        <v>397</v>
      </c>
      <c r="D15" s="643"/>
      <c r="E15" s="643"/>
      <c r="F15" s="645" t="s">
        <v>398</v>
      </c>
      <c r="G15" s="647" t="s">
        <v>399</v>
      </c>
      <c r="H15" s="647" t="s">
        <v>400</v>
      </c>
      <c r="I15" s="645" t="s">
        <v>401</v>
      </c>
      <c r="J15" s="647" t="s">
        <v>402</v>
      </c>
      <c r="K15" s="648" t="s">
        <v>403</v>
      </c>
      <c r="L15" s="649" t="s">
        <v>404</v>
      </c>
      <c r="M15" s="301"/>
      <c r="N15" s="300"/>
    </row>
    <row r="16" spans="2:14" ht="63.75" customHeight="1">
      <c r="B16" s="441"/>
      <c r="C16" s="642" t="s">
        <v>405</v>
      </c>
      <c r="D16" s="643"/>
      <c r="E16" s="643"/>
      <c r="F16" s="645"/>
      <c r="G16" s="645"/>
      <c r="H16" s="645"/>
      <c r="I16" s="645"/>
      <c r="J16" s="645"/>
      <c r="K16" s="645"/>
      <c r="L16" s="646"/>
      <c r="M16" s="301"/>
      <c r="N16" s="300"/>
    </row>
    <row r="17" spans="2:14" ht="382.5" customHeight="1">
      <c r="B17" s="441"/>
      <c r="C17" s="642" t="s">
        <v>406</v>
      </c>
      <c r="D17" s="643"/>
      <c r="E17" s="643"/>
      <c r="F17" s="645" t="s">
        <v>407</v>
      </c>
      <c r="G17" s="647" t="s">
        <v>408</v>
      </c>
      <c r="H17" s="647" t="s">
        <v>409</v>
      </c>
      <c r="I17" s="647" t="s">
        <v>410</v>
      </c>
      <c r="J17" s="647" t="s">
        <v>411</v>
      </c>
      <c r="K17" s="648" t="s">
        <v>412</v>
      </c>
      <c r="L17" s="649" t="s">
        <v>413</v>
      </c>
      <c r="M17" s="301"/>
      <c r="N17" s="300"/>
    </row>
    <row r="18" spans="2:14" ht="63.75" customHeight="1">
      <c r="B18" s="441"/>
      <c r="C18" s="642" t="s">
        <v>414</v>
      </c>
      <c r="D18" s="643"/>
      <c r="E18" s="643"/>
      <c r="F18" s="650"/>
      <c r="G18" s="650"/>
      <c r="H18" s="645"/>
      <c r="I18" s="645"/>
      <c r="J18" s="645"/>
      <c r="K18" s="645"/>
      <c r="L18" s="646"/>
      <c r="M18" s="301"/>
      <c r="N18" s="300"/>
    </row>
    <row r="19" spans="2:14" ht="336">
      <c r="B19" s="291"/>
      <c r="C19" s="642" t="s">
        <v>415</v>
      </c>
      <c r="D19" s="643"/>
      <c r="E19" s="643"/>
      <c r="F19" s="645" t="s">
        <v>416</v>
      </c>
      <c r="G19" s="647" t="s">
        <v>417</v>
      </c>
      <c r="H19" s="647" t="s">
        <v>418</v>
      </c>
      <c r="I19" s="647" t="s">
        <v>419</v>
      </c>
      <c r="J19" s="647" t="s">
        <v>420</v>
      </c>
      <c r="K19" s="647" t="s">
        <v>421</v>
      </c>
      <c r="L19" s="651" t="s">
        <v>422</v>
      </c>
      <c r="M19" s="301"/>
      <c r="N19" s="300"/>
    </row>
    <row r="20" spans="2:14" ht="63.75" customHeight="1">
      <c r="B20" s="441"/>
      <c r="C20" s="642" t="s">
        <v>423</v>
      </c>
      <c r="D20" s="652"/>
      <c r="E20" s="653"/>
      <c r="F20" s="645"/>
      <c r="G20" s="645"/>
      <c r="H20" s="645"/>
      <c r="I20" s="645"/>
      <c r="J20" s="645"/>
      <c r="K20" s="645"/>
      <c r="L20" s="646"/>
      <c r="M20" s="301"/>
      <c r="N20" s="300"/>
    </row>
    <row r="21" spans="2:14" ht="63.75" customHeight="1">
      <c r="B21" s="441"/>
      <c r="C21" s="642" t="s">
        <v>424</v>
      </c>
      <c r="D21" s="652"/>
      <c r="E21" s="652"/>
      <c r="F21" s="645"/>
      <c r="G21" s="645"/>
      <c r="H21" s="645"/>
      <c r="I21" s="645"/>
      <c r="J21" s="645"/>
      <c r="K21" s="645"/>
      <c r="L21" s="646"/>
      <c r="M21" s="301"/>
      <c r="N21" s="300"/>
    </row>
    <row r="22" spans="2:14" ht="63.75" customHeight="1">
      <c r="B22" s="441"/>
      <c r="C22" s="642" t="s">
        <v>425</v>
      </c>
      <c r="D22" s="653"/>
      <c r="E22" s="652"/>
      <c r="F22" s="645"/>
      <c r="G22" s="645"/>
      <c r="H22" s="645"/>
      <c r="I22" s="645"/>
      <c r="J22" s="645"/>
      <c r="K22" s="645"/>
      <c r="L22" s="646"/>
      <c r="M22" s="301"/>
      <c r="N22" s="300"/>
    </row>
    <row r="23" spans="2:14" ht="63.75" customHeight="1">
      <c r="B23" s="441"/>
      <c r="C23" s="642" t="s">
        <v>426</v>
      </c>
      <c r="D23" s="653"/>
      <c r="E23" s="652"/>
      <c r="F23" s="645"/>
      <c r="G23" s="645"/>
      <c r="H23" s="645"/>
      <c r="I23" s="645"/>
      <c r="J23" s="645"/>
      <c r="K23" s="645"/>
      <c r="L23" s="646"/>
      <c r="M23" s="301"/>
      <c r="N23" s="300"/>
    </row>
    <row r="24" spans="2:14" ht="63.75" customHeight="1">
      <c r="B24" s="441"/>
      <c r="C24" s="642" t="s">
        <v>427</v>
      </c>
      <c r="D24" s="653"/>
      <c r="E24" s="652"/>
      <c r="F24" s="645"/>
      <c r="G24" s="645"/>
      <c r="H24" s="645"/>
      <c r="I24" s="645"/>
      <c r="J24" s="645"/>
      <c r="K24" s="645"/>
      <c r="L24" s="646"/>
      <c r="M24" s="301"/>
      <c r="N24" s="300"/>
    </row>
    <row r="25" spans="2:14" s="424" customFormat="1" ht="409.5" customHeight="1" thickBot="1">
      <c r="B25" s="291"/>
      <c r="C25" s="548" t="s">
        <v>428</v>
      </c>
      <c r="D25" s="549"/>
      <c r="E25" s="551"/>
      <c r="F25" s="550" t="s">
        <v>429</v>
      </c>
      <c r="G25" s="551" t="s">
        <v>430</v>
      </c>
      <c r="H25" s="551" t="s">
        <v>431</v>
      </c>
      <c r="I25" s="551" t="s">
        <v>432</v>
      </c>
      <c r="J25" s="551" t="s">
        <v>433</v>
      </c>
      <c r="K25" s="552" t="s">
        <v>434</v>
      </c>
      <c r="L25" s="553" t="s">
        <v>435</v>
      </c>
      <c r="M25" s="301"/>
      <c r="N25" s="300"/>
    </row>
    <row r="26" spans="2:14">
      <c r="B26" s="291"/>
      <c r="C26" s="302"/>
      <c r="D26" s="302"/>
      <c r="E26" s="302"/>
      <c r="F26" s="302"/>
      <c r="G26" s="302"/>
      <c r="H26" s="302"/>
      <c r="I26" s="302"/>
      <c r="J26" s="302"/>
      <c r="K26" s="302"/>
      <c r="L26" s="302"/>
      <c r="M26" s="293"/>
      <c r="N26" s="287"/>
    </row>
    <row r="27" spans="2:14">
      <c r="B27" s="291"/>
      <c r="C27" s="302"/>
      <c r="D27" s="302"/>
      <c r="E27" s="302"/>
      <c r="F27" s="302"/>
      <c r="G27" s="302"/>
      <c r="H27" s="302"/>
      <c r="I27" s="302"/>
      <c r="J27" s="302"/>
      <c r="K27" s="302"/>
      <c r="L27" s="302"/>
      <c r="M27" s="293"/>
      <c r="N27" s="287"/>
    </row>
    <row r="28" spans="2:14">
      <c r="B28" s="291"/>
      <c r="C28" s="294" t="s">
        <v>436</v>
      </c>
      <c r="D28" s="302"/>
      <c r="E28" s="302"/>
      <c r="F28" s="302"/>
      <c r="G28" s="302"/>
      <c r="H28" s="302"/>
      <c r="I28" s="302"/>
      <c r="J28" s="302"/>
      <c r="K28" s="302"/>
      <c r="L28" s="302"/>
      <c r="M28" s="293"/>
      <c r="N28" s="287"/>
    </row>
    <row r="29" spans="2:14" ht="15" thickBot="1">
      <c r="B29" s="291"/>
      <c r="C29" s="294"/>
      <c r="D29" s="302"/>
      <c r="E29" s="302"/>
      <c r="F29" s="302"/>
      <c r="G29" s="302"/>
      <c r="H29" s="302"/>
      <c r="I29" s="302"/>
      <c r="J29" s="302"/>
      <c r="K29" s="302"/>
      <c r="L29" s="302"/>
      <c r="M29" s="293"/>
      <c r="N29" s="287"/>
    </row>
    <row r="30" spans="2:14" s="306" customFormat="1" ht="50.25" customHeight="1">
      <c r="B30" s="303"/>
      <c r="C30" s="1043" t="s">
        <v>437</v>
      </c>
      <c r="D30" s="1044"/>
      <c r="E30" s="1058" t="s">
        <v>18</v>
      </c>
      <c r="F30" s="1058"/>
      <c r="G30" s="1059"/>
      <c r="H30" s="292"/>
      <c r="I30" s="292"/>
      <c r="J30" s="292"/>
      <c r="K30" s="292"/>
      <c r="L30" s="292"/>
      <c r="M30" s="304"/>
      <c r="N30" s="305"/>
    </row>
    <row r="31" spans="2:14" s="306" customFormat="1" ht="50.25" customHeight="1">
      <c r="B31" s="303"/>
      <c r="C31" s="1060" t="s">
        <v>438</v>
      </c>
      <c r="D31" s="1061"/>
      <c r="E31" s="1062" t="s">
        <v>27</v>
      </c>
      <c r="F31" s="1062"/>
      <c r="G31" s="1063"/>
      <c r="H31" s="292"/>
      <c r="I31" s="292"/>
      <c r="J31" s="292"/>
      <c r="K31" s="292"/>
      <c r="L31" s="292"/>
      <c r="M31" s="304"/>
      <c r="N31" s="305"/>
    </row>
    <row r="32" spans="2:14" s="306" customFormat="1" ht="50.25" customHeight="1" thickBot="1">
      <c r="B32" s="303"/>
      <c r="C32" s="1038" t="s">
        <v>439</v>
      </c>
      <c r="D32" s="1039"/>
      <c r="E32" s="1040"/>
      <c r="F32" s="1040"/>
      <c r="G32" s="1041"/>
      <c r="H32" s="292"/>
      <c r="I32" s="292"/>
      <c r="J32" s="292"/>
      <c r="K32" s="292"/>
      <c r="L32" s="292"/>
      <c r="M32" s="304"/>
      <c r="N32" s="305"/>
    </row>
    <row r="33" spans="2:19" s="306" customFormat="1" ht="14">
      <c r="B33" s="303"/>
      <c r="C33" s="307"/>
      <c r="D33" s="292"/>
      <c r="E33" s="292"/>
      <c r="F33" s="292"/>
      <c r="G33" s="292"/>
      <c r="H33" s="292"/>
      <c r="I33" s="292"/>
      <c r="J33" s="292"/>
      <c r="K33" s="292"/>
      <c r="L33" s="292"/>
      <c r="M33" s="304"/>
      <c r="N33" s="305"/>
    </row>
    <row r="34" spans="2:19">
      <c r="B34" s="291"/>
      <c r="C34" s="307"/>
      <c r="D34" s="302"/>
      <c r="E34" s="302"/>
      <c r="F34" s="302"/>
      <c r="G34" s="302"/>
      <c r="H34" s="302"/>
      <c r="I34" s="302"/>
      <c r="J34" s="302"/>
      <c r="K34" s="302"/>
      <c r="L34" s="302"/>
      <c r="M34" s="293"/>
      <c r="N34" s="287"/>
    </row>
    <row r="35" spans="2:19">
      <c r="B35" s="291"/>
      <c r="C35" s="1042" t="s">
        <v>440</v>
      </c>
      <c r="D35" s="1042"/>
      <c r="E35" s="308"/>
      <c r="F35" s="308"/>
      <c r="G35" s="308"/>
      <c r="H35" s="308"/>
      <c r="I35" s="308"/>
      <c r="J35" s="308"/>
      <c r="K35" s="308"/>
      <c r="L35" s="308"/>
      <c r="M35" s="309"/>
      <c r="N35" s="310"/>
      <c r="O35" s="311"/>
      <c r="P35" s="311"/>
      <c r="Q35" s="311"/>
      <c r="R35" s="311"/>
      <c r="S35" s="311"/>
    </row>
    <row r="36" spans="2:19" ht="15" thickBot="1">
      <c r="B36" s="291"/>
      <c r="C36" s="312"/>
      <c r="D36" s="308"/>
      <c r="E36" s="308"/>
      <c r="F36" s="308"/>
      <c r="G36" s="308"/>
      <c r="H36" s="308"/>
      <c r="I36" s="308"/>
      <c r="J36" s="308"/>
      <c r="K36" s="308"/>
      <c r="L36" s="308"/>
      <c r="M36" s="309"/>
      <c r="N36" s="310"/>
      <c r="O36" s="311"/>
      <c r="P36" s="311"/>
      <c r="Q36" s="311"/>
      <c r="R36" s="311"/>
      <c r="S36" s="311"/>
    </row>
    <row r="37" spans="2:19" ht="44.25" customHeight="1">
      <c r="B37" s="291"/>
      <c r="C37" s="1043" t="s">
        <v>441</v>
      </c>
      <c r="D37" s="1044"/>
      <c r="E37" s="1045"/>
      <c r="F37" s="1045"/>
      <c r="G37" s="1046"/>
      <c r="H37" s="302"/>
      <c r="I37" s="302"/>
      <c r="J37" s="302"/>
      <c r="K37" s="302"/>
      <c r="L37" s="302"/>
      <c r="M37" s="293"/>
      <c r="N37" s="287"/>
    </row>
    <row r="38" spans="2:19" ht="44.25" customHeight="1" thickBot="1">
      <c r="B38" s="291"/>
      <c r="C38" s="1014" t="s">
        <v>442</v>
      </c>
      <c r="D38" s="1015"/>
      <c r="E38" s="1047"/>
      <c r="F38" s="1047"/>
      <c r="G38" s="1048"/>
      <c r="H38" s="302"/>
      <c r="I38" s="302"/>
      <c r="J38" s="302"/>
      <c r="K38" s="302"/>
      <c r="L38" s="302"/>
      <c r="M38" s="293"/>
      <c r="N38" s="287"/>
    </row>
    <row r="39" spans="2:19">
      <c r="B39" s="291"/>
      <c r="C39" s="307"/>
      <c r="D39" s="302"/>
      <c r="E39" s="302"/>
      <c r="F39" s="302"/>
      <c r="G39" s="302"/>
      <c r="H39" s="302"/>
      <c r="I39" s="302"/>
      <c r="J39" s="302"/>
      <c r="K39" s="302"/>
      <c r="L39" s="302"/>
      <c r="M39" s="293"/>
      <c r="N39" s="287"/>
    </row>
    <row r="40" spans="2:19">
      <c r="B40" s="291"/>
      <c r="C40" s="307"/>
      <c r="D40" s="302"/>
      <c r="E40" s="302"/>
      <c r="F40" s="302"/>
      <c r="G40" s="302"/>
      <c r="H40" s="302"/>
      <c r="I40" s="302"/>
      <c r="J40" s="302"/>
      <c r="K40" s="302"/>
      <c r="L40" s="302"/>
      <c r="M40" s="293"/>
      <c r="N40" s="287"/>
    </row>
    <row r="41" spans="2:19" ht="15" customHeight="1">
      <c r="B41" s="291"/>
      <c r="C41" s="1042" t="s">
        <v>443</v>
      </c>
      <c r="D41" s="1042"/>
      <c r="E41" s="313"/>
      <c r="F41" s="313"/>
      <c r="G41" s="313"/>
      <c r="H41" s="313"/>
      <c r="I41" s="313"/>
      <c r="J41" s="313"/>
      <c r="K41" s="313"/>
      <c r="L41" s="313"/>
      <c r="M41" s="314"/>
      <c r="N41" s="315"/>
      <c r="O41" s="316"/>
      <c r="P41" s="316"/>
      <c r="Q41" s="316"/>
      <c r="R41" s="316"/>
      <c r="S41" s="316"/>
    </row>
    <row r="42" spans="2:19" ht="15" thickBot="1">
      <c r="B42" s="291"/>
      <c r="C42" s="312"/>
      <c r="D42" s="313"/>
      <c r="E42" s="313"/>
      <c r="F42" s="313"/>
      <c r="G42" s="313"/>
      <c r="H42" s="313"/>
      <c r="I42" s="313"/>
      <c r="J42" s="313"/>
      <c r="K42" s="313"/>
      <c r="L42" s="313"/>
      <c r="M42" s="314"/>
      <c r="N42" s="315"/>
      <c r="O42" s="316"/>
      <c r="P42" s="316"/>
      <c r="Q42" s="316"/>
      <c r="R42" s="316"/>
      <c r="S42" s="316"/>
    </row>
    <row r="43" spans="2:19" s="321" customFormat="1" ht="240" customHeight="1">
      <c r="B43" s="317"/>
      <c r="C43" s="1030" t="s">
        <v>444</v>
      </c>
      <c r="D43" s="1031"/>
      <c r="E43" s="1049" t="s">
        <v>445</v>
      </c>
      <c r="F43" s="1049"/>
      <c r="G43" s="1050"/>
      <c r="H43" s="318"/>
      <c r="I43" s="318"/>
      <c r="J43" s="318"/>
      <c r="K43" s="318"/>
      <c r="L43" s="318"/>
      <c r="M43" s="319"/>
      <c r="N43" s="320"/>
    </row>
    <row r="44" spans="2:19" s="321" customFormat="1" ht="40.15" customHeight="1">
      <c r="B44" s="317"/>
      <c r="C44" s="1034" t="s">
        <v>446</v>
      </c>
      <c r="D44" s="1035"/>
      <c r="E44" s="1051"/>
      <c r="F44" s="1051"/>
      <c r="G44" s="1052"/>
      <c r="H44" s="318"/>
      <c r="I44" s="318"/>
      <c r="J44" s="318"/>
      <c r="K44" s="318"/>
      <c r="L44" s="318"/>
      <c r="M44" s="319"/>
      <c r="N44" s="320"/>
    </row>
    <row r="45" spans="2:19" s="321" customFormat="1" ht="135" customHeight="1">
      <c r="B45" s="317"/>
      <c r="C45" s="1034" t="s">
        <v>447</v>
      </c>
      <c r="D45" s="1035"/>
      <c r="E45" s="1036" t="s">
        <v>448</v>
      </c>
      <c r="F45" s="1036"/>
      <c r="G45" s="1037"/>
      <c r="H45" s="318"/>
      <c r="I45" s="318"/>
      <c r="J45" s="318"/>
      <c r="K45" s="318"/>
      <c r="L45" s="318"/>
      <c r="M45" s="319"/>
      <c r="N45" s="320"/>
    </row>
    <row r="46" spans="2:19" s="321" customFormat="1" ht="205.5" customHeight="1" thickBot="1">
      <c r="B46" s="317"/>
      <c r="C46" s="1014" t="s">
        <v>449</v>
      </c>
      <c r="D46" s="1015"/>
      <c r="E46" s="1028" t="s">
        <v>450</v>
      </c>
      <c r="F46" s="1028"/>
      <c r="G46" s="1029"/>
      <c r="H46" s="318"/>
      <c r="I46" s="318"/>
      <c r="J46" s="318"/>
      <c r="K46" s="318"/>
      <c r="L46" s="318"/>
      <c r="M46" s="319"/>
      <c r="N46" s="320"/>
    </row>
    <row r="47" spans="2:19">
      <c r="B47" s="291"/>
      <c r="C47" s="322"/>
      <c r="D47" s="302"/>
      <c r="E47" s="302"/>
      <c r="F47" s="302"/>
      <c r="G47" s="302"/>
      <c r="H47" s="302"/>
      <c r="I47" s="302"/>
      <c r="J47" s="302"/>
      <c r="K47" s="302"/>
      <c r="L47" s="302"/>
      <c r="M47" s="293"/>
      <c r="N47" s="287"/>
    </row>
    <row r="48" spans="2:19">
      <c r="B48" s="291"/>
      <c r="C48" s="302"/>
      <c r="D48" s="302"/>
      <c r="E48" s="302"/>
      <c r="F48" s="302"/>
      <c r="G48" s="302"/>
      <c r="H48" s="302"/>
      <c r="I48" s="302"/>
      <c r="J48" s="302"/>
      <c r="K48" s="302"/>
      <c r="L48" s="302"/>
      <c r="M48" s="293"/>
      <c r="N48" s="287"/>
    </row>
    <row r="49" spans="2:21">
      <c r="B49" s="291"/>
      <c r="C49" s="294" t="s">
        <v>451</v>
      </c>
      <c r="D49" s="302"/>
      <c r="E49" s="302"/>
      <c r="F49" s="302"/>
      <c r="G49" s="302"/>
      <c r="H49" s="302"/>
      <c r="I49" s="302"/>
      <c r="J49" s="302"/>
      <c r="K49" s="302"/>
      <c r="L49" s="302"/>
      <c r="M49" s="293"/>
      <c r="N49" s="287"/>
    </row>
    <row r="50" spans="2:21" ht="15" thickBot="1">
      <c r="B50" s="291"/>
      <c r="C50" s="302"/>
      <c r="D50" s="322"/>
      <c r="E50" s="302"/>
      <c r="F50" s="302"/>
      <c r="G50" s="302"/>
      <c r="H50" s="302"/>
      <c r="I50" s="302"/>
      <c r="J50" s="302"/>
      <c r="K50" s="302"/>
      <c r="L50" s="302"/>
      <c r="M50" s="293"/>
      <c r="N50" s="287"/>
    </row>
    <row r="51" spans="2:21" ht="50.15" customHeight="1">
      <c r="B51" s="291"/>
      <c r="C51" s="1030" t="s">
        <v>452</v>
      </c>
      <c r="D51" s="1031"/>
      <c r="E51" s="1032" t="s">
        <v>18</v>
      </c>
      <c r="F51" s="1032"/>
      <c r="G51" s="1033"/>
      <c r="H51" s="307"/>
      <c r="I51" s="307"/>
      <c r="J51" s="307"/>
      <c r="K51" s="322"/>
      <c r="L51" s="322"/>
      <c r="M51" s="301"/>
      <c r="N51" s="300"/>
      <c r="O51" s="323"/>
      <c r="P51" s="323"/>
      <c r="Q51" s="323"/>
      <c r="R51" s="323"/>
      <c r="S51" s="323"/>
      <c r="T51" s="323"/>
      <c r="U51" s="323"/>
    </row>
    <row r="52" spans="2:21" ht="202" customHeight="1">
      <c r="B52" s="291"/>
      <c r="C52" s="1034" t="s">
        <v>453</v>
      </c>
      <c r="D52" s="1035"/>
      <c r="E52" s="1036" t="s">
        <v>454</v>
      </c>
      <c r="F52" s="1036"/>
      <c r="G52" s="1037"/>
      <c r="H52" s="307"/>
      <c r="I52" s="307"/>
      <c r="J52" s="307"/>
      <c r="K52" s="322"/>
      <c r="L52" s="322"/>
      <c r="M52" s="301"/>
      <c r="N52" s="300"/>
      <c r="O52" s="323"/>
      <c r="P52" s="323"/>
      <c r="Q52" s="323"/>
      <c r="R52" s="323"/>
      <c r="S52" s="323"/>
      <c r="T52" s="323"/>
      <c r="U52" s="323"/>
    </row>
    <row r="53" spans="2:21" ht="39" customHeight="1" thickBot="1">
      <c r="B53" s="291"/>
      <c r="C53" s="1014" t="s">
        <v>455</v>
      </c>
      <c r="D53" s="1015"/>
      <c r="E53" s="1016" t="s">
        <v>18</v>
      </c>
      <c r="F53" s="1016"/>
      <c r="G53" s="1017"/>
      <c r="H53" s="307"/>
      <c r="I53" s="307"/>
      <c r="J53" s="307"/>
      <c r="K53" s="322"/>
      <c r="L53" s="322"/>
      <c r="M53" s="301"/>
      <c r="N53" s="300"/>
      <c r="O53" s="323"/>
      <c r="P53" s="323"/>
      <c r="Q53" s="323"/>
      <c r="R53" s="323"/>
      <c r="S53" s="323"/>
      <c r="T53" s="323"/>
      <c r="U53" s="323"/>
    </row>
    <row r="54" spans="2:21" s="281" customFormat="1" ht="15" customHeight="1" thickBot="1">
      <c r="B54" s="282"/>
      <c r="C54" s="290"/>
      <c r="D54" s="290"/>
      <c r="E54" s="290"/>
      <c r="F54" s="290"/>
      <c r="G54" s="290"/>
      <c r="H54" s="290"/>
      <c r="I54" s="290"/>
      <c r="J54" s="290"/>
      <c r="K54" s="290"/>
      <c r="L54" s="290"/>
      <c r="M54" s="324"/>
      <c r="N54" s="290"/>
    </row>
    <row r="55" spans="2:21" s="311" customFormat="1" ht="87.75" customHeight="1">
      <c r="B55" s="325"/>
      <c r="C55" s="326" t="s">
        <v>456</v>
      </c>
      <c r="D55" s="297" t="s">
        <v>457</v>
      </c>
      <c r="E55" s="297" t="s">
        <v>458</v>
      </c>
      <c r="F55" s="297" t="s">
        <v>459</v>
      </c>
      <c r="G55" s="297" t="s">
        <v>460</v>
      </c>
      <c r="H55" s="297" t="s">
        <v>461</v>
      </c>
      <c r="I55" s="297" t="s">
        <v>462</v>
      </c>
      <c r="J55" s="327" t="s">
        <v>463</v>
      </c>
      <c r="K55" s="313"/>
      <c r="L55" s="313"/>
      <c r="M55" s="314"/>
      <c r="N55" s="315"/>
      <c r="O55" s="316"/>
      <c r="P55" s="316"/>
      <c r="Q55" s="316"/>
      <c r="R55" s="316"/>
      <c r="S55" s="316"/>
      <c r="T55" s="316"/>
      <c r="U55" s="316"/>
    </row>
    <row r="56" spans="2:21" ht="30" customHeight="1">
      <c r="B56" s="291"/>
      <c r="C56" s="642" t="s">
        <v>464</v>
      </c>
      <c r="D56" s="645" t="s">
        <v>18</v>
      </c>
      <c r="E56" s="654" t="s">
        <v>465</v>
      </c>
      <c r="F56" s="654" t="s">
        <v>466</v>
      </c>
      <c r="G56" s="645" t="s">
        <v>18</v>
      </c>
      <c r="H56" s="645" t="s">
        <v>77</v>
      </c>
      <c r="I56" s="645" t="s">
        <v>467</v>
      </c>
      <c r="J56" s="646" t="s">
        <v>77</v>
      </c>
      <c r="K56" s="322"/>
      <c r="L56" s="322"/>
      <c r="M56" s="301"/>
      <c r="N56" s="300"/>
      <c r="O56" s="323"/>
      <c r="P56" s="323"/>
      <c r="Q56" s="323"/>
      <c r="R56" s="323"/>
      <c r="S56" s="323"/>
      <c r="T56" s="323"/>
      <c r="U56" s="323"/>
    </row>
    <row r="57" spans="2:21" ht="30" customHeight="1">
      <c r="B57" s="291"/>
      <c r="C57" s="642" t="s">
        <v>468</v>
      </c>
      <c r="D57" s="645" t="s">
        <v>18</v>
      </c>
      <c r="E57" s="648" t="s">
        <v>465</v>
      </c>
      <c r="F57" s="648" t="s">
        <v>466</v>
      </c>
      <c r="G57" s="645" t="s">
        <v>18</v>
      </c>
      <c r="H57" s="645" t="s">
        <v>77</v>
      </c>
      <c r="I57" s="645" t="s">
        <v>467</v>
      </c>
      <c r="J57" s="646" t="s">
        <v>77</v>
      </c>
      <c r="K57" s="322"/>
      <c r="L57" s="322"/>
      <c r="M57" s="301"/>
      <c r="N57" s="300"/>
      <c r="O57" s="323"/>
      <c r="P57" s="323"/>
      <c r="Q57" s="323"/>
      <c r="R57" s="323"/>
      <c r="S57" s="323"/>
      <c r="T57" s="323"/>
      <c r="U57" s="323"/>
    </row>
    <row r="58" spans="2:21" s="333" customFormat="1" ht="408.65" customHeight="1">
      <c r="B58" s="328"/>
      <c r="C58" s="655" t="s">
        <v>469</v>
      </c>
      <c r="D58" s="647" t="s">
        <v>18</v>
      </c>
      <c r="E58" s="656" t="s">
        <v>470</v>
      </c>
      <c r="F58" s="647" t="s">
        <v>471</v>
      </c>
      <c r="G58" s="647" t="s">
        <v>472</v>
      </c>
      <c r="H58" s="648" t="s">
        <v>473</v>
      </c>
      <c r="I58" s="647" t="s">
        <v>474</v>
      </c>
      <c r="J58" s="651" t="s">
        <v>475</v>
      </c>
      <c r="K58" s="329"/>
      <c r="L58" s="329"/>
      <c r="M58" s="330"/>
      <c r="N58" s="331"/>
      <c r="O58" s="332"/>
      <c r="P58" s="332"/>
      <c r="Q58" s="332"/>
      <c r="R58" s="332"/>
      <c r="S58" s="332"/>
      <c r="T58" s="332"/>
      <c r="U58" s="332"/>
    </row>
    <row r="59" spans="2:21" s="333" customFormat="1" ht="409.5" customHeight="1">
      <c r="B59" s="328"/>
      <c r="C59" s="655" t="s">
        <v>476</v>
      </c>
      <c r="D59" s="647" t="s">
        <v>18</v>
      </c>
      <c r="E59" s="656" t="s">
        <v>477</v>
      </c>
      <c r="F59" s="647" t="s">
        <v>478</v>
      </c>
      <c r="G59" s="647" t="s">
        <v>479</v>
      </c>
      <c r="H59" s="647" t="s">
        <v>480</v>
      </c>
      <c r="I59" s="647" t="s">
        <v>481</v>
      </c>
      <c r="J59" s="651" t="s">
        <v>482</v>
      </c>
      <c r="K59" s="329"/>
      <c r="L59" s="329"/>
      <c r="M59" s="330"/>
      <c r="N59" s="331"/>
      <c r="O59" s="332"/>
      <c r="P59" s="332"/>
      <c r="Q59" s="332"/>
      <c r="R59" s="332"/>
      <c r="S59" s="332"/>
      <c r="T59" s="332"/>
      <c r="U59" s="332"/>
    </row>
    <row r="60" spans="2:21" ht="30" customHeight="1">
      <c r="B60" s="291"/>
      <c r="C60" s="642" t="s">
        <v>483</v>
      </c>
      <c r="D60" s="657"/>
      <c r="E60" s="645"/>
      <c r="F60" s="645"/>
      <c r="G60" s="645"/>
      <c r="H60" s="645"/>
      <c r="I60" s="645"/>
      <c r="J60" s="646"/>
      <c r="K60" s="322"/>
      <c r="L60" s="322"/>
      <c r="M60" s="301"/>
      <c r="N60" s="300"/>
      <c r="O60" s="323"/>
      <c r="P60" s="323"/>
      <c r="Q60" s="323"/>
      <c r="R60" s="323"/>
      <c r="S60" s="323"/>
      <c r="T60" s="323"/>
      <c r="U60" s="323"/>
    </row>
    <row r="61" spans="2:21" ht="30" customHeight="1" thickBot="1">
      <c r="B61" s="291"/>
      <c r="C61" s="554"/>
      <c r="D61" s="555"/>
      <c r="E61" s="556"/>
      <c r="F61" s="556"/>
      <c r="G61" s="556"/>
      <c r="H61" s="556"/>
      <c r="I61" s="556"/>
      <c r="J61" s="557"/>
      <c r="K61" s="322"/>
      <c r="L61" s="322"/>
      <c r="M61" s="301"/>
      <c r="N61" s="300"/>
      <c r="O61" s="323"/>
      <c r="P61" s="323"/>
      <c r="Q61" s="323"/>
      <c r="R61" s="323"/>
      <c r="S61" s="323"/>
      <c r="T61" s="323"/>
      <c r="U61" s="323"/>
    </row>
    <row r="62" spans="2:21">
      <c r="B62" s="291"/>
      <c r="C62" s="302"/>
      <c r="D62" s="302"/>
      <c r="E62" s="302"/>
      <c r="F62" s="302"/>
      <c r="G62" s="302"/>
      <c r="H62" s="302"/>
      <c r="I62" s="302"/>
      <c r="J62" s="302"/>
      <c r="K62" s="302"/>
      <c r="L62" s="302"/>
      <c r="M62" s="293"/>
      <c r="N62" s="287"/>
    </row>
    <row r="63" spans="2:21">
      <c r="B63" s="291"/>
      <c r="C63" s="294" t="s">
        <v>484</v>
      </c>
      <c r="D63" s="302"/>
      <c r="E63" s="302"/>
      <c r="F63" s="302"/>
      <c r="G63" s="302"/>
      <c r="H63" s="302"/>
      <c r="I63" s="302"/>
      <c r="J63" s="302"/>
      <c r="K63" s="302"/>
      <c r="L63" s="302"/>
      <c r="M63" s="293"/>
      <c r="N63" s="287"/>
    </row>
    <row r="64" spans="2:21" ht="15" thickBot="1">
      <c r="B64" s="291"/>
      <c r="C64" s="294"/>
      <c r="D64" s="302"/>
      <c r="E64" s="302"/>
      <c r="F64" s="302"/>
      <c r="G64" s="302"/>
      <c r="H64" s="302"/>
      <c r="I64" s="302"/>
      <c r="J64" s="302"/>
      <c r="K64" s="302"/>
      <c r="L64" s="302"/>
      <c r="M64" s="293"/>
      <c r="N64" s="287"/>
    </row>
    <row r="65" spans="2:14" ht="60" customHeight="1" thickBot="1">
      <c r="B65" s="291"/>
      <c r="C65" s="1018" t="s">
        <v>485</v>
      </c>
      <c r="D65" s="1019"/>
      <c r="E65" s="1020"/>
      <c r="F65" s="1021"/>
      <c r="G65" s="302"/>
      <c r="H65" s="302"/>
      <c r="I65" s="302"/>
      <c r="J65" s="302"/>
      <c r="K65" s="302"/>
      <c r="L65" s="302"/>
      <c r="M65" s="293"/>
      <c r="N65" s="287"/>
    </row>
    <row r="66" spans="2:14" ht="15" thickBot="1">
      <c r="B66" s="291"/>
      <c r="C66" s="334"/>
      <c r="D66" s="334"/>
      <c r="E66" s="302"/>
      <c r="F66" s="302"/>
      <c r="G66" s="302"/>
      <c r="H66" s="302"/>
      <c r="I66" s="302"/>
      <c r="J66" s="302"/>
      <c r="K66" s="302"/>
      <c r="L66" s="302"/>
      <c r="M66" s="293"/>
      <c r="N66" s="287"/>
    </row>
    <row r="67" spans="2:14" ht="45" customHeight="1">
      <c r="B67" s="291"/>
      <c r="C67" s="1022" t="s">
        <v>486</v>
      </c>
      <c r="D67" s="1023"/>
      <c r="E67" s="1023" t="s">
        <v>487</v>
      </c>
      <c r="F67" s="1024"/>
      <c r="G67" s="302"/>
      <c r="H67" s="302"/>
      <c r="I67" s="302"/>
      <c r="J67" s="302"/>
      <c r="K67" s="302"/>
      <c r="L67" s="302"/>
      <c r="M67" s="293"/>
      <c r="N67" s="287"/>
    </row>
    <row r="68" spans="2:14" ht="96" customHeight="1">
      <c r="B68" s="291"/>
      <c r="C68" s="1007" t="s">
        <v>488</v>
      </c>
      <c r="D68" s="1008"/>
      <c r="E68" s="1009" t="s">
        <v>489</v>
      </c>
      <c r="F68" s="1010"/>
      <c r="G68" s="302"/>
      <c r="H68" s="302"/>
      <c r="I68" s="302"/>
      <c r="J68" s="302"/>
      <c r="K68" s="302"/>
      <c r="L68" s="302"/>
      <c r="M68" s="293"/>
      <c r="N68" s="287"/>
    </row>
    <row r="69" spans="2:14" ht="66" customHeight="1">
      <c r="B69" s="291"/>
      <c r="C69" s="1007" t="s">
        <v>490</v>
      </c>
      <c r="D69" s="1008"/>
      <c r="E69" s="1025" t="s">
        <v>491</v>
      </c>
      <c r="F69" s="1026"/>
      <c r="G69" s="302"/>
      <c r="H69" s="302"/>
      <c r="I69" s="302"/>
      <c r="J69" s="302"/>
      <c r="K69" s="302"/>
      <c r="L69" s="302"/>
      <c r="M69" s="293"/>
      <c r="N69" s="287"/>
    </row>
    <row r="70" spans="2:14" ht="45" customHeight="1">
      <c r="B70" s="291"/>
      <c r="C70" s="1007"/>
      <c r="D70" s="1008"/>
      <c r="E70" s="1008"/>
      <c r="F70" s="1027"/>
      <c r="G70" s="302"/>
      <c r="H70" s="302"/>
      <c r="I70" s="302"/>
      <c r="J70" s="302"/>
      <c r="K70" s="302"/>
      <c r="L70" s="302"/>
      <c r="M70" s="293"/>
      <c r="N70" s="287"/>
    </row>
    <row r="71" spans="2:14" ht="45.65" customHeight="1" thickBot="1">
      <c r="B71" s="291"/>
      <c r="C71" s="1011"/>
      <c r="D71" s="1012"/>
      <c r="E71" s="1012"/>
      <c r="F71" s="1013"/>
      <c r="G71" s="302"/>
      <c r="H71" s="302"/>
      <c r="I71" s="302"/>
      <c r="J71" s="302"/>
      <c r="K71" s="302"/>
      <c r="L71" s="302"/>
      <c r="M71" s="293"/>
      <c r="N71" s="287"/>
    </row>
    <row r="72" spans="2:14">
      <c r="B72" s="291"/>
      <c r="C72" s="287"/>
      <c r="D72" s="287"/>
      <c r="E72" s="287"/>
      <c r="F72" s="287"/>
      <c r="G72" s="287"/>
      <c r="H72" s="287"/>
      <c r="I72" s="287"/>
      <c r="J72" s="287"/>
      <c r="K72" s="287"/>
      <c r="L72" s="287"/>
      <c r="M72" s="335"/>
      <c r="N72" s="287"/>
    </row>
    <row r="73" spans="2:14" ht="15" thickBot="1">
      <c r="B73" s="336"/>
      <c r="C73" s="337"/>
      <c r="D73" s="337"/>
      <c r="E73" s="337"/>
      <c r="F73" s="337"/>
      <c r="G73" s="337"/>
      <c r="H73" s="337"/>
      <c r="I73" s="337"/>
      <c r="J73" s="337"/>
      <c r="K73" s="337"/>
      <c r="L73" s="337"/>
      <c r="M73" s="338"/>
      <c r="N73" s="287"/>
    </row>
  </sheetData>
  <mergeCells count="40">
    <mergeCell ref="C3:G3"/>
    <mergeCell ref="D8:G8"/>
    <mergeCell ref="C30:D30"/>
    <mergeCell ref="E30:G30"/>
    <mergeCell ref="C31:D31"/>
    <mergeCell ref="E31:G31"/>
    <mergeCell ref="C45:D45"/>
    <mergeCell ref="E45:G45"/>
    <mergeCell ref="C32:D32"/>
    <mergeCell ref="E32:G32"/>
    <mergeCell ref="C35:D35"/>
    <mergeCell ref="C37:D37"/>
    <mergeCell ref="E37:G37"/>
    <mergeCell ref="C38:D38"/>
    <mergeCell ref="E38:G38"/>
    <mergeCell ref="C41:D41"/>
    <mergeCell ref="C43:D43"/>
    <mergeCell ref="E43:G43"/>
    <mergeCell ref="C44:D44"/>
    <mergeCell ref="E44:G44"/>
    <mergeCell ref="C46:D46"/>
    <mergeCell ref="E46:G46"/>
    <mergeCell ref="C51:D51"/>
    <mergeCell ref="E51:G51"/>
    <mergeCell ref="C52:D52"/>
    <mergeCell ref="E52:G52"/>
    <mergeCell ref="C68:D68"/>
    <mergeCell ref="E68:F68"/>
    <mergeCell ref="C71:D71"/>
    <mergeCell ref="E71:F71"/>
    <mergeCell ref="C53:D53"/>
    <mergeCell ref="E53:G53"/>
    <mergeCell ref="C65:D65"/>
    <mergeCell ref="E65:F65"/>
    <mergeCell ref="C67:D67"/>
    <mergeCell ref="E67:F67"/>
    <mergeCell ref="C69:D69"/>
    <mergeCell ref="E69:F69"/>
    <mergeCell ref="C70:D70"/>
    <mergeCell ref="E70:F70"/>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55297" r:id="rId4" name="Check Box 1">
              <controlPr defaultSize="0" autoFill="0" autoLine="0" autoPict="0">
                <anchor moveWithCells="1">
                  <from>
                    <xdr:col>3</xdr:col>
                    <xdr:colOff>69850</xdr:colOff>
                    <xdr:row>7</xdr:row>
                    <xdr:rowOff>298450</xdr:rowOff>
                  </from>
                  <to>
                    <xdr:col>5</xdr:col>
                    <xdr:colOff>2647950</xdr:colOff>
                    <xdr:row>7</xdr:row>
                    <xdr:rowOff>450850</xdr:rowOff>
                  </to>
                </anchor>
              </controlPr>
            </control>
          </mc:Choice>
        </mc:AlternateContent>
        <mc:AlternateContent xmlns:mc="http://schemas.openxmlformats.org/markup-compatibility/2006">
          <mc:Choice Requires="x14">
            <control shapeId="55298" r:id="rId5" name="Check Box 2">
              <controlPr defaultSize="0" autoFill="0" autoLine="0" autoPict="0">
                <anchor moveWithCells="1">
                  <from>
                    <xdr:col>3</xdr:col>
                    <xdr:colOff>69850</xdr:colOff>
                    <xdr:row>7</xdr:row>
                    <xdr:rowOff>50800</xdr:rowOff>
                  </from>
                  <to>
                    <xdr:col>5</xdr:col>
                    <xdr:colOff>1441450</xdr:colOff>
                    <xdr:row>7</xdr:row>
                    <xdr:rowOff>260350</xdr:rowOff>
                  </to>
                </anchor>
              </controlPr>
            </control>
          </mc:Choice>
        </mc:AlternateContent>
        <mc:AlternateContent xmlns:mc="http://schemas.openxmlformats.org/markup-compatibility/2006">
          <mc:Choice Requires="x14">
            <control shapeId="55307" r:id="rId6" name="Check Box 11">
              <controlPr defaultSize="0" autoFill="0" autoLine="0" autoPict="0">
                <anchor moveWithCells="1">
                  <from>
                    <xdr:col>3</xdr:col>
                    <xdr:colOff>311150</xdr:colOff>
                    <xdr:row>10</xdr:row>
                    <xdr:rowOff>19050</xdr:rowOff>
                  </from>
                  <to>
                    <xdr:col>3</xdr:col>
                    <xdr:colOff>755650</xdr:colOff>
                    <xdr:row>11</xdr:row>
                    <xdr:rowOff>31750</xdr:rowOff>
                  </to>
                </anchor>
              </controlPr>
            </control>
          </mc:Choice>
        </mc:AlternateContent>
        <mc:AlternateContent xmlns:mc="http://schemas.openxmlformats.org/markup-compatibility/2006">
          <mc:Choice Requires="x14">
            <control shapeId="55308" r:id="rId7" name="Check Box 12">
              <controlPr defaultSize="0" autoFill="0" autoLine="0" autoPict="0">
                <anchor moveWithCells="1">
                  <from>
                    <xdr:col>3</xdr:col>
                    <xdr:colOff>787400</xdr:colOff>
                    <xdr:row>10</xdr:row>
                    <xdr:rowOff>19050</xdr:rowOff>
                  </from>
                  <to>
                    <xdr:col>3</xdr:col>
                    <xdr:colOff>1231900</xdr:colOff>
                    <xdr:row>11</xdr:row>
                    <xdr:rowOff>31750</xdr:rowOff>
                  </to>
                </anchor>
              </controlPr>
            </control>
          </mc:Choice>
        </mc:AlternateContent>
        <mc:AlternateContent xmlns:mc="http://schemas.openxmlformats.org/markup-compatibility/2006">
          <mc:Choice Requires="x14">
            <control shapeId="55309" r:id="rId8" name="Check Box 13">
              <controlPr defaultSize="0" autoFill="0" autoLine="0" autoPict="0">
                <anchor moveWithCells="1">
                  <from>
                    <xdr:col>3</xdr:col>
                    <xdr:colOff>336550</xdr:colOff>
                    <xdr:row>11</xdr:row>
                    <xdr:rowOff>69850</xdr:rowOff>
                  </from>
                  <to>
                    <xdr:col>3</xdr:col>
                    <xdr:colOff>736600</xdr:colOff>
                    <xdr:row>12</xdr:row>
                    <xdr:rowOff>88900</xdr:rowOff>
                  </to>
                </anchor>
              </controlPr>
            </control>
          </mc:Choice>
        </mc:AlternateContent>
        <mc:AlternateContent xmlns:mc="http://schemas.openxmlformats.org/markup-compatibility/2006">
          <mc:Choice Requires="x14">
            <control shapeId="55310" r:id="rId9" name="Check Box 14">
              <controlPr defaultSize="0" autoFill="0" autoLine="0" autoPict="0">
                <anchor moveWithCells="1">
                  <from>
                    <xdr:col>3</xdr:col>
                    <xdr:colOff>762000</xdr:colOff>
                    <xdr:row>11</xdr:row>
                    <xdr:rowOff>69850</xdr:rowOff>
                  </from>
                  <to>
                    <xdr:col>3</xdr:col>
                    <xdr:colOff>1162050</xdr:colOff>
                    <xdr:row>12</xdr:row>
                    <xdr:rowOff>88900</xdr:rowOff>
                  </to>
                </anchor>
              </controlPr>
            </control>
          </mc:Choice>
        </mc:AlternateContent>
        <mc:AlternateContent xmlns:mc="http://schemas.openxmlformats.org/markup-compatibility/2006">
          <mc:Choice Requires="x14">
            <control shapeId="55317" r:id="rId10" name="Check Box 21">
              <controlPr defaultSize="0" autoFill="0" autoLine="0" autoPict="0">
                <anchor moveWithCells="1">
                  <from>
                    <xdr:col>3</xdr:col>
                    <xdr:colOff>215900</xdr:colOff>
                    <xdr:row>18</xdr:row>
                    <xdr:rowOff>495300</xdr:rowOff>
                  </from>
                  <to>
                    <xdr:col>3</xdr:col>
                    <xdr:colOff>666750</xdr:colOff>
                    <xdr:row>18</xdr:row>
                    <xdr:rowOff>4064000</xdr:rowOff>
                  </to>
                </anchor>
              </controlPr>
            </control>
          </mc:Choice>
        </mc:AlternateContent>
        <mc:AlternateContent xmlns:mc="http://schemas.openxmlformats.org/markup-compatibility/2006">
          <mc:Choice Requires="x14">
            <control shapeId="55318" r:id="rId11" name="Check Box 22">
              <controlPr defaultSize="0" autoFill="0" autoLine="0" autoPict="0">
                <anchor moveWithCells="1">
                  <from>
                    <xdr:col>3</xdr:col>
                    <xdr:colOff>698500</xdr:colOff>
                    <xdr:row>18</xdr:row>
                    <xdr:rowOff>495300</xdr:rowOff>
                  </from>
                  <to>
                    <xdr:col>3</xdr:col>
                    <xdr:colOff>1155700</xdr:colOff>
                    <xdr:row>18</xdr:row>
                    <xdr:rowOff>4064000</xdr:rowOff>
                  </to>
                </anchor>
              </controlPr>
            </control>
          </mc:Choice>
        </mc:AlternateContent>
        <mc:AlternateContent xmlns:mc="http://schemas.openxmlformats.org/markup-compatibility/2006">
          <mc:Choice Requires="x14">
            <control shapeId="55329" r:id="rId12" name="Check Box 33">
              <controlPr defaultSize="0" autoFill="0" autoLine="0" autoPict="0">
                <anchor moveWithCells="1">
                  <from>
                    <xdr:col>3</xdr:col>
                    <xdr:colOff>215900</xdr:colOff>
                    <xdr:row>23</xdr:row>
                    <xdr:rowOff>527050</xdr:rowOff>
                  </from>
                  <to>
                    <xdr:col>3</xdr:col>
                    <xdr:colOff>603250</xdr:colOff>
                    <xdr:row>25</xdr:row>
                    <xdr:rowOff>57150</xdr:rowOff>
                  </to>
                </anchor>
              </controlPr>
            </control>
          </mc:Choice>
        </mc:AlternateContent>
        <mc:AlternateContent xmlns:mc="http://schemas.openxmlformats.org/markup-compatibility/2006">
          <mc:Choice Requires="x14">
            <control shapeId="55330" r:id="rId13" name="Check Box 34">
              <controlPr defaultSize="0" autoFill="0" autoLine="0" autoPict="0">
                <anchor moveWithCells="1">
                  <from>
                    <xdr:col>3</xdr:col>
                    <xdr:colOff>628650</xdr:colOff>
                    <xdr:row>23</xdr:row>
                    <xdr:rowOff>527050</xdr:rowOff>
                  </from>
                  <to>
                    <xdr:col>3</xdr:col>
                    <xdr:colOff>1016000</xdr:colOff>
                    <xdr:row>25</xdr:row>
                    <xdr:rowOff>57150</xdr:rowOff>
                  </to>
                </anchor>
              </controlPr>
            </control>
          </mc:Choice>
        </mc:AlternateContent>
        <mc:AlternateContent xmlns:mc="http://schemas.openxmlformats.org/markup-compatibility/2006">
          <mc:Choice Requires="x14">
            <control shapeId="55337" r:id="rId14" name="Check Box 41">
              <controlPr defaultSize="0" autoFill="0" autoLine="0" autoPict="0">
                <anchor moveWithCells="1">
                  <from>
                    <xdr:col>3</xdr:col>
                    <xdr:colOff>165100</xdr:colOff>
                    <xdr:row>23</xdr:row>
                    <xdr:rowOff>285750</xdr:rowOff>
                  </from>
                  <to>
                    <xdr:col>3</xdr:col>
                    <xdr:colOff>565150</xdr:colOff>
                    <xdr:row>23</xdr:row>
                    <xdr:rowOff>571500</xdr:rowOff>
                  </to>
                </anchor>
              </controlPr>
            </control>
          </mc:Choice>
        </mc:AlternateContent>
        <mc:AlternateContent xmlns:mc="http://schemas.openxmlformats.org/markup-compatibility/2006">
          <mc:Choice Requires="x14">
            <control shapeId="55338" r:id="rId15" name="Check Box 42">
              <controlPr defaultSize="0" autoFill="0" autoLine="0" autoPict="0">
                <anchor moveWithCells="1">
                  <from>
                    <xdr:col>3</xdr:col>
                    <xdr:colOff>590550</xdr:colOff>
                    <xdr:row>23</xdr:row>
                    <xdr:rowOff>285750</xdr:rowOff>
                  </from>
                  <to>
                    <xdr:col>3</xdr:col>
                    <xdr:colOff>990600</xdr:colOff>
                    <xdr:row>23</xdr:row>
                    <xdr:rowOff>571500</xdr:rowOff>
                  </to>
                </anchor>
              </controlPr>
            </control>
          </mc:Choice>
        </mc:AlternateContent>
        <mc:AlternateContent xmlns:mc="http://schemas.openxmlformats.org/markup-compatibility/2006">
          <mc:Choice Requires="x14">
            <control shapeId="55339" r:id="rId16" name="Check Box 43">
              <controlPr defaultSize="0" autoFill="0" autoLine="0" autoPict="0">
                <anchor moveWithCells="1">
                  <from>
                    <xdr:col>3</xdr:col>
                    <xdr:colOff>177800</xdr:colOff>
                    <xdr:row>22</xdr:row>
                    <xdr:rowOff>19050</xdr:rowOff>
                  </from>
                  <to>
                    <xdr:col>3</xdr:col>
                    <xdr:colOff>577850</xdr:colOff>
                    <xdr:row>23</xdr:row>
                    <xdr:rowOff>31750</xdr:rowOff>
                  </to>
                </anchor>
              </controlPr>
            </control>
          </mc:Choice>
        </mc:AlternateContent>
        <mc:AlternateContent xmlns:mc="http://schemas.openxmlformats.org/markup-compatibility/2006">
          <mc:Choice Requires="x14">
            <control shapeId="55340" r:id="rId17" name="Check Box 44">
              <controlPr defaultSize="0" autoFill="0" autoLine="0" autoPict="0">
                <anchor moveWithCells="1">
                  <from>
                    <xdr:col>3</xdr:col>
                    <xdr:colOff>603250</xdr:colOff>
                    <xdr:row>22</xdr:row>
                    <xdr:rowOff>19050</xdr:rowOff>
                  </from>
                  <to>
                    <xdr:col>3</xdr:col>
                    <xdr:colOff>1003300</xdr:colOff>
                    <xdr:row>23</xdr:row>
                    <xdr:rowOff>31750</xdr:rowOff>
                  </to>
                </anchor>
              </controlPr>
            </control>
          </mc:Choice>
        </mc:AlternateContent>
        <mc:AlternateContent xmlns:mc="http://schemas.openxmlformats.org/markup-compatibility/2006">
          <mc:Choice Requires="x14">
            <control shapeId="55341" r:id="rId18" name="Check Box 45">
              <controlPr defaultSize="0" autoFill="0" autoLine="0" autoPict="0">
                <anchor moveWithCells="1">
                  <from>
                    <xdr:col>3</xdr:col>
                    <xdr:colOff>165100</xdr:colOff>
                    <xdr:row>20</xdr:row>
                    <xdr:rowOff>762000</xdr:rowOff>
                  </from>
                  <to>
                    <xdr:col>3</xdr:col>
                    <xdr:colOff>584200</xdr:colOff>
                    <xdr:row>21</xdr:row>
                    <xdr:rowOff>787400</xdr:rowOff>
                  </to>
                </anchor>
              </controlPr>
            </control>
          </mc:Choice>
        </mc:AlternateContent>
        <mc:AlternateContent xmlns:mc="http://schemas.openxmlformats.org/markup-compatibility/2006">
          <mc:Choice Requires="x14">
            <control shapeId="55342" r:id="rId19" name="Check Box 46">
              <controlPr defaultSize="0" autoFill="0" autoLine="0" autoPict="0">
                <anchor moveWithCells="1">
                  <from>
                    <xdr:col>3</xdr:col>
                    <xdr:colOff>615950</xdr:colOff>
                    <xdr:row>20</xdr:row>
                    <xdr:rowOff>762000</xdr:rowOff>
                  </from>
                  <to>
                    <xdr:col>3</xdr:col>
                    <xdr:colOff>1028700</xdr:colOff>
                    <xdr:row>21</xdr:row>
                    <xdr:rowOff>787400</xdr:rowOff>
                  </to>
                </anchor>
              </controlPr>
            </control>
          </mc:Choice>
        </mc:AlternateContent>
        <mc:AlternateContent xmlns:mc="http://schemas.openxmlformats.org/markup-compatibility/2006">
          <mc:Choice Requires="x14">
            <control shapeId="55345" r:id="rId20" name="Check Box 49">
              <controlPr defaultSize="0" autoFill="0" autoLine="0" autoPict="0">
                <anchor moveWithCells="1">
                  <from>
                    <xdr:col>3</xdr:col>
                    <xdr:colOff>317500</xdr:colOff>
                    <xdr:row>16</xdr:row>
                    <xdr:rowOff>4826000</xdr:rowOff>
                  </from>
                  <to>
                    <xdr:col>3</xdr:col>
                    <xdr:colOff>787400</xdr:colOff>
                    <xdr:row>17</xdr:row>
                    <xdr:rowOff>787400</xdr:rowOff>
                  </to>
                </anchor>
              </controlPr>
            </control>
          </mc:Choice>
        </mc:AlternateContent>
        <mc:AlternateContent xmlns:mc="http://schemas.openxmlformats.org/markup-compatibility/2006">
          <mc:Choice Requires="x14">
            <control shapeId="55346" r:id="rId21" name="Check Box 50">
              <controlPr defaultSize="0" autoFill="0" autoLine="0" autoPict="0">
                <anchor moveWithCells="1">
                  <from>
                    <xdr:col>3</xdr:col>
                    <xdr:colOff>825500</xdr:colOff>
                    <xdr:row>16</xdr:row>
                    <xdr:rowOff>4826000</xdr:rowOff>
                  </from>
                  <to>
                    <xdr:col>3</xdr:col>
                    <xdr:colOff>1295400</xdr:colOff>
                    <xdr:row>17</xdr:row>
                    <xdr:rowOff>787400</xdr:rowOff>
                  </to>
                </anchor>
              </controlPr>
            </control>
          </mc:Choice>
        </mc:AlternateContent>
        <mc:AlternateContent xmlns:mc="http://schemas.openxmlformats.org/markup-compatibility/2006">
          <mc:Choice Requires="x14">
            <control shapeId="55347" r:id="rId22" name="Check Box 51">
              <controlPr defaultSize="0" autoFill="0" autoLine="0" autoPict="0">
                <anchor moveWithCells="1">
                  <from>
                    <xdr:col>3</xdr:col>
                    <xdr:colOff>457200</xdr:colOff>
                    <xdr:row>15</xdr:row>
                    <xdr:rowOff>781050</xdr:rowOff>
                  </from>
                  <to>
                    <xdr:col>3</xdr:col>
                    <xdr:colOff>908050</xdr:colOff>
                    <xdr:row>17</xdr:row>
                    <xdr:rowOff>38100</xdr:rowOff>
                  </to>
                </anchor>
              </controlPr>
            </control>
          </mc:Choice>
        </mc:AlternateContent>
        <mc:AlternateContent xmlns:mc="http://schemas.openxmlformats.org/markup-compatibility/2006">
          <mc:Choice Requires="x14">
            <control shapeId="55348" r:id="rId23" name="Check Box 52">
              <controlPr defaultSize="0" autoFill="0" autoLine="0" autoPict="0">
                <anchor moveWithCells="1">
                  <from>
                    <xdr:col>3</xdr:col>
                    <xdr:colOff>939800</xdr:colOff>
                    <xdr:row>15</xdr:row>
                    <xdr:rowOff>781050</xdr:rowOff>
                  </from>
                  <to>
                    <xdr:col>3</xdr:col>
                    <xdr:colOff>1384300</xdr:colOff>
                    <xdr:row>17</xdr:row>
                    <xdr:rowOff>38100</xdr:rowOff>
                  </to>
                </anchor>
              </controlPr>
            </control>
          </mc:Choice>
        </mc:AlternateContent>
        <mc:AlternateContent xmlns:mc="http://schemas.openxmlformats.org/markup-compatibility/2006">
          <mc:Choice Requires="x14">
            <control shapeId="55349" r:id="rId24" name="Check Box 53">
              <controlPr defaultSize="0" autoFill="0" autoLine="0" autoPict="0">
                <anchor moveWithCells="1">
                  <from>
                    <xdr:col>3</xdr:col>
                    <xdr:colOff>355600</xdr:colOff>
                    <xdr:row>15</xdr:row>
                    <xdr:rowOff>44450</xdr:rowOff>
                  </from>
                  <to>
                    <xdr:col>3</xdr:col>
                    <xdr:colOff>825500</xdr:colOff>
                    <xdr:row>16</xdr:row>
                    <xdr:rowOff>57150</xdr:rowOff>
                  </to>
                </anchor>
              </controlPr>
            </control>
          </mc:Choice>
        </mc:AlternateContent>
        <mc:AlternateContent xmlns:mc="http://schemas.openxmlformats.org/markup-compatibility/2006">
          <mc:Choice Requires="x14">
            <control shapeId="55350" r:id="rId25" name="Check Box 54">
              <controlPr defaultSize="0" autoFill="0" autoLine="0" autoPict="0">
                <anchor moveWithCells="1">
                  <from>
                    <xdr:col>3</xdr:col>
                    <xdr:colOff>863600</xdr:colOff>
                    <xdr:row>15</xdr:row>
                    <xdr:rowOff>44450</xdr:rowOff>
                  </from>
                  <to>
                    <xdr:col>3</xdr:col>
                    <xdr:colOff>1333500</xdr:colOff>
                    <xdr:row>16</xdr:row>
                    <xdr:rowOff>57150</xdr:rowOff>
                  </to>
                </anchor>
              </controlPr>
            </control>
          </mc:Choice>
        </mc:AlternateContent>
        <mc:AlternateContent xmlns:mc="http://schemas.openxmlformats.org/markup-compatibility/2006">
          <mc:Choice Requires="x14">
            <control shapeId="55351" r:id="rId26" name="Check Box 55">
              <controlPr defaultSize="0" autoFill="0" autoLine="0" autoPict="0">
                <anchor moveWithCells="1">
                  <from>
                    <xdr:col>3</xdr:col>
                    <xdr:colOff>292100</xdr:colOff>
                    <xdr:row>14</xdr:row>
                    <xdr:rowOff>2368550</xdr:rowOff>
                  </from>
                  <to>
                    <xdr:col>3</xdr:col>
                    <xdr:colOff>768350</xdr:colOff>
                    <xdr:row>14</xdr:row>
                    <xdr:rowOff>2679700</xdr:rowOff>
                  </to>
                </anchor>
              </controlPr>
            </control>
          </mc:Choice>
        </mc:AlternateContent>
        <mc:AlternateContent xmlns:mc="http://schemas.openxmlformats.org/markup-compatibility/2006">
          <mc:Choice Requires="x14">
            <control shapeId="55352" r:id="rId27" name="Check Box 56">
              <controlPr defaultSize="0" autoFill="0" autoLine="0" autoPict="0">
                <anchor moveWithCells="1">
                  <from>
                    <xdr:col>3</xdr:col>
                    <xdr:colOff>806450</xdr:colOff>
                    <xdr:row>14</xdr:row>
                    <xdr:rowOff>2368550</xdr:rowOff>
                  </from>
                  <to>
                    <xdr:col>3</xdr:col>
                    <xdr:colOff>1282700</xdr:colOff>
                    <xdr:row>14</xdr:row>
                    <xdr:rowOff>2679700</xdr:rowOff>
                  </to>
                </anchor>
              </controlPr>
            </control>
          </mc:Choice>
        </mc:AlternateContent>
        <mc:AlternateContent xmlns:mc="http://schemas.openxmlformats.org/markup-compatibility/2006">
          <mc:Choice Requires="x14">
            <control shapeId="55353" r:id="rId28" name="Check Box 57">
              <controlPr defaultSize="0" autoFill="0" autoLine="0" autoPict="0">
                <anchor moveWithCells="1">
                  <from>
                    <xdr:col>3</xdr:col>
                    <xdr:colOff>279400</xdr:colOff>
                    <xdr:row>11</xdr:row>
                    <xdr:rowOff>793750</xdr:rowOff>
                  </from>
                  <to>
                    <xdr:col>3</xdr:col>
                    <xdr:colOff>698500</xdr:colOff>
                    <xdr:row>13</xdr:row>
                    <xdr:rowOff>31750</xdr:rowOff>
                  </to>
                </anchor>
              </controlPr>
            </control>
          </mc:Choice>
        </mc:AlternateContent>
        <mc:AlternateContent xmlns:mc="http://schemas.openxmlformats.org/markup-compatibility/2006">
          <mc:Choice Requires="x14">
            <control shapeId="55354" r:id="rId29" name="Check Box 58">
              <controlPr defaultSize="0" autoFill="0" autoLine="0" autoPict="0">
                <anchor moveWithCells="1">
                  <from>
                    <xdr:col>3</xdr:col>
                    <xdr:colOff>730250</xdr:colOff>
                    <xdr:row>11</xdr:row>
                    <xdr:rowOff>793750</xdr:rowOff>
                  </from>
                  <to>
                    <xdr:col>3</xdr:col>
                    <xdr:colOff>1143000</xdr:colOff>
                    <xdr:row>13</xdr:row>
                    <xdr:rowOff>31750</xdr:rowOff>
                  </to>
                </anchor>
              </controlPr>
            </control>
          </mc:Choice>
        </mc:AlternateContent>
        <mc:AlternateContent xmlns:mc="http://schemas.openxmlformats.org/markup-compatibility/2006">
          <mc:Choice Requires="x14">
            <control shapeId="55355" r:id="rId30" name="Check Box 59">
              <controlPr defaultSize="0" autoFill="0" autoLine="0" autoPict="0">
                <anchor moveWithCells="1">
                  <from>
                    <xdr:col>3</xdr:col>
                    <xdr:colOff>330200</xdr:colOff>
                    <xdr:row>13</xdr:row>
                    <xdr:rowOff>69850</xdr:rowOff>
                  </from>
                  <to>
                    <xdr:col>3</xdr:col>
                    <xdr:colOff>742950</xdr:colOff>
                    <xdr:row>14</xdr:row>
                    <xdr:rowOff>82550</xdr:rowOff>
                  </to>
                </anchor>
              </controlPr>
            </control>
          </mc:Choice>
        </mc:AlternateContent>
        <mc:AlternateContent xmlns:mc="http://schemas.openxmlformats.org/markup-compatibility/2006">
          <mc:Choice Requires="x14">
            <control shapeId="55356" r:id="rId31" name="Check Box 60">
              <controlPr defaultSize="0" autoFill="0" autoLine="0" autoPict="0">
                <anchor moveWithCells="1">
                  <from>
                    <xdr:col>3</xdr:col>
                    <xdr:colOff>774700</xdr:colOff>
                    <xdr:row>13</xdr:row>
                    <xdr:rowOff>69850</xdr:rowOff>
                  </from>
                  <to>
                    <xdr:col>3</xdr:col>
                    <xdr:colOff>1181100</xdr:colOff>
                    <xdr:row>14</xdr:row>
                    <xdr:rowOff>82550</xdr:rowOff>
                  </to>
                </anchor>
              </controlPr>
            </control>
          </mc:Choice>
        </mc:AlternateContent>
        <mc:AlternateContent xmlns:mc="http://schemas.openxmlformats.org/markup-compatibility/2006">
          <mc:Choice Requires="x14">
            <control shapeId="55359" r:id="rId32" name="Check Box 63">
              <controlPr defaultSize="0" autoFill="0" autoLine="0" autoPict="0">
                <anchor moveWithCells="1">
                  <from>
                    <xdr:col>4</xdr:col>
                    <xdr:colOff>304800</xdr:colOff>
                    <xdr:row>36</xdr:row>
                    <xdr:rowOff>38100</xdr:rowOff>
                  </from>
                  <to>
                    <xdr:col>4</xdr:col>
                    <xdr:colOff>812800</xdr:colOff>
                    <xdr:row>37</xdr:row>
                    <xdr:rowOff>31750</xdr:rowOff>
                  </to>
                </anchor>
              </controlPr>
            </control>
          </mc:Choice>
        </mc:AlternateContent>
        <mc:AlternateContent xmlns:mc="http://schemas.openxmlformats.org/markup-compatibility/2006">
          <mc:Choice Requires="x14">
            <control shapeId="55360" r:id="rId33" name="Check Box 64">
              <controlPr defaultSize="0" autoFill="0" autoLine="0" autoPict="0">
                <anchor moveWithCells="1">
                  <from>
                    <xdr:col>4</xdr:col>
                    <xdr:colOff>850900</xdr:colOff>
                    <xdr:row>36</xdr:row>
                    <xdr:rowOff>38100</xdr:rowOff>
                  </from>
                  <to>
                    <xdr:col>4</xdr:col>
                    <xdr:colOff>1358900</xdr:colOff>
                    <xdr:row>37</xdr:row>
                    <xdr:rowOff>31750</xdr:rowOff>
                  </to>
                </anchor>
              </controlPr>
            </control>
          </mc:Choice>
        </mc:AlternateContent>
        <mc:AlternateContent xmlns:mc="http://schemas.openxmlformats.org/markup-compatibility/2006">
          <mc:Choice Requires="x14">
            <control shapeId="55361" r:id="rId34" name="Check Box 65">
              <controlPr defaultSize="0" autoFill="0" autoLine="0" autoPict="0">
                <anchor moveWithCells="1" sizeWithCells="1">
                  <from>
                    <xdr:col>4</xdr:col>
                    <xdr:colOff>0</xdr:colOff>
                    <xdr:row>43</xdr:row>
                    <xdr:rowOff>19050</xdr:rowOff>
                  </from>
                  <to>
                    <xdr:col>4</xdr:col>
                    <xdr:colOff>476250</xdr:colOff>
                    <xdr:row>43</xdr:row>
                    <xdr:rowOff>469900</xdr:rowOff>
                  </to>
                </anchor>
              </controlPr>
            </control>
          </mc:Choice>
        </mc:AlternateContent>
        <mc:AlternateContent xmlns:mc="http://schemas.openxmlformats.org/markup-compatibility/2006">
          <mc:Choice Requires="x14">
            <control shapeId="55362" r:id="rId35" name="Check Box 66">
              <controlPr defaultSize="0" autoFill="0" autoLine="0" autoPict="0">
                <anchor moveWithCells="1" sizeWithCells="1">
                  <from>
                    <xdr:col>4</xdr:col>
                    <xdr:colOff>514350</xdr:colOff>
                    <xdr:row>43</xdr:row>
                    <xdr:rowOff>19050</xdr:rowOff>
                  </from>
                  <to>
                    <xdr:col>4</xdr:col>
                    <xdr:colOff>984250</xdr:colOff>
                    <xdr:row>43</xdr:row>
                    <xdr:rowOff>469900</xdr:rowOff>
                  </to>
                </anchor>
              </controlPr>
            </control>
          </mc:Choice>
        </mc:AlternateContent>
        <mc:AlternateContent xmlns:mc="http://schemas.openxmlformats.org/markup-compatibility/2006">
          <mc:Choice Requires="x14">
            <control shapeId="55363" r:id="rId36" name="Check Box 67">
              <controlPr defaultSize="0" autoFill="0" autoLine="0" autoPict="0">
                <anchor moveWithCells="1" sizeWithCells="1">
                  <from>
                    <xdr:col>4</xdr:col>
                    <xdr:colOff>977900</xdr:colOff>
                    <xdr:row>43</xdr:row>
                    <xdr:rowOff>19050</xdr:rowOff>
                  </from>
                  <to>
                    <xdr:col>4</xdr:col>
                    <xdr:colOff>1714500</xdr:colOff>
                    <xdr:row>43</xdr:row>
                    <xdr:rowOff>469900</xdr:rowOff>
                  </to>
                </anchor>
              </controlPr>
            </control>
          </mc:Choice>
        </mc:AlternateContent>
        <mc:AlternateContent xmlns:mc="http://schemas.openxmlformats.org/markup-compatibility/2006">
          <mc:Choice Requires="x14">
            <control shapeId="55364" r:id="rId37" name="Check Box 68">
              <controlPr defaultSize="0" autoFill="0" autoLine="0" autoPict="0">
                <anchor moveWithCells="1">
                  <from>
                    <xdr:col>4</xdr:col>
                    <xdr:colOff>222250</xdr:colOff>
                    <xdr:row>64</xdr:row>
                    <xdr:rowOff>38100</xdr:rowOff>
                  </from>
                  <to>
                    <xdr:col>4</xdr:col>
                    <xdr:colOff>723900</xdr:colOff>
                    <xdr:row>65</xdr:row>
                    <xdr:rowOff>25400</xdr:rowOff>
                  </to>
                </anchor>
              </controlPr>
            </control>
          </mc:Choice>
        </mc:AlternateContent>
        <mc:AlternateContent xmlns:mc="http://schemas.openxmlformats.org/markup-compatibility/2006">
          <mc:Choice Requires="x14">
            <control shapeId="55365" r:id="rId38" name="Check Box 69">
              <controlPr defaultSize="0" autoFill="0" autoLine="0" autoPict="0">
                <anchor moveWithCells="1">
                  <from>
                    <xdr:col>4</xdr:col>
                    <xdr:colOff>762000</xdr:colOff>
                    <xdr:row>64</xdr:row>
                    <xdr:rowOff>38100</xdr:rowOff>
                  </from>
                  <to>
                    <xdr:col>4</xdr:col>
                    <xdr:colOff>1263650</xdr:colOff>
                    <xdr:row>65</xdr:row>
                    <xdr:rowOff>25400</xdr:rowOff>
                  </to>
                </anchor>
              </controlPr>
            </control>
          </mc:Choice>
        </mc:AlternateContent>
        <mc:AlternateContent xmlns:mc="http://schemas.openxmlformats.org/markup-compatibility/2006">
          <mc:Choice Requires="x14">
            <control shapeId="55366" r:id="rId39" name="Check Box 70">
              <controlPr defaultSize="0" autoFill="0" autoLine="0" autoPict="0">
                <anchor moveWithCells="1">
                  <from>
                    <xdr:col>4</xdr:col>
                    <xdr:colOff>1250950</xdr:colOff>
                    <xdr:row>64</xdr:row>
                    <xdr:rowOff>38100</xdr:rowOff>
                  </from>
                  <to>
                    <xdr:col>4</xdr:col>
                    <xdr:colOff>2032000</xdr:colOff>
                    <xdr:row>65</xdr:row>
                    <xdr:rowOff>25400</xdr:rowOff>
                  </to>
                </anchor>
              </controlPr>
            </control>
          </mc:Choice>
        </mc:AlternateContent>
        <mc:AlternateContent xmlns:mc="http://schemas.openxmlformats.org/markup-compatibility/2006">
          <mc:Choice Requires="x14">
            <control shapeId="55373" r:id="rId40" name="Check Box 77">
              <controlPr defaultSize="0" autoFill="0" autoLine="0" autoPict="0">
                <anchor moveWithCells="1">
                  <from>
                    <xdr:col>3</xdr:col>
                    <xdr:colOff>190500</xdr:colOff>
                    <xdr:row>19</xdr:row>
                    <xdr:rowOff>44450</xdr:rowOff>
                  </from>
                  <to>
                    <xdr:col>3</xdr:col>
                    <xdr:colOff>584200</xdr:colOff>
                    <xdr:row>20</xdr:row>
                    <xdr:rowOff>63500</xdr:rowOff>
                  </to>
                </anchor>
              </controlPr>
            </control>
          </mc:Choice>
        </mc:AlternateContent>
        <mc:AlternateContent xmlns:mc="http://schemas.openxmlformats.org/markup-compatibility/2006">
          <mc:Choice Requires="x14">
            <control shapeId="55374" r:id="rId41" name="Check Box 78">
              <controlPr defaultSize="0" autoFill="0" autoLine="0" autoPict="0">
                <anchor moveWithCells="1">
                  <from>
                    <xdr:col>3</xdr:col>
                    <xdr:colOff>609600</xdr:colOff>
                    <xdr:row>19</xdr:row>
                    <xdr:rowOff>44450</xdr:rowOff>
                  </from>
                  <to>
                    <xdr:col>3</xdr:col>
                    <xdr:colOff>1003300</xdr:colOff>
                    <xdr:row>20</xdr:row>
                    <xdr:rowOff>63500</xdr:rowOff>
                  </to>
                </anchor>
              </controlPr>
            </control>
          </mc:Choice>
        </mc:AlternateContent>
        <mc:AlternateContent xmlns:mc="http://schemas.openxmlformats.org/markup-compatibility/2006">
          <mc:Choice Requires="x14">
            <control shapeId="55377" r:id="rId42" name="Check Box 81">
              <controlPr defaultSize="0" autoFill="0" autoLine="0" autoPict="0">
                <anchor moveWithCells="1">
                  <from>
                    <xdr:col>3</xdr:col>
                    <xdr:colOff>152400</xdr:colOff>
                    <xdr:row>20</xdr:row>
                    <xdr:rowOff>31750</xdr:rowOff>
                  </from>
                  <to>
                    <xdr:col>3</xdr:col>
                    <xdr:colOff>571500</xdr:colOff>
                    <xdr:row>21</xdr:row>
                    <xdr:rowOff>50800</xdr:rowOff>
                  </to>
                </anchor>
              </controlPr>
            </control>
          </mc:Choice>
        </mc:AlternateContent>
        <mc:AlternateContent xmlns:mc="http://schemas.openxmlformats.org/markup-compatibility/2006">
          <mc:Choice Requires="x14">
            <control shapeId="55378" r:id="rId43" name="Check Box 82">
              <controlPr defaultSize="0" autoFill="0" autoLine="0" autoPict="0">
                <anchor moveWithCells="1">
                  <from>
                    <xdr:col>3</xdr:col>
                    <xdr:colOff>603250</xdr:colOff>
                    <xdr:row>20</xdr:row>
                    <xdr:rowOff>31750</xdr:rowOff>
                  </from>
                  <to>
                    <xdr:col>3</xdr:col>
                    <xdr:colOff>1016000</xdr:colOff>
                    <xdr:row>21</xdr:row>
                    <xdr:rowOff>50800</xdr:rowOff>
                  </to>
                </anchor>
              </controlPr>
            </control>
          </mc:Choice>
        </mc:AlternateContent>
        <mc:AlternateContent xmlns:mc="http://schemas.openxmlformats.org/markup-compatibility/2006">
          <mc:Choice Requires="x14">
            <control shapeId="55381" r:id="rId44" name="Check Box 85">
              <controlPr defaultSize="0" autoFill="0" autoLine="0" autoPict="0">
                <anchor moveWithCells="1">
                  <from>
                    <xdr:col>4</xdr:col>
                    <xdr:colOff>196850</xdr:colOff>
                    <xdr:row>10</xdr:row>
                    <xdr:rowOff>19050</xdr:rowOff>
                  </from>
                  <to>
                    <xdr:col>4</xdr:col>
                    <xdr:colOff>698500</xdr:colOff>
                    <xdr:row>11</xdr:row>
                    <xdr:rowOff>31750</xdr:rowOff>
                  </to>
                </anchor>
              </controlPr>
            </control>
          </mc:Choice>
        </mc:AlternateContent>
        <mc:AlternateContent xmlns:mc="http://schemas.openxmlformats.org/markup-compatibility/2006">
          <mc:Choice Requires="x14">
            <control shapeId="55382" r:id="rId45" name="Check Box 86">
              <controlPr defaultSize="0" autoFill="0" autoLine="0" autoPict="0">
                <anchor moveWithCells="1">
                  <from>
                    <xdr:col>4</xdr:col>
                    <xdr:colOff>736600</xdr:colOff>
                    <xdr:row>10</xdr:row>
                    <xdr:rowOff>19050</xdr:rowOff>
                  </from>
                  <to>
                    <xdr:col>4</xdr:col>
                    <xdr:colOff>1231900</xdr:colOff>
                    <xdr:row>11</xdr:row>
                    <xdr:rowOff>31750</xdr:rowOff>
                  </to>
                </anchor>
              </controlPr>
            </control>
          </mc:Choice>
        </mc:AlternateContent>
        <mc:AlternateContent xmlns:mc="http://schemas.openxmlformats.org/markup-compatibility/2006">
          <mc:Choice Requires="x14">
            <control shapeId="55385" r:id="rId46" name="Check Box 89">
              <controlPr defaultSize="0" autoFill="0" autoLine="0" autoPict="0">
                <anchor moveWithCells="1">
                  <from>
                    <xdr:col>4</xdr:col>
                    <xdr:colOff>209550</xdr:colOff>
                    <xdr:row>10</xdr:row>
                    <xdr:rowOff>781050</xdr:rowOff>
                  </from>
                  <to>
                    <xdr:col>4</xdr:col>
                    <xdr:colOff>641350</xdr:colOff>
                    <xdr:row>11</xdr:row>
                    <xdr:rowOff>800100</xdr:rowOff>
                  </to>
                </anchor>
              </controlPr>
            </control>
          </mc:Choice>
        </mc:AlternateContent>
        <mc:AlternateContent xmlns:mc="http://schemas.openxmlformats.org/markup-compatibility/2006">
          <mc:Choice Requires="x14">
            <control shapeId="55386" r:id="rId47" name="Check Box 90">
              <controlPr defaultSize="0" autoFill="0" autoLine="0" autoPict="0">
                <anchor moveWithCells="1">
                  <from>
                    <xdr:col>4</xdr:col>
                    <xdr:colOff>673100</xdr:colOff>
                    <xdr:row>10</xdr:row>
                    <xdr:rowOff>781050</xdr:rowOff>
                  </from>
                  <to>
                    <xdr:col>4</xdr:col>
                    <xdr:colOff>1104900</xdr:colOff>
                    <xdr:row>11</xdr:row>
                    <xdr:rowOff>800100</xdr:rowOff>
                  </to>
                </anchor>
              </controlPr>
            </control>
          </mc:Choice>
        </mc:AlternateContent>
        <mc:AlternateContent xmlns:mc="http://schemas.openxmlformats.org/markup-compatibility/2006">
          <mc:Choice Requires="x14">
            <control shapeId="55387" r:id="rId48" name="Check Box 91">
              <controlPr defaultSize="0" autoFill="0" autoLine="0" autoPict="0">
                <anchor moveWithCells="1">
                  <from>
                    <xdr:col>4</xdr:col>
                    <xdr:colOff>266700</xdr:colOff>
                    <xdr:row>11</xdr:row>
                    <xdr:rowOff>781050</xdr:rowOff>
                  </from>
                  <to>
                    <xdr:col>4</xdr:col>
                    <xdr:colOff>628650</xdr:colOff>
                    <xdr:row>13</xdr:row>
                    <xdr:rowOff>19050</xdr:rowOff>
                  </to>
                </anchor>
              </controlPr>
            </control>
          </mc:Choice>
        </mc:AlternateContent>
        <mc:AlternateContent xmlns:mc="http://schemas.openxmlformats.org/markup-compatibility/2006">
          <mc:Choice Requires="x14">
            <control shapeId="55388" r:id="rId49" name="Check Box 92">
              <controlPr defaultSize="0" autoFill="0" autoLine="0" autoPict="0">
                <anchor moveWithCells="1">
                  <from>
                    <xdr:col>4</xdr:col>
                    <xdr:colOff>654050</xdr:colOff>
                    <xdr:row>11</xdr:row>
                    <xdr:rowOff>781050</xdr:rowOff>
                  </from>
                  <to>
                    <xdr:col>4</xdr:col>
                    <xdr:colOff>1016000</xdr:colOff>
                    <xdr:row>13</xdr:row>
                    <xdr:rowOff>19050</xdr:rowOff>
                  </to>
                </anchor>
              </controlPr>
            </control>
          </mc:Choice>
        </mc:AlternateContent>
        <mc:AlternateContent xmlns:mc="http://schemas.openxmlformats.org/markup-compatibility/2006">
          <mc:Choice Requires="x14">
            <control shapeId="55401" r:id="rId50" name="Check Box 105">
              <controlPr defaultSize="0" autoFill="0" autoLine="0" autoPict="0">
                <anchor moveWithCells="1">
                  <from>
                    <xdr:col>4</xdr:col>
                    <xdr:colOff>203200</xdr:colOff>
                    <xdr:row>19</xdr:row>
                    <xdr:rowOff>19050</xdr:rowOff>
                  </from>
                  <to>
                    <xdr:col>4</xdr:col>
                    <xdr:colOff>692150</xdr:colOff>
                    <xdr:row>20</xdr:row>
                    <xdr:rowOff>38100</xdr:rowOff>
                  </to>
                </anchor>
              </controlPr>
            </control>
          </mc:Choice>
        </mc:AlternateContent>
        <mc:AlternateContent xmlns:mc="http://schemas.openxmlformats.org/markup-compatibility/2006">
          <mc:Choice Requires="x14">
            <control shapeId="55402" r:id="rId51" name="Check Box 106">
              <controlPr defaultSize="0" autoFill="0" autoLine="0" autoPict="0">
                <anchor moveWithCells="1">
                  <from>
                    <xdr:col>4</xdr:col>
                    <xdr:colOff>730250</xdr:colOff>
                    <xdr:row>19</xdr:row>
                    <xdr:rowOff>19050</xdr:rowOff>
                  </from>
                  <to>
                    <xdr:col>4</xdr:col>
                    <xdr:colOff>1219200</xdr:colOff>
                    <xdr:row>20</xdr:row>
                    <xdr:rowOff>38100</xdr:rowOff>
                  </to>
                </anchor>
              </controlPr>
            </control>
          </mc:Choice>
        </mc:AlternateContent>
        <mc:AlternateContent xmlns:mc="http://schemas.openxmlformats.org/markup-compatibility/2006">
          <mc:Choice Requires="x14">
            <control shapeId="55403" r:id="rId52" name="Check Box 107">
              <controlPr defaultSize="0" autoFill="0" autoLine="0" autoPict="0">
                <anchor moveWithCells="1">
                  <from>
                    <xdr:col>4</xdr:col>
                    <xdr:colOff>203200</xdr:colOff>
                    <xdr:row>20</xdr:row>
                    <xdr:rowOff>19050</xdr:rowOff>
                  </from>
                  <to>
                    <xdr:col>4</xdr:col>
                    <xdr:colOff>654050</xdr:colOff>
                    <xdr:row>21</xdr:row>
                    <xdr:rowOff>38100</xdr:rowOff>
                  </to>
                </anchor>
              </controlPr>
            </control>
          </mc:Choice>
        </mc:AlternateContent>
        <mc:AlternateContent xmlns:mc="http://schemas.openxmlformats.org/markup-compatibility/2006">
          <mc:Choice Requires="x14">
            <control shapeId="55404" r:id="rId53" name="Check Box 108">
              <controlPr defaultSize="0" autoFill="0" autoLine="0" autoPict="0">
                <anchor moveWithCells="1">
                  <from>
                    <xdr:col>4</xdr:col>
                    <xdr:colOff>685800</xdr:colOff>
                    <xdr:row>20</xdr:row>
                    <xdr:rowOff>19050</xdr:rowOff>
                  </from>
                  <to>
                    <xdr:col>4</xdr:col>
                    <xdr:colOff>1130300</xdr:colOff>
                    <xdr:row>21</xdr:row>
                    <xdr:rowOff>38100</xdr:rowOff>
                  </to>
                </anchor>
              </controlPr>
            </control>
          </mc:Choice>
        </mc:AlternateContent>
        <mc:AlternateContent xmlns:mc="http://schemas.openxmlformats.org/markup-compatibility/2006">
          <mc:Choice Requires="x14">
            <control shapeId="55407" r:id="rId54" name="Check Box 111">
              <controlPr defaultSize="0" autoFill="0" autoLine="0" autoPict="0">
                <anchor moveWithCells="1">
                  <from>
                    <xdr:col>4</xdr:col>
                    <xdr:colOff>241300</xdr:colOff>
                    <xdr:row>21</xdr:row>
                    <xdr:rowOff>0</xdr:rowOff>
                  </from>
                  <to>
                    <xdr:col>4</xdr:col>
                    <xdr:colOff>641350</xdr:colOff>
                    <xdr:row>22</xdr:row>
                    <xdr:rowOff>19050</xdr:rowOff>
                  </to>
                </anchor>
              </controlPr>
            </control>
          </mc:Choice>
        </mc:AlternateContent>
        <mc:AlternateContent xmlns:mc="http://schemas.openxmlformats.org/markup-compatibility/2006">
          <mc:Choice Requires="x14">
            <control shapeId="55408" r:id="rId55" name="Check Box 112">
              <controlPr defaultSize="0" autoFill="0" autoLine="0" autoPict="0">
                <anchor moveWithCells="1">
                  <from>
                    <xdr:col>4</xdr:col>
                    <xdr:colOff>666750</xdr:colOff>
                    <xdr:row>21</xdr:row>
                    <xdr:rowOff>0</xdr:rowOff>
                  </from>
                  <to>
                    <xdr:col>4</xdr:col>
                    <xdr:colOff>1066800</xdr:colOff>
                    <xdr:row>22</xdr:row>
                    <xdr:rowOff>19050</xdr:rowOff>
                  </to>
                </anchor>
              </controlPr>
            </control>
          </mc:Choice>
        </mc:AlternateContent>
        <mc:AlternateContent xmlns:mc="http://schemas.openxmlformats.org/markup-compatibility/2006">
          <mc:Choice Requires="x14">
            <control shapeId="55411" r:id="rId56" name="Check Box 115">
              <controlPr defaultSize="0" autoFill="0" autoLine="0" autoPict="0">
                <anchor moveWithCells="1">
                  <from>
                    <xdr:col>4</xdr:col>
                    <xdr:colOff>203200</xdr:colOff>
                    <xdr:row>21</xdr:row>
                    <xdr:rowOff>793750</xdr:rowOff>
                  </from>
                  <to>
                    <xdr:col>4</xdr:col>
                    <xdr:colOff>615950</xdr:colOff>
                    <xdr:row>22</xdr:row>
                    <xdr:rowOff>806450</xdr:rowOff>
                  </to>
                </anchor>
              </controlPr>
            </control>
          </mc:Choice>
        </mc:AlternateContent>
        <mc:AlternateContent xmlns:mc="http://schemas.openxmlformats.org/markup-compatibility/2006">
          <mc:Choice Requires="x14">
            <control shapeId="55412" r:id="rId57" name="Check Box 116">
              <controlPr defaultSize="0" autoFill="0" autoLine="0" autoPict="0">
                <anchor moveWithCells="1">
                  <from>
                    <xdr:col>4</xdr:col>
                    <xdr:colOff>647700</xdr:colOff>
                    <xdr:row>21</xdr:row>
                    <xdr:rowOff>793750</xdr:rowOff>
                  </from>
                  <to>
                    <xdr:col>4</xdr:col>
                    <xdr:colOff>1054100</xdr:colOff>
                    <xdr:row>22</xdr:row>
                    <xdr:rowOff>806450</xdr:rowOff>
                  </to>
                </anchor>
              </controlPr>
            </control>
          </mc:Choice>
        </mc:AlternateContent>
        <mc:AlternateContent xmlns:mc="http://schemas.openxmlformats.org/markup-compatibility/2006">
          <mc:Choice Requires="x14">
            <control shapeId="55415" r:id="rId58" name="Check Box 119">
              <controlPr defaultSize="0" autoFill="0" autoLine="0" autoPict="0">
                <anchor moveWithCells="1">
                  <from>
                    <xdr:col>4</xdr:col>
                    <xdr:colOff>215900</xdr:colOff>
                    <xdr:row>22</xdr:row>
                    <xdr:rowOff>800100</xdr:rowOff>
                  </from>
                  <to>
                    <xdr:col>4</xdr:col>
                    <xdr:colOff>615950</xdr:colOff>
                    <xdr:row>24</xdr:row>
                    <xdr:rowOff>6350</xdr:rowOff>
                  </to>
                </anchor>
              </controlPr>
            </control>
          </mc:Choice>
        </mc:AlternateContent>
        <mc:AlternateContent xmlns:mc="http://schemas.openxmlformats.org/markup-compatibility/2006">
          <mc:Choice Requires="x14">
            <control shapeId="55416" r:id="rId59" name="Check Box 120">
              <controlPr defaultSize="0" autoFill="0" autoLine="0" autoPict="0">
                <anchor moveWithCells="1">
                  <from>
                    <xdr:col>4</xdr:col>
                    <xdr:colOff>641350</xdr:colOff>
                    <xdr:row>22</xdr:row>
                    <xdr:rowOff>800100</xdr:rowOff>
                  </from>
                  <to>
                    <xdr:col>4</xdr:col>
                    <xdr:colOff>1041400</xdr:colOff>
                    <xdr:row>24</xdr:row>
                    <xdr:rowOff>6350</xdr:rowOff>
                  </to>
                </anchor>
              </controlPr>
            </control>
          </mc:Choice>
        </mc:AlternateContent>
        <mc:AlternateContent xmlns:mc="http://schemas.openxmlformats.org/markup-compatibility/2006">
          <mc:Choice Requires="x14">
            <control shapeId="55421" r:id="rId60" name="Check Box 125">
              <controlPr defaultSize="0" autoFill="0" autoLine="0" autoPict="0">
                <anchor moveWithCells="1">
                  <from>
                    <xdr:col>4</xdr:col>
                    <xdr:colOff>152400</xdr:colOff>
                    <xdr:row>13</xdr:row>
                    <xdr:rowOff>19050</xdr:rowOff>
                  </from>
                  <to>
                    <xdr:col>4</xdr:col>
                    <xdr:colOff>628650</xdr:colOff>
                    <xdr:row>14</xdr:row>
                    <xdr:rowOff>38100</xdr:rowOff>
                  </to>
                </anchor>
              </controlPr>
            </control>
          </mc:Choice>
        </mc:AlternateContent>
        <mc:AlternateContent xmlns:mc="http://schemas.openxmlformats.org/markup-compatibility/2006">
          <mc:Choice Requires="x14">
            <control shapeId="55422" r:id="rId61" name="Check Box 126">
              <controlPr defaultSize="0" autoFill="0" autoLine="0" autoPict="0">
                <anchor moveWithCells="1">
                  <from>
                    <xdr:col>4</xdr:col>
                    <xdr:colOff>666750</xdr:colOff>
                    <xdr:row>13</xdr:row>
                    <xdr:rowOff>19050</xdr:rowOff>
                  </from>
                  <to>
                    <xdr:col>4</xdr:col>
                    <xdr:colOff>1143000</xdr:colOff>
                    <xdr:row>14</xdr:row>
                    <xdr:rowOff>38100</xdr:rowOff>
                  </to>
                </anchor>
              </controlPr>
            </control>
          </mc:Choice>
        </mc:AlternateContent>
        <mc:AlternateContent xmlns:mc="http://schemas.openxmlformats.org/markup-compatibility/2006">
          <mc:Choice Requires="x14">
            <control shapeId="55425" r:id="rId62" name="Check Box 129">
              <controlPr defaultSize="0" autoFill="0" autoLine="0" autoPict="0">
                <anchor moveWithCells="1">
                  <from>
                    <xdr:col>4</xdr:col>
                    <xdr:colOff>241300</xdr:colOff>
                    <xdr:row>14</xdr:row>
                    <xdr:rowOff>2254250</xdr:rowOff>
                  </from>
                  <to>
                    <xdr:col>4</xdr:col>
                    <xdr:colOff>768350</xdr:colOff>
                    <xdr:row>14</xdr:row>
                    <xdr:rowOff>2705100</xdr:rowOff>
                  </to>
                </anchor>
              </controlPr>
            </control>
          </mc:Choice>
        </mc:AlternateContent>
        <mc:AlternateContent xmlns:mc="http://schemas.openxmlformats.org/markup-compatibility/2006">
          <mc:Choice Requires="x14">
            <control shapeId="55426" r:id="rId63" name="Check Box 130">
              <controlPr defaultSize="0" autoFill="0" autoLine="0" autoPict="0">
                <anchor moveWithCells="1">
                  <from>
                    <xdr:col>4</xdr:col>
                    <xdr:colOff>806450</xdr:colOff>
                    <xdr:row>14</xdr:row>
                    <xdr:rowOff>2254250</xdr:rowOff>
                  </from>
                  <to>
                    <xdr:col>4</xdr:col>
                    <xdr:colOff>1333500</xdr:colOff>
                    <xdr:row>14</xdr:row>
                    <xdr:rowOff>2705100</xdr:rowOff>
                  </to>
                </anchor>
              </controlPr>
            </control>
          </mc:Choice>
        </mc:AlternateContent>
        <mc:AlternateContent xmlns:mc="http://schemas.openxmlformats.org/markup-compatibility/2006">
          <mc:Choice Requires="x14">
            <control shapeId="55429" r:id="rId64" name="Check Box 133">
              <controlPr defaultSize="0" autoFill="0" autoLine="0" autoPict="0">
                <anchor moveWithCells="1">
                  <from>
                    <xdr:col>4</xdr:col>
                    <xdr:colOff>177800</xdr:colOff>
                    <xdr:row>15</xdr:row>
                    <xdr:rowOff>31750</xdr:rowOff>
                  </from>
                  <to>
                    <xdr:col>4</xdr:col>
                    <xdr:colOff>698500</xdr:colOff>
                    <xdr:row>16</xdr:row>
                    <xdr:rowOff>44450</xdr:rowOff>
                  </to>
                </anchor>
              </controlPr>
            </control>
          </mc:Choice>
        </mc:AlternateContent>
        <mc:AlternateContent xmlns:mc="http://schemas.openxmlformats.org/markup-compatibility/2006">
          <mc:Choice Requires="x14">
            <control shapeId="55430" r:id="rId65" name="Check Box 134">
              <controlPr defaultSize="0" autoFill="0" autoLine="0" autoPict="0">
                <anchor moveWithCells="1">
                  <from>
                    <xdr:col>4</xdr:col>
                    <xdr:colOff>736600</xdr:colOff>
                    <xdr:row>15</xdr:row>
                    <xdr:rowOff>31750</xdr:rowOff>
                  </from>
                  <to>
                    <xdr:col>4</xdr:col>
                    <xdr:colOff>1257300</xdr:colOff>
                    <xdr:row>16</xdr:row>
                    <xdr:rowOff>44450</xdr:rowOff>
                  </to>
                </anchor>
              </controlPr>
            </control>
          </mc:Choice>
        </mc:AlternateContent>
        <mc:AlternateContent xmlns:mc="http://schemas.openxmlformats.org/markup-compatibility/2006">
          <mc:Choice Requires="x14">
            <control shapeId="55431" r:id="rId66" name="Check Box 135">
              <controlPr defaultSize="0" autoFill="0" autoLine="0" autoPict="0">
                <anchor moveWithCells="1">
                  <from>
                    <xdr:col>4</xdr:col>
                    <xdr:colOff>228600</xdr:colOff>
                    <xdr:row>15</xdr:row>
                    <xdr:rowOff>806450</xdr:rowOff>
                  </from>
                  <to>
                    <xdr:col>4</xdr:col>
                    <xdr:colOff>660400</xdr:colOff>
                    <xdr:row>17</xdr:row>
                    <xdr:rowOff>63500</xdr:rowOff>
                  </to>
                </anchor>
              </controlPr>
            </control>
          </mc:Choice>
        </mc:AlternateContent>
        <mc:AlternateContent xmlns:mc="http://schemas.openxmlformats.org/markup-compatibility/2006">
          <mc:Choice Requires="x14">
            <control shapeId="55432" r:id="rId67" name="Check Box 136">
              <controlPr defaultSize="0" autoFill="0" autoLine="0" autoPict="0">
                <anchor moveWithCells="1">
                  <from>
                    <xdr:col>4</xdr:col>
                    <xdr:colOff>692150</xdr:colOff>
                    <xdr:row>15</xdr:row>
                    <xdr:rowOff>806450</xdr:rowOff>
                  </from>
                  <to>
                    <xdr:col>4</xdr:col>
                    <xdr:colOff>1117600</xdr:colOff>
                    <xdr:row>17</xdr:row>
                    <xdr:rowOff>63500</xdr:rowOff>
                  </to>
                </anchor>
              </controlPr>
            </control>
          </mc:Choice>
        </mc:AlternateContent>
        <mc:AlternateContent xmlns:mc="http://schemas.openxmlformats.org/markup-compatibility/2006">
          <mc:Choice Requires="x14">
            <control shapeId="55435" r:id="rId68" name="Check Box 139">
              <controlPr defaultSize="0" autoFill="0" autoLine="0" autoPict="0">
                <anchor moveWithCells="1">
                  <from>
                    <xdr:col>4</xdr:col>
                    <xdr:colOff>190500</xdr:colOff>
                    <xdr:row>16</xdr:row>
                    <xdr:rowOff>4838700</xdr:rowOff>
                  </from>
                  <to>
                    <xdr:col>4</xdr:col>
                    <xdr:colOff>628650</xdr:colOff>
                    <xdr:row>17</xdr:row>
                    <xdr:rowOff>800100</xdr:rowOff>
                  </to>
                </anchor>
              </controlPr>
            </control>
          </mc:Choice>
        </mc:AlternateContent>
        <mc:AlternateContent xmlns:mc="http://schemas.openxmlformats.org/markup-compatibility/2006">
          <mc:Choice Requires="x14">
            <control shapeId="55436" r:id="rId69" name="Check Box 140">
              <controlPr defaultSize="0" autoFill="0" autoLine="0" autoPict="0">
                <anchor moveWithCells="1">
                  <from>
                    <xdr:col>4</xdr:col>
                    <xdr:colOff>660400</xdr:colOff>
                    <xdr:row>16</xdr:row>
                    <xdr:rowOff>4838700</xdr:rowOff>
                  </from>
                  <to>
                    <xdr:col>4</xdr:col>
                    <xdr:colOff>1092200</xdr:colOff>
                    <xdr:row>17</xdr:row>
                    <xdr:rowOff>800100</xdr:rowOff>
                  </to>
                </anchor>
              </controlPr>
            </control>
          </mc:Choice>
        </mc:AlternateContent>
        <mc:AlternateContent xmlns:mc="http://schemas.openxmlformats.org/markup-compatibility/2006">
          <mc:Choice Requires="x14">
            <control shapeId="55441" r:id="rId70" name="Check Box 145">
              <controlPr defaultSize="0" autoFill="0" autoLine="0" autoPict="0">
                <anchor moveWithCells="1">
                  <from>
                    <xdr:col>4</xdr:col>
                    <xdr:colOff>381000</xdr:colOff>
                    <xdr:row>18</xdr:row>
                    <xdr:rowOff>127000</xdr:rowOff>
                  </from>
                  <to>
                    <xdr:col>4</xdr:col>
                    <xdr:colOff>876300</xdr:colOff>
                    <xdr:row>19</xdr:row>
                    <xdr:rowOff>139700</xdr:rowOff>
                  </to>
                </anchor>
              </controlPr>
            </control>
          </mc:Choice>
        </mc:AlternateContent>
        <mc:AlternateContent xmlns:mc="http://schemas.openxmlformats.org/markup-compatibility/2006">
          <mc:Choice Requires="x14">
            <control shapeId="55442" r:id="rId71" name="Check Box 146">
              <controlPr defaultSize="0" autoFill="0" autoLine="0" autoPict="0">
                <anchor moveWithCells="1">
                  <from>
                    <xdr:col>4</xdr:col>
                    <xdr:colOff>914400</xdr:colOff>
                    <xdr:row>18</xdr:row>
                    <xdr:rowOff>127000</xdr:rowOff>
                  </from>
                  <to>
                    <xdr:col>4</xdr:col>
                    <xdr:colOff>1409700</xdr:colOff>
                    <xdr:row>19</xdr:row>
                    <xdr:rowOff>139700</xdr:rowOff>
                  </to>
                </anchor>
              </controlPr>
            </control>
          </mc:Choice>
        </mc:AlternateContent>
        <mc:AlternateContent xmlns:mc="http://schemas.openxmlformats.org/markup-compatibility/2006">
          <mc:Choice Requires="x14">
            <control shapeId="55447" r:id="rId72" name="Check Box 151">
              <controlPr defaultSize="0" autoFill="0" autoLine="0" autoPict="0">
                <anchor moveWithCells="1">
                  <from>
                    <xdr:col>4</xdr:col>
                    <xdr:colOff>203200</xdr:colOff>
                    <xdr:row>23</xdr:row>
                    <xdr:rowOff>679450</xdr:rowOff>
                  </from>
                  <to>
                    <xdr:col>4</xdr:col>
                    <xdr:colOff>654050</xdr:colOff>
                    <xdr:row>24</xdr:row>
                    <xdr:rowOff>5111750</xdr:rowOff>
                  </to>
                </anchor>
              </controlPr>
            </control>
          </mc:Choice>
        </mc:AlternateContent>
        <mc:AlternateContent xmlns:mc="http://schemas.openxmlformats.org/markup-compatibility/2006">
          <mc:Choice Requires="x14">
            <control shapeId="55448" r:id="rId73" name="Check Box 152">
              <controlPr defaultSize="0" autoFill="0" autoLine="0" autoPict="0">
                <anchor moveWithCells="1">
                  <from>
                    <xdr:col>4</xdr:col>
                    <xdr:colOff>685800</xdr:colOff>
                    <xdr:row>23</xdr:row>
                    <xdr:rowOff>679450</xdr:rowOff>
                  </from>
                  <to>
                    <xdr:col>4</xdr:col>
                    <xdr:colOff>1130300</xdr:colOff>
                    <xdr:row>24</xdr:row>
                    <xdr:rowOff>5111750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39994506668294322"/>
  </sheetPr>
  <dimension ref="B2:I50"/>
  <sheetViews>
    <sheetView topLeftCell="B45" zoomScale="92" zoomScaleNormal="92" workbookViewId="0">
      <selection activeCell="C47" sqref="C47:D47"/>
    </sheetView>
  </sheetViews>
  <sheetFormatPr defaultColWidth="9.453125" defaultRowHeight="14"/>
  <cols>
    <col min="1" max="2" width="1.453125" style="139" customWidth="1"/>
    <col min="3" max="3" width="48" style="139" customWidth="1"/>
    <col min="4" max="4" width="22.453125" style="139" customWidth="1"/>
    <col min="5" max="5" width="24.08984375" style="139" customWidth="1"/>
    <col min="6" max="6" width="28.08984375" style="139" customWidth="1"/>
    <col min="7" max="7" width="24.453125" style="139" customWidth="1"/>
    <col min="8" max="8" width="73.453125" style="139" customWidth="1"/>
    <col min="9" max="10" width="1.453125" style="139" customWidth="1"/>
    <col min="11" max="16384" width="9.453125" style="139"/>
  </cols>
  <sheetData>
    <row r="2" spans="2:9">
      <c r="B2" s="140"/>
      <c r="C2" s="141"/>
      <c r="D2" s="141"/>
      <c r="E2" s="141"/>
      <c r="F2" s="141"/>
      <c r="G2" s="141"/>
      <c r="H2" s="141"/>
      <c r="I2" s="149"/>
    </row>
    <row r="3" spans="2:9" ht="20">
      <c r="B3" s="142"/>
      <c r="C3" s="1121" t="s">
        <v>492</v>
      </c>
      <c r="D3" s="1122"/>
      <c r="E3" s="1122"/>
      <c r="F3" s="1122"/>
      <c r="G3" s="1122"/>
      <c r="H3" s="1123"/>
      <c r="I3" s="150"/>
    </row>
    <row r="4" spans="2:9">
      <c r="B4" s="142"/>
      <c r="C4" s="143"/>
      <c r="D4" s="143"/>
      <c r="E4" s="143"/>
      <c r="F4" s="143"/>
      <c r="G4" s="143"/>
      <c r="H4" s="143"/>
      <c r="I4" s="150"/>
    </row>
    <row r="5" spans="2:9">
      <c r="B5" s="142"/>
      <c r="C5" s="143"/>
      <c r="D5" s="143"/>
      <c r="E5" s="143"/>
      <c r="F5" s="143"/>
      <c r="G5" s="143"/>
      <c r="H5" s="143"/>
      <c r="I5" s="150"/>
    </row>
    <row r="6" spans="2:9">
      <c r="B6" s="142"/>
      <c r="C6" s="144" t="s">
        <v>493</v>
      </c>
      <c r="D6" s="143"/>
      <c r="E6" s="143"/>
      <c r="F6" s="143"/>
      <c r="G6" s="143"/>
      <c r="H6" s="143"/>
      <c r="I6" s="150"/>
    </row>
    <row r="7" spans="2:9">
      <c r="B7" s="142"/>
      <c r="C7" s="143"/>
      <c r="D7" s="143"/>
      <c r="E7" s="143"/>
      <c r="F7" s="143"/>
      <c r="G7" s="143"/>
      <c r="H7" s="143"/>
      <c r="I7" s="150"/>
    </row>
    <row r="8" spans="2:9" ht="45" customHeight="1">
      <c r="B8" s="142"/>
      <c r="C8" s="1069" t="s">
        <v>494</v>
      </c>
      <c r="D8" s="1070"/>
      <c r="E8" s="1124" t="s">
        <v>495</v>
      </c>
      <c r="F8" s="1125"/>
      <c r="G8" s="1125"/>
      <c r="H8" s="1126"/>
      <c r="I8" s="150"/>
    </row>
    <row r="9" spans="2:9" ht="70.5" customHeight="1">
      <c r="B9" s="142"/>
      <c r="C9" s="1083" t="s">
        <v>496</v>
      </c>
      <c r="D9" s="1084"/>
      <c r="E9" s="1127" t="s">
        <v>497</v>
      </c>
      <c r="F9" s="1128"/>
      <c r="G9" s="1128"/>
      <c r="H9" s="1129"/>
      <c r="I9" s="150"/>
    </row>
    <row r="10" spans="2:9" ht="15" customHeight="1">
      <c r="B10" s="142"/>
      <c r="C10" s="1103"/>
      <c r="D10" s="1103"/>
      <c r="E10" s="1104"/>
      <c r="F10" s="1104"/>
      <c r="G10" s="1104"/>
      <c r="H10" s="1104"/>
      <c r="I10" s="150"/>
    </row>
    <row r="11" spans="2:9" ht="30" customHeight="1">
      <c r="B11" s="142"/>
      <c r="C11" s="1105" t="s">
        <v>498</v>
      </c>
      <c r="D11" s="1106"/>
      <c r="E11" s="1106"/>
      <c r="F11" s="1106"/>
      <c r="G11" s="1106"/>
      <c r="H11" s="1107"/>
      <c r="I11" s="150"/>
    </row>
    <row r="12" spans="2:9">
      <c r="B12" s="142"/>
      <c r="C12" s="658" t="s">
        <v>499</v>
      </c>
      <c r="D12" s="659" t="s">
        <v>500</v>
      </c>
      <c r="E12" s="659" t="s">
        <v>501</v>
      </c>
      <c r="F12" s="659" t="s">
        <v>502</v>
      </c>
      <c r="G12" s="659" t="s">
        <v>503</v>
      </c>
      <c r="H12" s="660" t="s">
        <v>504</v>
      </c>
      <c r="I12" s="150"/>
    </row>
    <row r="13" spans="2:9" ht="55.4" customHeight="1">
      <c r="B13" s="142"/>
      <c r="C13" s="661" t="s">
        <v>505</v>
      </c>
      <c r="D13" s="662" t="s">
        <v>506</v>
      </c>
      <c r="E13" s="663" t="s">
        <v>507</v>
      </c>
      <c r="F13" s="663" t="s">
        <v>508</v>
      </c>
      <c r="G13" s="664" t="s">
        <v>509</v>
      </c>
      <c r="H13" s="665" t="s">
        <v>510</v>
      </c>
      <c r="I13" s="150"/>
    </row>
    <row r="14" spans="2:9" ht="97.5" customHeight="1">
      <c r="B14" s="142"/>
      <c r="C14" s="666" t="s">
        <v>511</v>
      </c>
      <c r="D14" s="662" t="s">
        <v>512</v>
      </c>
      <c r="E14" s="1119" t="s">
        <v>513</v>
      </c>
      <c r="F14" s="664" t="s">
        <v>514</v>
      </c>
      <c r="G14" s="1119" t="s">
        <v>515</v>
      </c>
      <c r="H14" s="665" t="s">
        <v>516</v>
      </c>
      <c r="I14" s="150"/>
    </row>
    <row r="15" spans="2:9" ht="69">
      <c r="B15" s="142"/>
      <c r="C15" s="667" t="s">
        <v>517</v>
      </c>
      <c r="D15" s="662" t="s">
        <v>518</v>
      </c>
      <c r="E15" s="1120"/>
      <c r="F15" s="664" t="s">
        <v>519</v>
      </c>
      <c r="G15" s="1120"/>
      <c r="H15" s="665" t="s">
        <v>520</v>
      </c>
      <c r="I15" s="150"/>
    </row>
    <row r="16" spans="2:9" ht="117" customHeight="1">
      <c r="B16" s="142"/>
      <c r="C16" s="667" t="s">
        <v>521</v>
      </c>
      <c r="D16" s="662" t="s">
        <v>522</v>
      </c>
      <c r="E16" s="668" t="s">
        <v>523</v>
      </c>
      <c r="F16" s="668" t="s">
        <v>524</v>
      </c>
      <c r="G16" s="668" t="s">
        <v>525</v>
      </c>
      <c r="H16" s="665" t="s">
        <v>526</v>
      </c>
      <c r="I16" s="150"/>
    </row>
    <row r="17" spans="2:9" ht="108.75" customHeight="1">
      <c r="B17" s="142"/>
      <c r="C17" s="1117" t="s">
        <v>527</v>
      </c>
      <c r="D17" s="1113" t="s">
        <v>528</v>
      </c>
      <c r="E17" s="664" t="s">
        <v>529</v>
      </c>
      <c r="F17" s="668" t="s">
        <v>530</v>
      </c>
      <c r="G17" s="669" t="s">
        <v>531</v>
      </c>
      <c r="H17" s="670" t="s">
        <v>77</v>
      </c>
      <c r="I17" s="150"/>
    </row>
    <row r="18" spans="2:9" ht="102" customHeight="1">
      <c r="B18" s="142"/>
      <c r="C18" s="1118"/>
      <c r="D18" s="1114"/>
      <c r="E18" s="663" t="s">
        <v>532</v>
      </c>
      <c r="F18" s="668" t="s">
        <v>533</v>
      </c>
      <c r="G18" s="259"/>
      <c r="H18" s="670" t="s">
        <v>77</v>
      </c>
      <c r="I18" s="150"/>
    </row>
    <row r="19" spans="2:9" ht="103.5" customHeight="1">
      <c r="B19" s="142"/>
      <c r="C19" s="667" t="s">
        <v>534</v>
      </c>
      <c r="D19" s="671" t="s">
        <v>535</v>
      </c>
      <c r="E19" s="672" t="s">
        <v>536</v>
      </c>
      <c r="F19" s="665" t="s">
        <v>537</v>
      </c>
      <c r="G19" s="673" t="s">
        <v>538</v>
      </c>
      <c r="H19" s="674" t="s">
        <v>77</v>
      </c>
      <c r="I19" s="150"/>
    </row>
    <row r="20" spans="2:9" ht="75" customHeight="1">
      <c r="B20" s="142"/>
      <c r="C20" s="675" t="s">
        <v>539</v>
      </c>
      <c r="D20" s="1115" t="s">
        <v>540</v>
      </c>
      <c r="E20" s="676" t="s">
        <v>541</v>
      </c>
      <c r="F20" s="668" t="s">
        <v>542</v>
      </c>
      <c r="G20" s="677" t="s">
        <v>543</v>
      </c>
      <c r="H20" s="678" t="s">
        <v>77</v>
      </c>
      <c r="I20" s="150"/>
    </row>
    <row r="21" spans="2:9" ht="116" thickBot="1">
      <c r="B21" s="142"/>
      <c r="C21" s="339"/>
      <c r="D21" s="1116"/>
      <c r="E21" s="679" t="s">
        <v>544</v>
      </c>
      <c r="F21" s="558" t="s">
        <v>545</v>
      </c>
      <c r="G21" s="559" t="s">
        <v>546</v>
      </c>
      <c r="H21" s="560" t="s">
        <v>77</v>
      </c>
      <c r="I21" s="150"/>
    </row>
    <row r="22" spans="2:9">
      <c r="B22" s="142"/>
      <c r="C22" s="143"/>
      <c r="D22" s="143"/>
      <c r="E22" s="143"/>
      <c r="F22" s="143"/>
      <c r="G22" s="143"/>
      <c r="H22" s="143"/>
      <c r="I22" s="150"/>
    </row>
    <row r="23" spans="2:9">
      <c r="B23" s="142"/>
      <c r="C23" s="145"/>
      <c r="D23" s="143"/>
      <c r="E23" s="143"/>
      <c r="F23" s="143"/>
      <c r="G23" s="143"/>
      <c r="H23" s="143"/>
      <c r="I23" s="150"/>
    </row>
    <row r="24" spans="2:9">
      <c r="B24" s="142"/>
      <c r="C24" s="144" t="s">
        <v>547</v>
      </c>
      <c r="D24" s="143"/>
      <c r="E24" s="143"/>
      <c r="F24" s="143"/>
      <c r="G24" s="143"/>
      <c r="H24" s="143"/>
      <c r="I24" s="150"/>
    </row>
    <row r="25" spans="2:9" ht="14.25" customHeight="1" thickBot="1">
      <c r="B25" s="142"/>
      <c r="C25" s="144"/>
      <c r="D25" s="143"/>
      <c r="E25" s="143"/>
      <c r="F25" s="143"/>
      <c r="G25" s="143"/>
      <c r="H25" s="143"/>
      <c r="I25" s="150"/>
    </row>
    <row r="26" spans="2:9" ht="24" customHeight="1">
      <c r="B26" s="142"/>
      <c r="C26" s="1108" t="s">
        <v>548</v>
      </c>
      <c r="D26" s="1109"/>
      <c r="E26" s="1109"/>
      <c r="F26" s="1109"/>
      <c r="G26" s="1109"/>
      <c r="H26" s="1110"/>
      <c r="I26" s="150"/>
    </row>
    <row r="27" spans="2:9" ht="27.75" customHeight="1">
      <c r="B27" s="142"/>
      <c r="C27" s="1111" t="s">
        <v>549</v>
      </c>
      <c r="D27" s="1112"/>
      <c r="E27" s="1075" t="s">
        <v>504</v>
      </c>
      <c r="F27" s="1075"/>
      <c r="G27" s="1075"/>
      <c r="H27" s="1076"/>
      <c r="I27" s="150"/>
    </row>
    <row r="28" spans="2:9" ht="30" customHeight="1">
      <c r="B28" s="142"/>
      <c r="C28" s="680" t="s">
        <v>550</v>
      </c>
      <c r="D28" s="681"/>
      <c r="E28" s="1091" t="s">
        <v>551</v>
      </c>
      <c r="F28" s="1092"/>
      <c r="G28" s="1092"/>
      <c r="H28" s="1093"/>
      <c r="I28" s="150"/>
    </row>
    <row r="29" spans="2:9" ht="30" customHeight="1">
      <c r="B29" s="142"/>
      <c r="C29" s="680" t="s">
        <v>552</v>
      </c>
      <c r="D29" s="681"/>
      <c r="E29" s="1094"/>
      <c r="F29" s="1095"/>
      <c r="G29" s="1095"/>
      <c r="H29" s="1096"/>
      <c r="I29" s="150"/>
    </row>
    <row r="30" spans="2:9" ht="30" customHeight="1">
      <c r="B30" s="142"/>
      <c r="C30" s="680" t="s">
        <v>553</v>
      </c>
      <c r="D30" s="681"/>
      <c r="E30" s="1097"/>
      <c r="F30" s="1098"/>
      <c r="G30" s="1098"/>
      <c r="H30" s="1099"/>
      <c r="I30" s="150"/>
    </row>
    <row r="31" spans="2:9" ht="141" customHeight="1" thickBot="1">
      <c r="B31" s="142"/>
      <c r="C31" s="561" t="s">
        <v>554</v>
      </c>
      <c r="D31" s="682"/>
      <c r="E31" s="1088" t="s">
        <v>555</v>
      </c>
      <c r="F31" s="1089"/>
      <c r="G31" s="1089"/>
      <c r="H31" s="1090"/>
      <c r="I31" s="150"/>
    </row>
    <row r="32" spans="2:9">
      <c r="B32" s="142"/>
      <c r="C32" s="143"/>
      <c r="D32" s="143"/>
      <c r="E32" s="143"/>
      <c r="F32" s="143"/>
      <c r="G32" s="143"/>
      <c r="H32" s="143"/>
      <c r="I32" s="150"/>
    </row>
    <row r="33" spans="2:9">
      <c r="B33" s="142"/>
      <c r="C33" s="143"/>
      <c r="D33" s="143"/>
      <c r="E33" s="143"/>
      <c r="F33" s="143"/>
      <c r="G33" s="143"/>
      <c r="H33" s="143"/>
      <c r="I33" s="150"/>
    </row>
    <row r="34" spans="2:9">
      <c r="B34" s="142"/>
      <c r="C34" s="144" t="s">
        <v>556</v>
      </c>
      <c r="D34" s="144"/>
      <c r="E34" s="143"/>
      <c r="F34" s="143"/>
      <c r="G34" s="143"/>
      <c r="H34" s="143"/>
      <c r="I34" s="150"/>
    </row>
    <row r="35" spans="2:9" ht="17.25" customHeight="1" thickBot="1">
      <c r="B35" s="142"/>
      <c r="C35" s="146"/>
      <c r="D35" s="143"/>
      <c r="E35" s="143"/>
      <c r="F35" s="143"/>
      <c r="G35" s="143"/>
      <c r="H35" s="143"/>
      <c r="I35" s="150"/>
    </row>
    <row r="36" spans="2:9" ht="152.25" customHeight="1">
      <c r="B36" s="142"/>
      <c r="C36" s="1069" t="s">
        <v>557</v>
      </c>
      <c r="D36" s="1070"/>
      <c r="E36" s="1100" t="s">
        <v>558</v>
      </c>
      <c r="F36" s="1101"/>
      <c r="G36" s="1101"/>
      <c r="H36" s="1102"/>
      <c r="I36" s="150"/>
    </row>
    <row r="37" spans="2:9" ht="250.5" customHeight="1">
      <c r="B37" s="142"/>
      <c r="C37" s="1073" t="s">
        <v>559</v>
      </c>
      <c r="D37" s="1074"/>
      <c r="E37" s="1080" t="s">
        <v>560</v>
      </c>
      <c r="F37" s="1081"/>
      <c r="G37" s="1081"/>
      <c r="H37" s="1082"/>
      <c r="I37" s="150"/>
    </row>
    <row r="38" spans="2:9" ht="264" customHeight="1">
      <c r="B38" s="142"/>
      <c r="C38" s="1073" t="s">
        <v>561</v>
      </c>
      <c r="D38" s="1074"/>
      <c r="E38" s="1080" t="s">
        <v>562</v>
      </c>
      <c r="F38" s="1081"/>
      <c r="G38" s="1081"/>
      <c r="H38" s="1082"/>
      <c r="I38" s="150"/>
    </row>
    <row r="39" spans="2:9" ht="165" customHeight="1">
      <c r="B39" s="142"/>
      <c r="C39" s="1073" t="s">
        <v>563</v>
      </c>
      <c r="D39" s="1074"/>
      <c r="E39" s="1080" t="s">
        <v>564</v>
      </c>
      <c r="F39" s="1081"/>
      <c r="G39" s="1081"/>
      <c r="H39" s="1082"/>
      <c r="I39" s="150"/>
    </row>
    <row r="40" spans="2:9" customFormat="1" ht="172.5" customHeight="1" thickBot="1">
      <c r="B40" s="6"/>
      <c r="C40" s="1083" t="s">
        <v>565</v>
      </c>
      <c r="D40" s="1084"/>
      <c r="E40" s="1085" t="s">
        <v>566</v>
      </c>
      <c r="F40" s="1086"/>
      <c r="G40" s="1086"/>
      <c r="H40" s="1087"/>
      <c r="I40" s="25"/>
    </row>
    <row r="41" spans="2:9" ht="14.5">
      <c r="B41" s="142"/>
      <c r="C41" s="4"/>
      <c r="D41" s="4"/>
      <c r="E41" s="4"/>
      <c r="F41" s="4"/>
      <c r="G41" s="4"/>
      <c r="H41" s="4"/>
      <c r="I41" s="150"/>
    </row>
    <row r="42" spans="2:9">
      <c r="B42" s="142"/>
      <c r="C42" s="145"/>
      <c r="D42" s="143"/>
      <c r="E42" s="143"/>
      <c r="F42" s="143"/>
      <c r="G42" s="143"/>
      <c r="H42" s="143"/>
      <c r="I42" s="150"/>
    </row>
    <row r="43" spans="2:9">
      <c r="B43" s="142"/>
      <c r="C43" s="144" t="s">
        <v>567</v>
      </c>
      <c r="D43" s="143"/>
      <c r="E43" s="143"/>
      <c r="F43" s="143"/>
      <c r="G43" s="143"/>
      <c r="H43" s="143"/>
      <c r="I43" s="150"/>
    </row>
    <row r="44" spans="2:9" ht="45" customHeight="1" thickBot="1">
      <c r="B44" s="142"/>
      <c r="C44" s="144"/>
      <c r="D44" s="143"/>
      <c r="E44" s="143"/>
      <c r="F44" s="143"/>
      <c r="G44" s="143"/>
      <c r="H44" s="143"/>
      <c r="I44" s="150"/>
    </row>
    <row r="45" spans="2:9" ht="57.75" customHeight="1">
      <c r="B45" s="142"/>
      <c r="C45" s="1069" t="s">
        <v>568</v>
      </c>
      <c r="D45" s="1070"/>
      <c r="E45" s="1071"/>
      <c r="F45" s="1071"/>
      <c r="G45" s="1071"/>
      <c r="H45" s="1072"/>
      <c r="I45" s="150"/>
    </row>
    <row r="46" spans="2:9" ht="57.75" customHeight="1">
      <c r="B46" s="142"/>
      <c r="C46" s="1073" t="s">
        <v>569</v>
      </c>
      <c r="D46" s="1074"/>
      <c r="E46" s="1075" t="s">
        <v>487</v>
      </c>
      <c r="F46" s="1075"/>
      <c r="G46" s="1075"/>
      <c r="H46" s="1076"/>
      <c r="I46" s="150"/>
    </row>
    <row r="47" spans="2:9" ht="40.5" customHeight="1">
      <c r="B47" s="142"/>
      <c r="C47" s="1078" t="s">
        <v>1742</v>
      </c>
      <c r="D47" s="1079"/>
      <c r="E47" s="1002" t="s">
        <v>1743</v>
      </c>
      <c r="F47" s="1077"/>
      <c r="G47" s="1077"/>
      <c r="H47" s="1003"/>
      <c r="I47" s="150"/>
    </row>
    <row r="48" spans="2:9" ht="14.5" thickBot="1">
      <c r="B48" s="142"/>
      <c r="C48" s="1064"/>
      <c r="D48" s="1065"/>
      <c r="E48" s="1066"/>
      <c r="F48" s="1067"/>
      <c r="G48" s="1067"/>
      <c r="H48" s="1068"/>
      <c r="I48" s="150"/>
    </row>
    <row r="49" spans="2:9">
      <c r="B49" s="142"/>
      <c r="C49" s="143"/>
      <c r="D49" s="143"/>
      <c r="E49" s="143"/>
      <c r="F49" s="143"/>
      <c r="G49" s="143"/>
      <c r="H49" s="143"/>
      <c r="I49" s="150"/>
    </row>
    <row r="50" spans="2:9" ht="14.5" thickBot="1">
      <c r="B50" s="147"/>
      <c r="C50" s="148"/>
      <c r="D50" s="148"/>
      <c r="E50" s="148"/>
      <c r="F50" s="148"/>
      <c r="G50" s="148"/>
      <c r="H50" s="148"/>
      <c r="I50" s="151"/>
    </row>
  </sheetData>
  <customSheetViews>
    <customSheetView guid="{3B6C91A7-CF98-4B72-9D5B-2BEFC7C975FA}" topLeftCell="C43">
      <selection activeCell="E35" sqref="E35:H35"/>
      <pageMargins left="0" right="0" top="0" bottom="0" header="0" footer="0"/>
      <pageSetup paperSize="9" orientation="landscape"/>
    </customSheetView>
    <customSheetView guid="{3E28484A-6C9B-45D4-A3A9-1ACF8FCE7545}" topLeftCell="D1">
      <selection activeCell="C3" sqref="C3:H3"/>
      <pageMargins left="0" right="0" top="0" bottom="0" header="0" footer="0"/>
      <pageSetup paperSize="9" orientation="landscape"/>
    </customSheetView>
  </customSheetViews>
  <mergeCells count="36">
    <mergeCell ref="C3:H3"/>
    <mergeCell ref="C8:D8"/>
    <mergeCell ref="E8:H8"/>
    <mergeCell ref="C9:D9"/>
    <mergeCell ref="E9:H9"/>
    <mergeCell ref="C10:D10"/>
    <mergeCell ref="E10:H10"/>
    <mergeCell ref="C11:H11"/>
    <mergeCell ref="C26:H26"/>
    <mergeCell ref="C27:D27"/>
    <mergeCell ref="E27:H27"/>
    <mergeCell ref="D17:D18"/>
    <mergeCell ref="D20:D21"/>
    <mergeCell ref="C17:C18"/>
    <mergeCell ref="E14:E15"/>
    <mergeCell ref="G14:G15"/>
    <mergeCell ref="E31:H31"/>
    <mergeCell ref="E28:H30"/>
    <mergeCell ref="C36:D36"/>
    <mergeCell ref="E36:H36"/>
    <mergeCell ref="C37:D37"/>
    <mergeCell ref="E37:H37"/>
    <mergeCell ref="C38:D38"/>
    <mergeCell ref="E38:H38"/>
    <mergeCell ref="C39:D39"/>
    <mergeCell ref="E39:H39"/>
    <mergeCell ref="C40:D40"/>
    <mergeCell ref="E40:H40"/>
    <mergeCell ref="C48:D48"/>
    <mergeCell ref="E48:H48"/>
    <mergeCell ref="C45:D45"/>
    <mergeCell ref="E45:H45"/>
    <mergeCell ref="C46:D46"/>
    <mergeCell ref="E46:H46"/>
    <mergeCell ref="E47:H47"/>
    <mergeCell ref="C47:D47"/>
  </mergeCells>
  <pageMargins left="0.7" right="0.7" top="0.75" bottom="0.75" header="0.3" footer="0.3"/>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40961" r:id="rId4" name="Check Box 1">
              <controlPr defaultSize="0" autoPict="0">
                <anchor moveWithCells="1">
                  <from>
                    <xdr:col>2</xdr:col>
                    <xdr:colOff>3168650</xdr:colOff>
                    <xdr:row>45</xdr:row>
                    <xdr:rowOff>69850</xdr:rowOff>
                  </from>
                  <to>
                    <xdr:col>2</xdr:col>
                    <xdr:colOff>3213100</xdr:colOff>
                    <xdr:row>46</xdr:row>
                    <xdr:rowOff>63500</xdr:rowOff>
                  </to>
                </anchor>
              </controlPr>
            </control>
          </mc:Choice>
        </mc:AlternateContent>
        <mc:AlternateContent xmlns:mc="http://schemas.openxmlformats.org/markup-compatibility/2006">
          <mc:Choice Requires="x14">
            <control shapeId="40962" r:id="rId5" name="Check Box 2">
              <controlPr defaultSize="0" autoPict="0">
                <anchor moveWithCells="1">
                  <from>
                    <xdr:col>2</xdr:col>
                    <xdr:colOff>3213100</xdr:colOff>
                    <xdr:row>45</xdr:row>
                    <xdr:rowOff>69850</xdr:rowOff>
                  </from>
                  <to>
                    <xdr:col>2</xdr:col>
                    <xdr:colOff>3257550</xdr:colOff>
                    <xdr:row>46</xdr:row>
                    <xdr:rowOff>63500</xdr:rowOff>
                  </to>
                </anchor>
              </controlPr>
            </control>
          </mc:Choice>
        </mc:AlternateContent>
        <mc:AlternateContent xmlns:mc="http://schemas.openxmlformats.org/markup-compatibility/2006">
          <mc:Choice Requires="x14">
            <control shapeId="40963" r:id="rId6" name="Check Box 3">
              <controlPr defaultSize="0" autoPict="0">
                <anchor moveWithCells="1">
                  <from>
                    <xdr:col>2</xdr:col>
                    <xdr:colOff>3257550</xdr:colOff>
                    <xdr:row>45</xdr:row>
                    <xdr:rowOff>69850</xdr:rowOff>
                  </from>
                  <to>
                    <xdr:col>2</xdr:col>
                    <xdr:colOff>3321050</xdr:colOff>
                    <xdr:row>46</xdr:row>
                    <xdr:rowOff>63500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2">
    <tabColor theme="9" tint="0.39994506668294322"/>
  </sheetPr>
  <dimension ref="B1:F34"/>
  <sheetViews>
    <sheetView topLeftCell="C25" workbookViewId="0">
      <selection activeCell="C3" sqref="C3:D3"/>
    </sheetView>
  </sheetViews>
  <sheetFormatPr defaultColWidth="9.453125" defaultRowHeight="14"/>
  <cols>
    <col min="1" max="2" width="1.453125" style="92" customWidth="1"/>
    <col min="3" max="3" width="11.453125" style="118" customWidth="1"/>
    <col min="4" max="4" width="116" style="119" customWidth="1"/>
    <col min="5" max="6" width="1.453125" style="92" customWidth="1"/>
    <col min="7" max="16384" width="9.453125" style="92"/>
  </cols>
  <sheetData>
    <row r="1" spans="2:6" ht="10.5" customHeight="1"/>
    <row r="2" spans="2:6">
      <c r="B2" s="120"/>
      <c r="C2" s="121"/>
      <c r="D2" s="122"/>
      <c r="E2" s="123"/>
    </row>
    <row r="3" spans="2:6" ht="20">
      <c r="B3" s="124"/>
      <c r="C3" s="1130" t="s">
        <v>570</v>
      </c>
      <c r="D3" s="1131"/>
      <c r="E3" s="125"/>
    </row>
    <row r="4" spans="2:6" ht="20">
      <c r="B4" s="124"/>
      <c r="C4" s="126"/>
      <c r="D4" s="126"/>
      <c r="E4" s="125"/>
    </row>
    <row r="5" spans="2:6" ht="20">
      <c r="B5" s="124"/>
      <c r="C5" s="127" t="s">
        <v>571</v>
      </c>
      <c r="D5" s="126"/>
      <c r="E5" s="125"/>
    </row>
    <row r="6" spans="2:6">
      <c r="B6" s="124"/>
      <c r="C6" s="128"/>
      <c r="D6" s="129"/>
      <c r="E6" s="125"/>
    </row>
    <row r="7" spans="2:6" ht="30" customHeight="1">
      <c r="B7" s="124"/>
      <c r="C7" s="130" t="s">
        <v>572</v>
      </c>
      <c r="D7" s="131" t="s">
        <v>573</v>
      </c>
      <c r="E7" s="125"/>
    </row>
    <row r="8" spans="2:6" ht="42">
      <c r="B8" s="124"/>
      <c r="C8" s="658">
        <v>1</v>
      </c>
      <c r="D8" s="683" t="s">
        <v>574</v>
      </c>
      <c r="E8" s="125"/>
      <c r="F8" s="132"/>
    </row>
    <row r="9" spans="2:6">
      <c r="B9" s="124"/>
      <c r="C9" s="658">
        <v>2</v>
      </c>
      <c r="D9" s="683" t="s">
        <v>575</v>
      </c>
      <c r="E9" s="125"/>
    </row>
    <row r="10" spans="2:6" ht="42">
      <c r="B10" s="124"/>
      <c r="C10" s="658">
        <v>3</v>
      </c>
      <c r="D10" s="683" t="s">
        <v>576</v>
      </c>
      <c r="E10" s="125"/>
    </row>
    <row r="11" spans="2:6">
      <c r="B11" s="124"/>
      <c r="C11" s="658">
        <v>4</v>
      </c>
      <c r="D11" s="683" t="s">
        <v>577</v>
      </c>
      <c r="E11" s="125"/>
    </row>
    <row r="12" spans="2:6" ht="28">
      <c r="B12" s="124"/>
      <c r="C12" s="658">
        <v>5</v>
      </c>
      <c r="D12" s="683" t="s">
        <v>578</v>
      </c>
      <c r="E12" s="125"/>
    </row>
    <row r="13" spans="2:6">
      <c r="B13" s="124"/>
      <c r="C13" s="658">
        <v>6</v>
      </c>
      <c r="D13" s="683" t="s">
        <v>579</v>
      </c>
      <c r="E13" s="125"/>
    </row>
    <row r="14" spans="2:6" ht="28">
      <c r="B14" s="124"/>
      <c r="C14" s="658">
        <v>7</v>
      </c>
      <c r="D14" s="683" t="s">
        <v>580</v>
      </c>
      <c r="E14" s="125"/>
    </row>
    <row r="15" spans="2:6">
      <c r="B15" s="124"/>
      <c r="C15" s="658">
        <v>8</v>
      </c>
      <c r="D15" s="683" t="s">
        <v>581</v>
      </c>
      <c r="E15" s="125"/>
    </row>
    <row r="16" spans="2:6">
      <c r="B16" s="124"/>
      <c r="C16" s="658">
        <v>9</v>
      </c>
      <c r="D16" s="683" t="s">
        <v>582</v>
      </c>
      <c r="E16" s="125"/>
    </row>
    <row r="17" spans="2:5">
      <c r="B17" s="124"/>
      <c r="C17" s="658">
        <v>10</v>
      </c>
      <c r="D17" s="684" t="s">
        <v>583</v>
      </c>
      <c r="E17" s="125"/>
    </row>
    <row r="18" spans="2:5" ht="28">
      <c r="B18" s="124"/>
      <c r="C18" s="562">
        <v>11</v>
      </c>
      <c r="D18" s="563" t="s">
        <v>584</v>
      </c>
      <c r="E18" s="125"/>
    </row>
    <row r="19" spans="2:5">
      <c r="B19" s="124"/>
      <c r="C19" s="133"/>
      <c r="D19" s="134"/>
      <c r="E19" s="125"/>
    </row>
    <row r="20" spans="2:5">
      <c r="B20" s="124"/>
      <c r="C20" s="127" t="s">
        <v>585</v>
      </c>
      <c r="D20" s="134"/>
      <c r="E20" s="125"/>
    </row>
    <row r="21" spans="2:5">
      <c r="B21" s="124"/>
      <c r="C21" s="128"/>
      <c r="D21" s="134"/>
      <c r="E21" s="125"/>
    </row>
    <row r="22" spans="2:5" ht="30" customHeight="1">
      <c r="B22" s="124"/>
      <c r="C22" s="130" t="s">
        <v>572</v>
      </c>
      <c r="D22" s="131" t="s">
        <v>573</v>
      </c>
      <c r="E22" s="125"/>
    </row>
    <row r="23" spans="2:5">
      <c r="B23" s="124"/>
      <c r="C23" s="658">
        <v>1</v>
      </c>
      <c r="D23" s="684" t="s">
        <v>586</v>
      </c>
      <c r="E23" s="125"/>
    </row>
    <row r="24" spans="2:5">
      <c r="B24" s="124"/>
      <c r="C24" s="658">
        <v>2</v>
      </c>
      <c r="D24" s="683" t="s">
        <v>587</v>
      </c>
      <c r="E24" s="125"/>
    </row>
    <row r="25" spans="2:5">
      <c r="B25" s="124"/>
      <c r="C25" s="685">
        <v>3</v>
      </c>
      <c r="D25" s="686" t="s">
        <v>588</v>
      </c>
      <c r="E25" s="125"/>
    </row>
    <row r="26" spans="2:5">
      <c r="B26" s="124"/>
      <c r="C26" s="658">
        <v>4</v>
      </c>
      <c r="D26" s="683" t="s">
        <v>589</v>
      </c>
      <c r="E26" s="125"/>
    </row>
    <row r="27" spans="2:5">
      <c r="B27" s="124"/>
      <c r="C27" s="658">
        <v>5</v>
      </c>
      <c r="D27" s="683" t="s">
        <v>590</v>
      </c>
      <c r="E27" s="125"/>
    </row>
    <row r="28" spans="2:5" ht="42">
      <c r="B28" s="124"/>
      <c r="C28" s="562">
        <v>6</v>
      </c>
      <c r="D28" s="563" t="s">
        <v>591</v>
      </c>
      <c r="E28" s="125"/>
    </row>
    <row r="29" spans="2:5">
      <c r="B29" s="135"/>
      <c r="C29" s="136"/>
      <c r="D29" s="137"/>
      <c r="E29" s="138"/>
    </row>
    <row r="30" spans="2:5">
      <c r="D30" s="132"/>
    </row>
    <row r="31" spans="2:5">
      <c r="D31" s="132"/>
    </row>
    <row r="32" spans="2:5">
      <c r="D32" s="132"/>
    </row>
    <row r="33" spans="4:4">
      <c r="D33" s="132"/>
    </row>
    <row r="34" spans="4:4">
      <c r="D34" s="132"/>
    </row>
  </sheetData>
  <customSheetViews>
    <customSheetView guid="{3B6C91A7-CF98-4B72-9D5B-2BEFC7C975FA}" topLeftCell="A10">
      <selection activeCell="I265" sqref="I265"/>
      <pageMargins left="0" right="0" top="0" bottom="0" header="0" footer="0"/>
      <pageSetup orientation="landscape"/>
    </customSheetView>
    <customSheetView guid="{3E28484A-6C9B-45D4-A3A9-1ACF8FCE7545}" topLeftCell="A10">
      <selection activeCell="I265" sqref="I265"/>
      <pageMargins left="0" right="0" top="0" bottom="0" header="0" footer="0"/>
      <pageSetup orientation="landscape"/>
    </customSheetView>
  </customSheetViews>
  <mergeCells count="1">
    <mergeCell ref="C3:D3"/>
  </mergeCells>
  <pageMargins left="0.7" right="0.7" top="0.75" bottom="0.75" header="0.3" footer="0.3"/>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theme="7" tint="0.39994506668294322"/>
  </sheetPr>
  <dimension ref="A2:I59"/>
  <sheetViews>
    <sheetView topLeftCell="A4" zoomScale="85" zoomScaleNormal="85" workbookViewId="0">
      <pane xSplit="3" ySplit="5" topLeftCell="D9" activePane="bottomRight" state="frozen"/>
      <selection pane="topRight" activeCell="D4" sqref="D4"/>
      <selection pane="bottomLeft" activeCell="A9" sqref="A9"/>
      <selection pane="bottomRight" activeCell="C53" sqref="C53"/>
    </sheetView>
  </sheetViews>
  <sheetFormatPr defaultColWidth="8.90625" defaultRowHeight="14.5"/>
  <cols>
    <col min="1" max="1" width="1.453125" customWidth="1"/>
    <col min="2" max="2" width="1.90625" customWidth="1"/>
    <col min="3" max="3" width="9.453125" customWidth="1"/>
    <col min="4" max="4" width="11.453125" customWidth="1"/>
    <col min="5" max="5" width="20.453125" customWidth="1"/>
    <col min="6" max="6" width="33" customWidth="1"/>
    <col min="7" max="8" width="52.453125" customWidth="1"/>
    <col min="9" max="10" width="1.453125" customWidth="1"/>
  </cols>
  <sheetData>
    <row r="2" spans="2:9" ht="18" customHeight="1" thickBot="1">
      <c r="B2" s="63"/>
      <c r="C2" s="64"/>
      <c r="D2" s="65"/>
      <c r="E2" s="65"/>
      <c r="F2" s="65"/>
      <c r="G2" s="65"/>
      <c r="H2" s="65"/>
      <c r="I2" s="86"/>
    </row>
    <row r="3" spans="2:9" ht="18" customHeight="1" thickBot="1">
      <c r="B3" s="6"/>
      <c r="C3" s="967" t="s">
        <v>592</v>
      </c>
      <c r="D3" s="1163"/>
      <c r="E3" s="1163"/>
      <c r="F3" s="1163"/>
      <c r="G3" s="1163"/>
      <c r="H3" s="1164"/>
      <c r="I3" s="87"/>
    </row>
    <row r="4" spans="2:9" ht="18" customHeight="1">
      <c r="B4" s="66"/>
      <c r="C4" s="1165" t="s">
        <v>593</v>
      </c>
      <c r="D4" s="1165"/>
      <c r="E4" s="1165"/>
      <c r="F4" s="1165"/>
      <c r="G4" s="1165"/>
      <c r="H4" s="1165"/>
      <c r="I4" s="88"/>
    </row>
    <row r="5" spans="2:9" ht="18" customHeight="1">
      <c r="B5" s="66"/>
      <c r="C5" s="1166"/>
      <c r="D5" s="1166"/>
      <c r="E5" s="1166"/>
      <c r="F5" s="1166"/>
      <c r="G5" s="1166"/>
      <c r="H5" s="1166"/>
      <c r="I5" s="88"/>
    </row>
    <row r="6" spans="2:9" ht="18" customHeight="1" thickBot="1">
      <c r="B6" s="66"/>
      <c r="C6" s="68" t="s">
        <v>594</v>
      </c>
      <c r="D6" s="68"/>
      <c r="E6" s="69"/>
      <c r="F6" s="69"/>
      <c r="G6" s="69"/>
      <c r="H6" s="69"/>
      <c r="I6" s="88"/>
    </row>
    <row r="7" spans="2:9" ht="30" customHeight="1" thickBot="1">
      <c r="B7" s="66"/>
      <c r="C7" s="70" t="s">
        <v>595</v>
      </c>
      <c r="D7" s="1167" t="s">
        <v>501</v>
      </c>
      <c r="E7" s="1168"/>
      <c r="F7" s="71" t="s">
        <v>502</v>
      </c>
      <c r="G7" s="72" t="s">
        <v>596</v>
      </c>
      <c r="H7" s="535" t="s">
        <v>597</v>
      </c>
      <c r="I7" s="88"/>
    </row>
    <row r="8" spans="2:9" ht="36.75" customHeight="1" thickBot="1">
      <c r="B8" s="66"/>
      <c r="C8" s="1169" t="s">
        <v>598</v>
      </c>
      <c r="D8" s="1170"/>
      <c r="E8" s="1170"/>
      <c r="F8" s="1170"/>
      <c r="G8" s="1170"/>
      <c r="H8" s="1171"/>
      <c r="I8" s="88"/>
    </row>
    <row r="9" spans="2:9" ht="210" customHeight="1">
      <c r="B9" s="73"/>
      <c r="C9" s="74"/>
      <c r="D9" s="1156" t="s">
        <v>599</v>
      </c>
      <c r="E9" s="1156"/>
      <c r="F9" s="75" t="s">
        <v>600</v>
      </c>
      <c r="G9" s="440" t="s">
        <v>601</v>
      </c>
      <c r="H9" s="76" t="s">
        <v>602</v>
      </c>
      <c r="I9" s="89"/>
    </row>
    <row r="10" spans="2:9" ht="120.75" customHeight="1">
      <c r="B10" s="73"/>
      <c r="C10" s="74"/>
      <c r="D10" s="1157" t="s">
        <v>603</v>
      </c>
      <c r="E10" s="1157"/>
      <c r="F10" s="687" t="s">
        <v>604</v>
      </c>
      <c r="G10" s="688" t="s">
        <v>605</v>
      </c>
      <c r="H10" s="689" t="s">
        <v>606</v>
      </c>
      <c r="I10" s="89"/>
    </row>
    <row r="11" spans="2:9" ht="51.75" customHeight="1">
      <c r="B11" s="73"/>
      <c r="C11" s="74"/>
      <c r="D11" s="1158" t="s">
        <v>607</v>
      </c>
      <c r="E11" s="1158"/>
      <c r="F11" s="690" t="s">
        <v>608</v>
      </c>
      <c r="G11" s="691" t="s">
        <v>609</v>
      </c>
      <c r="H11" s="692" t="s">
        <v>610</v>
      </c>
      <c r="I11" s="89"/>
    </row>
    <row r="12" spans="2:9" ht="177.75" customHeight="1" thickBot="1">
      <c r="B12" s="73"/>
      <c r="C12" s="77"/>
      <c r="D12" s="1159" t="s">
        <v>611</v>
      </c>
      <c r="E12" s="1159"/>
      <c r="F12" s="564" t="s">
        <v>612</v>
      </c>
      <c r="G12" s="565" t="s">
        <v>613</v>
      </c>
      <c r="H12" s="566" t="s">
        <v>614</v>
      </c>
      <c r="I12" s="89"/>
    </row>
    <row r="13" spans="2:9" ht="27.75" customHeight="1" thickBot="1">
      <c r="B13" s="1160" t="s">
        <v>615</v>
      </c>
      <c r="C13" s="1161"/>
      <c r="D13" s="1161"/>
      <c r="E13" s="1161"/>
      <c r="F13" s="1161"/>
      <c r="G13" s="1161"/>
      <c r="H13" s="1162"/>
      <c r="I13" s="89"/>
    </row>
    <row r="14" spans="2:9" ht="40.5" customHeight="1" thickBot="1">
      <c r="B14" s="1138" t="s">
        <v>616</v>
      </c>
      <c r="C14" s="1139"/>
      <c r="D14" s="1139"/>
      <c r="E14" s="1139"/>
      <c r="F14" s="1139"/>
      <c r="G14" s="1139"/>
      <c r="H14" s="1140"/>
      <c r="I14" s="89"/>
    </row>
    <row r="15" spans="2:9" ht="130">
      <c r="B15" s="78"/>
      <c r="C15" s="79"/>
      <c r="D15" s="1147" t="s">
        <v>617</v>
      </c>
      <c r="E15" s="1147"/>
      <c r="F15" s="500" t="s">
        <v>618</v>
      </c>
      <c r="G15" s="80" t="s">
        <v>619</v>
      </c>
      <c r="H15" s="526" t="s">
        <v>620</v>
      </c>
      <c r="I15" s="89"/>
    </row>
    <row r="16" spans="2:9" ht="52">
      <c r="B16" s="78"/>
      <c r="C16" s="79"/>
      <c r="D16" s="1143" t="s">
        <v>621</v>
      </c>
      <c r="E16" s="1143"/>
      <c r="F16" s="500" t="s">
        <v>622</v>
      </c>
      <c r="G16" s="693" t="s">
        <v>623</v>
      </c>
      <c r="H16" s="694" t="s">
        <v>624</v>
      </c>
      <c r="I16" s="89"/>
    </row>
    <row r="17" spans="2:9" ht="78">
      <c r="B17" s="78"/>
      <c r="C17" s="79"/>
      <c r="D17" s="1143" t="s">
        <v>625</v>
      </c>
      <c r="E17" s="1143"/>
      <c r="F17" s="695" t="s">
        <v>626</v>
      </c>
      <c r="G17" s="693" t="s">
        <v>627</v>
      </c>
      <c r="H17" s="694" t="s">
        <v>628</v>
      </c>
      <c r="I17" s="89"/>
    </row>
    <row r="18" spans="2:9" ht="78">
      <c r="B18" s="78"/>
      <c r="C18" s="79"/>
      <c r="D18" s="1143" t="s">
        <v>629</v>
      </c>
      <c r="E18" s="1143"/>
      <c r="F18" s="695" t="s">
        <v>630</v>
      </c>
      <c r="G18" s="696" t="s">
        <v>631</v>
      </c>
      <c r="H18" s="694" t="s">
        <v>632</v>
      </c>
      <c r="I18" s="89"/>
    </row>
    <row r="19" spans="2:9" ht="102" customHeight="1">
      <c r="B19" s="78"/>
      <c r="C19" s="79"/>
      <c r="D19" s="1143" t="s">
        <v>633</v>
      </c>
      <c r="E19" s="1143"/>
      <c r="F19" s="695" t="s">
        <v>634</v>
      </c>
      <c r="G19" s="697" t="s">
        <v>635</v>
      </c>
      <c r="H19" s="694" t="s">
        <v>636</v>
      </c>
      <c r="I19" s="89"/>
    </row>
    <row r="20" spans="2:9" ht="51" customHeight="1">
      <c r="B20" s="78"/>
      <c r="C20" s="79"/>
      <c r="D20" s="1155" t="s">
        <v>637</v>
      </c>
      <c r="E20" s="1155"/>
      <c r="F20" s="698" t="s">
        <v>638</v>
      </c>
      <c r="G20" s="699" t="s">
        <v>639</v>
      </c>
      <c r="H20" s="543" t="s">
        <v>640</v>
      </c>
      <c r="I20" s="89"/>
    </row>
    <row r="21" spans="2:9" ht="38.5" customHeight="1">
      <c r="B21" s="78"/>
      <c r="C21" s="79"/>
      <c r="D21" s="1143" t="s">
        <v>641</v>
      </c>
      <c r="E21" s="1143"/>
      <c r="F21" s="1144" t="s">
        <v>642</v>
      </c>
      <c r="G21" s="700" t="s">
        <v>643</v>
      </c>
      <c r="H21" s="1132" t="s">
        <v>644</v>
      </c>
      <c r="I21" s="89"/>
    </row>
    <row r="22" spans="2:9" ht="38.5" customHeight="1">
      <c r="B22" s="78"/>
      <c r="C22" s="79"/>
      <c r="D22" s="1143" t="s">
        <v>645</v>
      </c>
      <c r="E22" s="1143"/>
      <c r="F22" s="1146"/>
      <c r="G22" s="700" t="s">
        <v>646</v>
      </c>
      <c r="H22" s="1133"/>
      <c r="I22" s="89"/>
    </row>
    <row r="23" spans="2:9" ht="38.5" customHeight="1">
      <c r="B23" s="78"/>
      <c r="C23" s="79"/>
      <c r="D23" s="1143" t="s">
        <v>647</v>
      </c>
      <c r="E23" s="1143"/>
      <c r="F23" s="1147"/>
      <c r="G23" s="700" t="s">
        <v>648</v>
      </c>
      <c r="H23" s="1134"/>
      <c r="I23" s="89"/>
    </row>
    <row r="24" spans="2:9" ht="51" customHeight="1">
      <c r="B24" s="78"/>
      <c r="C24" s="79"/>
      <c r="D24" s="1143" t="s">
        <v>649</v>
      </c>
      <c r="E24" s="1143"/>
      <c r="F24" s="1148" t="s">
        <v>650</v>
      </c>
      <c r="G24" s="700" t="s">
        <v>651</v>
      </c>
      <c r="H24" s="1132" t="s">
        <v>652</v>
      </c>
      <c r="I24" s="89"/>
    </row>
    <row r="25" spans="2:9" ht="51" customHeight="1">
      <c r="B25" s="78"/>
      <c r="C25" s="79"/>
      <c r="D25" s="1143" t="s">
        <v>653</v>
      </c>
      <c r="E25" s="1143"/>
      <c r="F25" s="1149"/>
      <c r="G25" s="700" t="s">
        <v>654</v>
      </c>
      <c r="H25" s="1133"/>
      <c r="I25" s="89"/>
    </row>
    <row r="26" spans="2:9" ht="51" customHeight="1">
      <c r="B26" s="78"/>
      <c r="C26" s="79"/>
      <c r="D26" s="1143" t="s">
        <v>655</v>
      </c>
      <c r="E26" s="1143"/>
      <c r="F26" s="1150"/>
      <c r="G26" s="700" t="s">
        <v>656</v>
      </c>
      <c r="H26" s="1134"/>
      <c r="I26" s="89"/>
    </row>
    <row r="27" spans="2:9" ht="87" customHeight="1">
      <c r="B27" s="78"/>
      <c r="C27" s="79"/>
      <c r="D27" s="1143" t="s">
        <v>657</v>
      </c>
      <c r="E27" s="1143"/>
      <c r="F27" s="701" t="s">
        <v>658</v>
      </c>
      <c r="G27" s="693" t="s">
        <v>659</v>
      </c>
      <c r="H27" s="702" t="s">
        <v>660</v>
      </c>
      <c r="I27" s="89"/>
    </row>
    <row r="28" spans="2:9" ht="54" customHeight="1">
      <c r="B28" s="78"/>
      <c r="C28" s="79"/>
      <c r="D28" s="1143" t="s">
        <v>661</v>
      </c>
      <c r="E28" s="1143"/>
      <c r="F28" s="703" t="s">
        <v>662</v>
      </c>
      <c r="G28" s="704" t="s">
        <v>663</v>
      </c>
      <c r="H28" s="702" t="s">
        <v>664</v>
      </c>
      <c r="I28" s="89"/>
    </row>
    <row r="29" spans="2:9" ht="54" customHeight="1" thickBot="1">
      <c r="B29" s="78"/>
      <c r="C29" s="79"/>
      <c r="D29" s="1144" t="s">
        <v>665</v>
      </c>
      <c r="E29" s="1144"/>
      <c r="F29" s="705" t="s">
        <v>666</v>
      </c>
      <c r="G29" s="706" t="s">
        <v>667</v>
      </c>
      <c r="H29" s="707" t="s">
        <v>668</v>
      </c>
      <c r="I29" s="89"/>
    </row>
    <row r="30" spans="2:9" ht="52.5" customHeight="1" thickBot="1">
      <c r="B30" s="1138" t="s">
        <v>669</v>
      </c>
      <c r="C30" s="1139"/>
      <c r="D30" s="1139"/>
      <c r="E30" s="1139"/>
      <c r="F30" s="1139"/>
      <c r="G30" s="1139"/>
      <c r="H30" s="1140"/>
      <c r="I30" s="89"/>
    </row>
    <row r="31" spans="2:9" ht="123.65" customHeight="1">
      <c r="B31" s="73"/>
      <c r="C31" s="74"/>
      <c r="D31" s="1141" t="s">
        <v>670</v>
      </c>
      <c r="E31" s="1141"/>
      <c r="F31" s="268" t="s">
        <v>671</v>
      </c>
      <c r="G31" s="269" t="s">
        <v>672</v>
      </c>
      <c r="H31" s="527" t="s">
        <v>673</v>
      </c>
      <c r="I31" s="89"/>
    </row>
    <row r="32" spans="2:9" ht="66" customHeight="1">
      <c r="B32" s="73"/>
      <c r="C32" s="74"/>
      <c r="D32" s="1142" t="s">
        <v>674</v>
      </c>
      <c r="E32" s="1142"/>
      <c r="F32" s="708" t="s">
        <v>675</v>
      </c>
      <c r="G32" s="709" t="s">
        <v>676</v>
      </c>
      <c r="H32" s="687" t="s">
        <v>677</v>
      </c>
      <c r="I32" s="89"/>
    </row>
    <row r="33" spans="2:9" ht="152.15" customHeight="1">
      <c r="B33" s="73"/>
      <c r="C33" s="74"/>
      <c r="D33" s="1142" t="s">
        <v>678</v>
      </c>
      <c r="E33" s="1142"/>
      <c r="F33" s="708" t="s">
        <v>679</v>
      </c>
      <c r="G33" s="710" t="s">
        <v>680</v>
      </c>
      <c r="H33" s="687" t="s">
        <v>681</v>
      </c>
      <c r="I33" s="89"/>
    </row>
    <row r="34" spans="2:9" ht="163.5" customHeight="1">
      <c r="B34" s="73"/>
      <c r="C34" s="74"/>
      <c r="D34" s="1142" t="s">
        <v>682</v>
      </c>
      <c r="E34" s="1142"/>
      <c r="F34" s="1151" t="s">
        <v>683</v>
      </c>
      <c r="G34" s="711" t="s">
        <v>684</v>
      </c>
      <c r="H34" s="1135" t="s">
        <v>685</v>
      </c>
      <c r="I34" s="89"/>
    </row>
    <row r="35" spans="2:9" ht="81.75" customHeight="1">
      <c r="B35" s="73"/>
      <c r="C35" s="74"/>
      <c r="D35" s="1142" t="s">
        <v>686</v>
      </c>
      <c r="E35" s="1142"/>
      <c r="F35" s="1151"/>
      <c r="G35" s="712" t="s">
        <v>687</v>
      </c>
      <c r="H35" s="1135"/>
      <c r="I35" s="89"/>
    </row>
    <row r="36" spans="2:9" ht="69" customHeight="1">
      <c r="B36" s="73"/>
      <c r="C36" s="74"/>
      <c r="D36" s="1142" t="s">
        <v>688</v>
      </c>
      <c r="E36" s="1142"/>
      <c r="F36" s="701" t="s">
        <v>689</v>
      </c>
      <c r="G36" s="713" t="s">
        <v>690</v>
      </c>
      <c r="H36" s="1135" t="s">
        <v>691</v>
      </c>
      <c r="I36" s="89"/>
    </row>
    <row r="37" spans="2:9" ht="48" customHeight="1" thickBot="1">
      <c r="B37" s="73"/>
      <c r="C37" s="74"/>
      <c r="D37" s="1152" t="s">
        <v>692</v>
      </c>
      <c r="E37" s="1152"/>
      <c r="F37" s="701" t="s">
        <v>693</v>
      </c>
      <c r="G37" s="714" t="s">
        <v>694</v>
      </c>
      <c r="H37" s="1136"/>
      <c r="I37" s="89"/>
    </row>
    <row r="38" spans="2:9" ht="51.75" customHeight="1" thickBot="1">
      <c r="B38" s="1138" t="s">
        <v>695</v>
      </c>
      <c r="C38" s="1139"/>
      <c r="D38" s="1139"/>
      <c r="E38" s="1139"/>
      <c r="F38" s="1139"/>
      <c r="G38" s="1139"/>
      <c r="H38" s="1140"/>
      <c r="I38" s="89"/>
    </row>
    <row r="39" spans="2:9" ht="150" customHeight="1">
      <c r="B39" s="73"/>
      <c r="C39" s="74"/>
      <c r="D39" s="1154" t="s">
        <v>696</v>
      </c>
      <c r="E39" s="1154"/>
      <c r="F39" s="268" t="s">
        <v>697</v>
      </c>
      <c r="G39" s="270" t="s">
        <v>698</v>
      </c>
      <c r="H39" s="1137" t="s">
        <v>699</v>
      </c>
      <c r="I39" s="89"/>
    </row>
    <row r="40" spans="2:9" ht="68.5" customHeight="1">
      <c r="B40" s="73"/>
      <c r="C40" s="74"/>
      <c r="D40" s="1153" t="s">
        <v>700</v>
      </c>
      <c r="E40" s="1153"/>
      <c r="F40" s="715" t="s">
        <v>701</v>
      </c>
      <c r="G40" s="716" t="s">
        <v>702</v>
      </c>
      <c r="H40" s="1135"/>
      <c r="I40" s="89"/>
    </row>
    <row r="41" spans="2:9" ht="78">
      <c r="B41" s="73"/>
      <c r="C41" s="74"/>
      <c r="D41" s="1142" t="s">
        <v>703</v>
      </c>
      <c r="E41" s="1142"/>
      <c r="F41" s="717" t="s">
        <v>704</v>
      </c>
      <c r="G41" s="711" t="s">
        <v>705</v>
      </c>
      <c r="H41" s="687" t="s">
        <v>706</v>
      </c>
      <c r="I41" s="89"/>
    </row>
    <row r="42" spans="2:9" ht="124.5" customHeight="1">
      <c r="B42" s="73"/>
      <c r="C42" s="74"/>
      <c r="D42" s="1142" t="s">
        <v>707</v>
      </c>
      <c r="E42" s="1142"/>
      <c r="F42" s="718" t="s">
        <v>708</v>
      </c>
      <c r="G42" s="712" t="s">
        <v>709</v>
      </c>
      <c r="H42" s="719" t="s">
        <v>710</v>
      </c>
      <c r="I42" s="89"/>
    </row>
    <row r="43" spans="2:9" ht="104">
      <c r="B43" s="73"/>
      <c r="C43" s="74"/>
      <c r="D43" s="1142" t="s">
        <v>711</v>
      </c>
      <c r="E43" s="1142"/>
      <c r="F43" s="718" t="s">
        <v>712</v>
      </c>
      <c r="G43" s="720" t="s">
        <v>713</v>
      </c>
      <c r="H43" s="702" t="s">
        <v>714</v>
      </c>
      <c r="I43" s="89"/>
    </row>
    <row r="44" spans="2:9" ht="60.75" customHeight="1">
      <c r="B44" s="73"/>
      <c r="C44" s="74"/>
      <c r="D44" s="1142" t="s">
        <v>715</v>
      </c>
      <c r="E44" s="1142"/>
      <c r="F44" s="718" t="s">
        <v>716</v>
      </c>
      <c r="G44" s="721" t="s">
        <v>717</v>
      </c>
      <c r="H44" s="702" t="s">
        <v>718</v>
      </c>
      <c r="I44" s="89"/>
    </row>
    <row r="45" spans="2:9" ht="38.25" customHeight="1">
      <c r="B45" s="73"/>
      <c r="C45" s="74"/>
      <c r="D45" s="1142" t="s">
        <v>719</v>
      </c>
      <c r="E45" s="1142"/>
      <c r="F45" s="1152" t="s">
        <v>720</v>
      </c>
      <c r="G45" s="722" t="s">
        <v>721</v>
      </c>
      <c r="H45" s="687" t="s">
        <v>722</v>
      </c>
      <c r="I45" s="89"/>
    </row>
    <row r="46" spans="2:9" ht="70.400000000000006" customHeight="1">
      <c r="B46" s="73"/>
      <c r="C46" s="74"/>
      <c r="D46" s="1142" t="s">
        <v>723</v>
      </c>
      <c r="E46" s="1142"/>
      <c r="F46" s="1141"/>
      <c r="G46" s="722" t="s">
        <v>724</v>
      </c>
      <c r="H46" s="723" t="s">
        <v>725</v>
      </c>
      <c r="I46" s="89"/>
    </row>
    <row r="47" spans="2:9" ht="54" customHeight="1">
      <c r="B47" s="73"/>
      <c r="C47" s="74"/>
      <c r="D47" s="1142" t="s">
        <v>726</v>
      </c>
      <c r="E47" s="1142"/>
      <c r="F47" s="718" t="s">
        <v>727</v>
      </c>
      <c r="G47" s="724" t="s">
        <v>728</v>
      </c>
      <c r="H47" s="687" t="s">
        <v>729</v>
      </c>
      <c r="I47" s="89"/>
    </row>
    <row r="48" spans="2:9" ht="106.5" customHeight="1">
      <c r="B48" s="73"/>
      <c r="C48" s="74"/>
      <c r="D48" s="1142" t="s">
        <v>730</v>
      </c>
      <c r="E48" s="1142"/>
      <c r="F48" s="724" t="s">
        <v>731</v>
      </c>
      <c r="G48" s="711" t="s">
        <v>732</v>
      </c>
      <c r="H48" s="687" t="s">
        <v>733</v>
      </c>
      <c r="I48" s="89"/>
    </row>
    <row r="49" spans="1:9" ht="90" customHeight="1">
      <c r="B49" s="73"/>
      <c r="C49" s="74"/>
      <c r="D49" s="1142" t="s">
        <v>734</v>
      </c>
      <c r="E49" s="1142"/>
      <c r="F49" s="718" t="s">
        <v>735</v>
      </c>
      <c r="G49" s="711" t="s">
        <v>736</v>
      </c>
      <c r="H49" s="687" t="s">
        <v>737</v>
      </c>
      <c r="I49" s="89"/>
    </row>
    <row r="50" spans="1:9" ht="66.75" customHeight="1">
      <c r="B50" s="73"/>
      <c r="C50" s="74"/>
      <c r="D50" s="1145" t="s">
        <v>738</v>
      </c>
      <c r="E50" s="1145"/>
      <c r="F50" s="725" t="s">
        <v>739</v>
      </c>
      <c r="G50" s="726" t="s">
        <v>721</v>
      </c>
      <c r="H50" s="687" t="s">
        <v>740</v>
      </c>
      <c r="I50" s="89"/>
    </row>
    <row r="51" spans="1:9" ht="117">
      <c r="B51" s="73"/>
      <c r="C51" s="74"/>
      <c r="D51" s="1142" t="s">
        <v>741</v>
      </c>
      <c r="E51" s="1142"/>
      <c r="F51" s="708" t="s">
        <v>742</v>
      </c>
      <c r="G51" s="726" t="s">
        <v>743</v>
      </c>
      <c r="H51" s="687" t="s">
        <v>744</v>
      </c>
      <c r="I51" s="89"/>
    </row>
    <row r="52" spans="1:9" ht="44.5" customHeight="1">
      <c r="B52" s="73"/>
      <c r="C52" s="74"/>
      <c r="D52" s="1142" t="s">
        <v>745</v>
      </c>
      <c r="E52" s="1142"/>
      <c r="F52" s="708" t="s">
        <v>746</v>
      </c>
      <c r="G52" s="726" t="s">
        <v>747</v>
      </c>
      <c r="H52" s="687" t="s">
        <v>748</v>
      </c>
      <c r="I52" s="89"/>
    </row>
    <row r="53" spans="1:9" ht="44.5" customHeight="1">
      <c r="B53" s="73"/>
      <c r="C53" s="74"/>
      <c r="D53" s="1142" t="s">
        <v>749</v>
      </c>
      <c r="E53" s="1142"/>
      <c r="F53" s="708" t="s">
        <v>750</v>
      </c>
      <c r="G53" s="711" t="s">
        <v>751</v>
      </c>
      <c r="H53" s="687" t="s">
        <v>752</v>
      </c>
      <c r="I53" s="89"/>
    </row>
    <row r="54" spans="1:9" ht="15" thickBot="1">
      <c r="B54" s="81"/>
      <c r="C54" s="82"/>
      <c r="D54" s="82"/>
      <c r="E54" s="82"/>
      <c r="F54" s="82"/>
      <c r="G54" s="82"/>
      <c r="H54" s="82"/>
      <c r="I54" s="90"/>
    </row>
    <row r="55" spans="1:9">
      <c r="A55" s="83"/>
      <c r="B55" s="83"/>
      <c r="C55" s="83"/>
      <c r="D55" s="83"/>
      <c r="E55" s="83"/>
      <c r="F55" s="83"/>
      <c r="G55" s="83"/>
      <c r="H55" s="83"/>
      <c r="I55" s="83"/>
    </row>
    <row r="56" spans="1:9">
      <c r="A56" s="83"/>
      <c r="B56" s="83"/>
      <c r="C56" s="83"/>
      <c r="D56" s="83"/>
      <c r="E56" s="83"/>
      <c r="F56" s="83"/>
      <c r="G56" s="83"/>
      <c r="H56" s="83"/>
      <c r="I56" s="83"/>
    </row>
    <row r="57" spans="1:9">
      <c r="A57" s="83"/>
      <c r="B57" s="83"/>
      <c r="C57" s="83"/>
      <c r="D57" s="83"/>
      <c r="E57" s="83"/>
      <c r="F57" s="83"/>
      <c r="G57" s="83"/>
      <c r="H57" s="83"/>
      <c r="I57" s="83"/>
    </row>
    <row r="58" spans="1:9">
      <c r="A58" s="83"/>
      <c r="B58" s="83"/>
      <c r="C58" s="83"/>
      <c r="D58" s="83"/>
      <c r="E58" s="83"/>
      <c r="F58" s="83"/>
      <c r="G58" s="83"/>
      <c r="H58" s="83"/>
      <c r="I58" s="83"/>
    </row>
    <row r="59" spans="1:9" ht="216.75" customHeight="1">
      <c r="A59" s="83"/>
      <c r="B59" s="83"/>
      <c r="C59" s="83"/>
      <c r="D59" s="83"/>
      <c r="E59" s="83"/>
      <c r="F59" s="84"/>
      <c r="G59" s="85"/>
      <c r="H59" s="85"/>
      <c r="I59" s="85"/>
    </row>
  </sheetData>
  <customSheetViews>
    <customSheetView guid="{3B6C91A7-CF98-4B72-9D5B-2BEFC7C975FA}" topLeftCell="A4">
      <pane xSplit="3" ySplit="5" topLeftCell="E9" activePane="bottomRight" state="frozen"/>
      <selection pane="bottomRight" activeCell="G9" sqref="G9"/>
      <pageMargins left="0" right="0" top="0" bottom="0" header="0" footer="0"/>
      <pageSetup orientation="portrait"/>
    </customSheetView>
    <customSheetView guid="{3E28484A-6C9B-45D4-A3A9-1ACF8FCE7545}" topLeftCell="A4">
      <pane xSplit="3" ySplit="5" topLeftCell="D9" activePane="bottomRight" state="frozen"/>
      <selection pane="bottomRight" activeCell="G9" sqref="G9"/>
      <pageMargins left="0" right="0" top="0" bottom="0" header="0" footer="0"/>
      <pageSetup orientation="portrait"/>
    </customSheetView>
  </customSheetViews>
  <mergeCells count="59">
    <mergeCell ref="C3:H3"/>
    <mergeCell ref="C4:H4"/>
    <mergeCell ref="C5:H5"/>
    <mergeCell ref="D7:E7"/>
    <mergeCell ref="C8:H8"/>
    <mergeCell ref="D9:E9"/>
    <mergeCell ref="D10:E10"/>
    <mergeCell ref="D11:E11"/>
    <mergeCell ref="D12:E12"/>
    <mergeCell ref="B13:H13"/>
    <mergeCell ref="B14:H14"/>
    <mergeCell ref="D15:E15"/>
    <mergeCell ref="D16:E16"/>
    <mergeCell ref="D17:E17"/>
    <mergeCell ref="D18:E18"/>
    <mergeCell ref="D19:E19"/>
    <mergeCell ref="D21:E21"/>
    <mergeCell ref="D22:E22"/>
    <mergeCell ref="D23:E23"/>
    <mergeCell ref="D24:E24"/>
    <mergeCell ref="D20:E20"/>
    <mergeCell ref="D43:E43"/>
    <mergeCell ref="D44:E44"/>
    <mergeCell ref="D35:E35"/>
    <mergeCell ref="D36:E36"/>
    <mergeCell ref="D37:E37"/>
    <mergeCell ref="B38:H38"/>
    <mergeCell ref="D39:E39"/>
    <mergeCell ref="D50:E50"/>
    <mergeCell ref="D51:E51"/>
    <mergeCell ref="D52:E52"/>
    <mergeCell ref="D53:E53"/>
    <mergeCell ref="F21:F23"/>
    <mergeCell ref="F24:F26"/>
    <mergeCell ref="F34:F35"/>
    <mergeCell ref="F45:F46"/>
    <mergeCell ref="D45:E45"/>
    <mergeCell ref="D46:E46"/>
    <mergeCell ref="D47:E47"/>
    <mergeCell ref="D48:E48"/>
    <mergeCell ref="D49:E49"/>
    <mergeCell ref="D40:E40"/>
    <mergeCell ref="D41:E41"/>
    <mergeCell ref="D42:E42"/>
    <mergeCell ref="H21:H23"/>
    <mergeCell ref="H24:H26"/>
    <mergeCell ref="H34:H35"/>
    <mergeCell ref="H36:H37"/>
    <mergeCell ref="H39:H40"/>
    <mergeCell ref="B30:H30"/>
    <mergeCell ref="D31:E31"/>
    <mergeCell ref="D32:E32"/>
    <mergeCell ref="D33:E33"/>
    <mergeCell ref="D34:E34"/>
    <mergeCell ref="D25:E25"/>
    <mergeCell ref="D26:E26"/>
    <mergeCell ref="D27:E27"/>
    <mergeCell ref="D28:E28"/>
    <mergeCell ref="D29:E29"/>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theme="7" tint="0.39994506668294322"/>
  </sheetPr>
  <dimension ref="B1:B4"/>
  <sheetViews>
    <sheetView topLeftCell="A7" zoomScale="70" zoomScaleNormal="70" workbookViewId="0">
      <selection activeCell="E2" sqref="E2"/>
    </sheetView>
  </sheetViews>
  <sheetFormatPr defaultColWidth="8.90625" defaultRowHeight="14.5"/>
  <cols>
    <col min="1" max="1" width="2.453125" customWidth="1"/>
    <col min="2" max="2" width="109.453125" customWidth="1"/>
    <col min="3" max="3" width="2.453125" customWidth="1"/>
  </cols>
  <sheetData>
    <row r="1" spans="2:2" ht="15">
      <c r="B1" s="62" t="s">
        <v>753</v>
      </c>
    </row>
    <row r="2" spans="2:2" ht="286">
      <c r="B2" s="567" t="s">
        <v>754</v>
      </c>
    </row>
    <row r="3" spans="2:2" ht="15">
      <c r="B3" s="62" t="s">
        <v>755</v>
      </c>
    </row>
    <row r="4" spans="2:2" ht="247">
      <c r="B4" s="428" t="s">
        <v>756</v>
      </c>
    </row>
  </sheetData>
  <customSheetViews>
    <customSheetView guid="{3B6C91A7-CF98-4B72-9D5B-2BEFC7C975FA}">
      <selection activeCell="I265" sqref="I265"/>
      <pageMargins left="0" right="0" top="0" bottom="0" header="0" footer="0"/>
      <pageSetup orientation="landscape"/>
    </customSheetView>
    <customSheetView guid="{3E28484A-6C9B-45D4-A3A9-1ACF8FCE7545}">
      <selection activeCell="I265" sqref="I265"/>
      <pageMargins left="0" right="0" top="0" bottom="0" header="0" footer="0"/>
      <pageSetup orientation="landscape"/>
    </customSheetView>
  </customSheetViews>
  <pageMargins left="0.7" right="0.7" top="0.75" bottom="0.75" header="0.3" footer="0.3"/>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theme="8" tint="0.39994506668294322"/>
  </sheetPr>
  <dimension ref="A1:AZ152"/>
  <sheetViews>
    <sheetView topLeftCell="C82" zoomScale="60" zoomScaleNormal="60" zoomScalePageLayoutView="80" workbookViewId="0">
      <selection activeCell="F88" sqref="F88:H92"/>
    </sheetView>
  </sheetViews>
  <sheetFormatPr defaultColWidth="8.90625" defaultRowHeight="14.5"/>
  <cols>
    <col min="1" max="1" width="2.08984375" customWidth="1"/>
    <col min="2" max="2" width="2.453125" customWidth="1"/>
    <col min="3" max="3" width="22.453125" style="91" customWidth="1"/>
    <col min="4" max="5" width="17.453125" customWidth="1"/>
    <col min="6" max="6" width="16.453125" customWidth="1"/>
    <col min="7" max="7" width="14.90625" customWidth="1"/>
    <col min="8" max="8" width="161.453125" customWidth="1"/>
    <col min="9" max="9" width="22.453125" customWidth="1"/>
    <col min="10" max="10" width="2.453125" customWidth="1"/>
    <col min="11" max="11" width="5.453125" customWidth="1"/>
    <col min="12" max="12" width="42.453125" customWidth="1"/>
  </cols>
  <sheetData>
    <row r="1" spans="1:52" ht="27.65" customHeight="1">
      <c r="A1" s="92"/>
      <c r="B1" s="92"/>
      <c r="C1" s="92"/>
      <c r="D1" s="92"/>
      <c r="E1" s="92"/>
      <c r="F1" s="92"/>
      <c r="G1" s="92"/>
      <c r="J1" s="92"/>
    </row>
    <row r="2" spans="1:52">
      <c r="A2" s="92"/>
      <c r="B2" s="63"/>
      <c r="C2" s="64"/>
      <c r="D2" s="65"/>
      <c r="E2" s="65"/>
      <c r="F2" s="65"/>
      <c r="G2" s="65"/>
      <c r="H2" s="2"/>
      <c r="I2" s="2"/>
      <c r="J2" s="86"/>
    </row>
    <row r="3" spans="1:52" ht="20">
      <c r="A3" s="92"/>
      <c r="B3" s="6"/>
      <c r="C3" s="1239" t="s">
        <v>757</v>
      </c>
      <c r="D3" s="1240"/>
      <c r="E3" s="1240"/>
      <c r="F3" s="1240"/>
      <c r="G3" s="1240"/>
      <c r="H3" s="1240"/>
      <c r="I3" s="1241"/>
      <c r="J3" s="87"/>
    </row>
    <row r="4" spans="1:52" ht="15" customHeight="1">
      <c r="A4" s="92"/>
      <c r="B4" s="66"/>
      <c r="C4" s="1242" t="s">
        <v>758</v>
      </c>
      <c r="D4" s="1242"/>
      <c r="E4" s="1242"/>
      <c r="F4" s="1242"/>
      <c r="G4" s="1242"/>
      <c r="H4" s="1242"/>
      <c r="I4" s="1242"/>
      <c r="J4" s="88"/>
    </row>
    <row r="5" spans="1:52" ht="15" customHeight="1">
      <c r="A5" s="92"/>
      <c r="B5" s="66"/>
      <c r="C5" s="67"/>
      <c r="D5" s="67"/>
      <c r="E5" s="67"/>
      <c r="F5" s="67"/>
      <c r="G5" s="67"/>
      <c r="H5" s="67"/>
      <c r="I5" s="67"/>
      <c r="J5" s="88"/>
    </row>
    <row r="6" spans="1:52">
      <c r="A6" s="92"/>
      <c r="B6" s="66"/>
      <c r="C6" s="93"/>
      <c r="D6" s="69"/>
      <c r="E6" s="69"/>
      <c r="F6" s="69"/>
      <c r="G6" s="69"/>
      <c r="H6" s="4"/>
      <c r="I6" s="4"/>
      <c r="J6" s="88"/>
    </row>
    <row r="7" spans="1:52" ht="33" customHeight="1" thickBot="1">
      <c r="A7" s="92"/>
      <c r="B7" s="66"/>
      <c r="C7" s="93"/>
      <c r="D7" s="1217" t="s">
        <v>759</v>
      </c>
      <c r="E7" s="1217"/>
      <c r="F7" s="1217" t="s">
        <v>760</v>
      </c>
      <c r="G7" s="1217"/>
      <c r="H7" s="94" t="s">
        <v>761</v>
      </c>
      <c r="I7" s="94" t="s">
        <v>762</v>
      </c>
      <c r="J7" s="88"/>
      <c r="K7" s="9"/>
    </row>
    <row r="8" spans="1:52" s="91" customFormat="1" ht="291" customHeight="1">
      <c r="A8" s="95"/>
      <c r="B8" s="96"/>
      <c r="C8" s="97" t="s">
        <v>763</v>
      </c>
      <c r="D8" s="1218" t="s">
        <v>764</v>
      </c>
      <c r="E8" s="1219"/>
      <c r="F8" s="1243" t="s">
        <v>765</v>
      </c>
      <c r="G8" s="1243"/>
      <c r="H8" s="433" t="s">
        <v>766</v>
      </c>
      <c r="I8" s="568" t="s">
        <v>767</v>
      </c>
      <c r="J8" s="89"/>
      <c r="K8" s="105"/>
      <c r="L8"/>
      <c r="M8"/>
      <c r="N8"/>
      <c r="O8"/>
      <c r="P8"/>
      <c r="Q8"/>
      <c r="R8"/>
      <c r="S8"/>
      <c r="T8"/>
      <c r="U8"/>
      <c r="V8"/>
      <c r="W8"/>
      <c r="X8"/>
      <c r="Y8"/>
      <c r="Z8"/>
      <c r="AA8"/>
      <c r="AB8"/>
      <c r="AC8"/>
      <c r="AD8"/>
      <c r="AE8"/>
      <c r="AF8"/>
      <c r="AG8"/>
      <c r="AH8"/>
      <c r="AI8"/>
      <c r="AJ8"/>
      <c r="AK8"/>
      <c r="AL8"/>
      <c r="AM8"/>
      <c r="AN8"/>
      <c r="AO8"/>
      <c r="AP8"/>
      <c r="AQ8"/>
      <c r="AR8"/>
      <c r="AS8"/>
      <c r="AT8"/>
      <c r="AU8"/>
      <c r="AV8"/>
      <c r="AW8"/>
      <c r="AX8"/>
      <c r="AY8"/>
      <c r="AZ8"/>
    </row>
    <row r="9" spans="1:52" s="91" customFormat="1" ht="258" customHeight="1">
      <c r="A9" s="95"/>
      <c r="B9" s="96"/>
      <c r="C9" s="97"/>
      <c r="D9" s="1221" t="s">
        <v>305</v>
      </c>
      <c r="E9" s="1222"/>
      <c r="F9" s="1209" t="s">
        <v>768</v>
      </c>
      <c r="G9" s="1209"/>
      <c r="H9" s="727" t="s">
        <v>769</v>
      </c>
      <c r="I9" s="728" t="s">
        <v>29</v>
      </c>
      <c r="J9" s="89"/>
      <c r="K9" s="105"/>
      <c r="L9"/>
      <c r="M9"/>
      <c r="N9"/>
      <c r="O9"/>
      <c r="P9"/>
      <c r="Q9"/>
      <c r="R9"/>
      <c r="S9"/>
      <c r="T9"/>
      <c r="U9"/>
      <c r="V9"/>
      <c r="W9"/>
      <c r="X9"/>
      <c r="Y9"/>
      <c r="Z9"/>
      <c r="AA9"/>
      <c r="AB9"/>
      <c r="AC9"/>
      <c r="AD9"/>
      <c r="AE9"/>
      <c r="AF9"/>
      <c r="AG9"/>
      <c r="AH9"/>
      <c r="AI9"/>
      <c r="AJ9"/>
      <c r="AK9"/>
      <c r="AL9"/>
      <c r="AM9"/>
      <c r="AN9"/>
      <c r="AO9"/>
      <c r="AP9"/>
      <c r="AQ9"/>
      <c r="AR9"/>
      <c r="AS9"/>
      <c r="AT9"/>
      <c r="AU9"/>
      <c r="AV9"/>
      <c r="AW9"/>
      <c r="AX9"/>
      <c r="AY9"/>
      <c r="AZ9"/>
    </row>
    <row r="10" spans="1:52" s="91" customFormat="1" ht="270.64999999999998" customHeight="1">
      <c r="A10" s="95"/>
      <c r="B10" s="96"/>
      <c r="C10" s="97"/>
      <c r="D10" s="1221" t="s">
        <v>306</v>
      </c>
      <c r="E10" s="1222"/>
      <c r="F10" s="1209" t="s">
        <v>770</v>
      </c>
      <c r="G10" s="1209"/>
      <c r="H10" s="727" t="s">
        <v>771</v>
      </c>
      <c r="I10" s="729" t="s">
        <v>767</v>
      </c>
      <c r="J10" s="89"/>
      <c r="K10" s="105"/>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91" customFormat="1" ht="158.25" customHeight="1">
      <c r="A11" s="95"/>
      <c r="B11" s="96"/>
      <c r="C11" s="97"/>
      <c r="D11" s="1207" t="s">
        <v>308</v>
      </c>
      <c r="E11" s="1208"/>
      <c r="F11" s="1209" t="s">
        <v>772</v>
      </c>
      <c r="G11" s="1209"/>
      <c r="H11" s="727" t="s">
        <v>773</v>
      </c>
      <c r="I11" s="730" t="s">
        <v>767</v>
      </c>
      <c r="J11" s="89"/>
      <c r="K11" s="105"/>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91" customFormat="1" ht="150.65" customHeight="1">
      <c r="A12" s="95"/>
      <c r="B12" s="96"/>
      <c r="C12" s="97"/>
      <c r="D12" s="1200" t="s">
        <v>774</v>
      </c>
      <c r="E12" s="1201"/>
      <c r="F12" s="1209" t="s">
        <v>775</v>
      </c>
      <c r="G12" s="1209"/>
      <c r="H12" s="727" t="s">
        <v>776</v>
      </c>
      <c r="I12" s="729" t="s">
        <v>767</v>
      </c>
      <c r="J12" s="89"/>
      <c r="K12" s="105"/>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91" customFormat="1" ht="96" customHeight="1">
      <c r="A13" s="95"/>
      <c r="B13" s="96"/>
      <c r="C13" s="97"/>
      <c r="D13" s="1200" t="s">
        <v>310</v>
      </c>
      <c r="E13" s="1201"/>
      <c r="F13" s="1212" t="s">
        <v>777</v>
      </c>
      <c r="G13" s="1212"/>
      <c r="H13" s="727" t="s">
        <v>778</v>
      </c>
      <c r="I13" s="728" t="s">
        <v>29</v>
      </c>
      <c r="J13" s="89"/>
      <c r="K13" s="105"/>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91" customFormat="1" ht="117" customHeight="1">
      <c r="A14" s="95"/>
      <c r="B14" s="96"/>
      <c r="C14" s="97"/>
      <c r="D14" s="1200" t="s">
        <v>311</v>
      </c>
      <c r="E14" s="1201"/>
      <c r="F14" s="1212" t="s">
        <v>779</v>
      </c>
      <c r="G14" s="1212"/>
      <c r="H14" s="727" t="s">
        <v>780</v>
      </c>
      <c r="I14" s="728" t="s">
        <v>29</v>
      </c>
      <c r="J14" s="89"/>
      <c r="K14" s="105"/>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91" customFormat="1" ht="204" customHeight="1">
      <c r="A15" s="95"/>
      <c r="B15" s="96"/>
      <c r="C15" s="97"/>
      <c r="D15" s="1207" t="s">
        <v>781</v>
      </c>
      <c r="E15" s="1208"/>
      <c r="F15" s="1238" t="s">
        <v>782</v>
      </c>
      <c r="G15" s="1238"/>
      <c r="H15" s="727" t="s">
        <v>783</v>
      </c>
      <c r="I15" s="729" t="s">
        <v>767</v>
      </c>
      <c r="J15" s="89"/>
      <c r="K15" s="105"/>
      <c r="L15" s="10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91" customFormat="1" ht="252" customHeight="1">
      <c r="A16" s="95"/>
      <c r="B16" s="96"/>
      <c r="C16" s="97"/>
      <c r="D16" s="1200" t="s">
        <v>313</v>
      </c>
      <c r="E16" s="1201"/>
      <c r="F16" s="1201" t="s">
        <v>784</v>
      </c>
      <c r="G16" s="1201"/>
      <c r="H16" s="731" t="s">
        <v>785</v>
      </c>
      <c r="I16" s="732" t="s">
        <v>37</v>
      </c>
      <c r="J16" s="89"/>
      <c r="K16" s="105"/>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91" customFormat="1" ht="169.5" customHeight="1">
      <c r="A17" s="95"/>
      <c r="B17" s="96"/>
      <c r="C17" s="97"/>
      <c r="D17" s="1200" t="s">
        <v>786</v>
      </c>
      <c r="E17" s="1201"/>
      <c r="F17" s="1201" t="s">
        <v>787</v>
      </c>
      <c r="G17" s="1201"/>
      <c r="H17" s="731" t="s">
        <v>788</v>
      </c>
      <c r="I17" s="733" t="s">
        <v>29</v>
      </c>
      <c r="J17" s="89"/>
      <c r="K17" s="105"/>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91" customFormat="1" ht="134.25" customHeight="1">
      <c r="A18" s="95"/>
      <c r="B18" s="96"/>
      <c r="C18" s="97"/>
      <c r="D18" s="1200" t="s">
        <v>315</v>
      </c>
      <c r="E18" s="1201"/>
      <c r="F18" s="1201" t="s">
        <v>789</v>
      </c>
      <c r="G18" s="1201"/>
      <c r="H18" s="731" t="s">
        <v>790</v>
      </c>
      <c r="I18" s="728" t="s">
        <v>767</v>
      </c>
      <c r="J18" s="89"/>
      <c r="K18" s="105"/>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91" customFormat="1" ht="409.5" customHeight="1">
      <c r="B19" s="96"/>
      <c r="C19" s="97"/>
      <c r="D19" s="1200" t="s">
        <v>791</v>
      </c>
      <c r="E19" s="1201"/>
      <c r="F19" s="1201" t="s">
        <v>792</v>
      </c>
      <c r="G19" s="1201"/>
      <c r="H19" s="731" t="s">
        <v>793</v>
      </c>
      <c r="I19" s="729" t="s">
        <v>794</v>
      </c>
      <c r="J19" s="89"/>
      <c r="K19" s="105"/>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91" customFormat="1" ht="243" customHeight="1">
      <c r="A20" s="95"/>
      <c r="B20" s="96"/>
      <c r="C20" s="97"/>
      <c r="D20" s="1200" t="s">
        <v>317</v>
      </c>
      <c r="E20" s="1201"/>
      <c r="F20" s="1201" t="s">
        <v>795</v>
      </c>
      <c r="G20" s="1201"/>
      <c r="H20" s="731" t="s">
        <v>796</v>
      </c>
      <c r="I20" s="728" t="s">
        <v>794</v>
      </c>
      <c r="J20" s="89"/>
      <c r="K20" s="105"/>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91" customFormat="1" ht="76.5" customHeight="1">
      <c r="A21" s="95"/>
      <c r="B21" s="96"/>
      <c r="C21" s="97"/>
      <c r="D21" s="1200" t="s">
        <v>287</v>
      </c>
      <c r="E21" s="1201"/>
      <c r="F21" s="1212" t="s">
        <v>797</v>
      </c>
      <c r="G21" s="1212"/>
      <c r="H21" s="731" t="s">
        <v>798</v>
      </c>
      <c r="I21" s="728" t="s">
        <v>20</v>
      </c>
      <c r="J21" s="89"/>
      <c r="K21" s="105"/>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91" customFormat="1" ht="303" customHeight="1">
      <c r="A22" s="95"/>
      <c r="B22" s="96"/>
      <c r="C22" s="97"/>
      <c r="D22" s="1200" t="s">
        <v>319</v>
      </c>
      <c r="E22" s="1201"/>
      <c r="F22" s="1212" t="s">
        <v>799</v>
      </c>
      <c r="G22" s="1212"/>
      <c r="H22" s="734" t="s">
        <v>800</v>
      </c>
      <c r="I22" s="729" t="s">
        <v>794</v>
      </c>
      <c r="J22" s="89"/>
      <c r="K22" s="105"/>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91" customFormat="1" ht="204" customHeight="1">
      <c r="A23" s="95"/>
      <c r="B23" s="96"/>
      <c r="C23" s="97"/>
      <c r="D23" s="1200" t="s">
        <v>320</v>
      </c>
      <c r="E23" s="1201"/>
      <c r="F23" s="1201" t="s">
        <v>801</v>
      </c>
      <c r="G23" s="1201"/>
      <c r="H23" s="731" t="s">
        <v>802</v>
      </c>
      <c r="I23" s="728" t="s">
        <v>20</v>
      </c>
      <c r="J23" s="89"/>
      <c r="K23" s="105"/>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s="91" customFormat="1" ht="409.5" customHeight="1">
      <c r="A24" s="95"/>
      <c r="B24" s="96"/>
      <c r="C24" s="97"/>
      <c r="D24" s="1202" t="s">
        <v>321</v>
      </c>
      <c r="E24" s="1203"/>
      <c r="F24" s="1236" t="s">
        <v>803</v>
      </c>
      <c r="G24" s="1236"/>
      <c r="H24" s="570" t="s">
        <v>804</v>
      </c>
      <c r="I24" s="571" t="s">
        <v>29</v>
      </c>
      <c r="J24" s="89"/>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row>
    <row r="25" spans="1:52" s="91" customFormat="1" ht="18.75" customHeight="1" thickBot="1">
      <c r="A25" s="95"/>
      <c r="B25" s="96"/>
      <c r="C25" s="97"/>
      <c r="D25" s="98"/>
      <c r="E25" s="98"/>
      <c r="F25" s="98"/>
      <c r="G25" s="98"/>
      <c r="H25" s="99" t="s">
        <v>805</v>
      </c>
      <c r="I25" s="264" t="s">
        <v>794</v>
      </c>
      <c r="J25" s="89"/>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row>
    <row r="26" spans="1:52" s="91" customFormat="1" ht="18.75" customHeight="1">
      <c r="A26" s="95"/>
      <c r="B26" s="96"/>
      <c r="C26" s="97"/>
      <c r="D26" s="98"/>
      <c r="E26" s="98"/>
      <c r="F26" s="98"/>
      <c r="G26" s="98"/>
      <c r="H26" s="100"/>
      <c r="I26" s="93"/>
      <c r="J26" s="89"/>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row>
    <row r="27" spans="1:52" s="91" customFormat="1">
      <c r="A27" s="95"/>
      <c r="B27" s="96"/>
      <c r="C27" s="97"/>
      <c r="D27" s="1237" t="s">
        <v>806</v>
      </c>
      <c r="E27" s="1237"/>
      <c r="F27" s="1237"/>
      <c r="G27" s="1237"/>
      <c r="H27" s="1237"/>
      <c r="I27" s="1237"/>
      <c r="J27" s="89"/>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row>
    <row r="28" spans="1:52" s="91" customFormat="1">
      <c r="A28" s="95"/>
      <c r="B28" s="96"/>
      <c r="C28" s="97"/>
      <c r="D28" s="101" t="s">
        <v>84</v>
      </c>
      <c r="E28" s="1225" t="s">
        <v>85</v>
      </c>
      <c r="F28" s="1173"/>
      <c r="G28" s="1173"/>
      <c r="H28" s="1174"/>
      <c r="I28" s="98"/>
      <c r="J28" s="89"/>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row>
    <row r="29" spans="1:52" s="91" customFormat="1">
      <c r="A29" s="95"/>
      <c r="B29" s="96"/>
      <c r="C29" s="97"/>
      <c r="D29" s="101" t="s">
        <v>87</v>
      </c>
      <c r="E29" s="1225" t="s">
        <v>88</v>
      </c>
      <c r="F29" s="1173"/>
      <c r="G29" s="1173"/>
      <c r="H29" s="1174"/>
      <c r="I29" s="98"/>
      <c r="J29" s="8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row>
    <row r="30" spans="1:52" s="91" customFormat="1" ht="13.5" customHeight="1">
      <c r="A30" s="95"/>
      <c r="B30" s="96"/>
      <c r="C30" s="97"/>
      <c r="D30" s="98"/>
      <c r="E30" s="98"/>
      <c r="F30" s="98"/>
      <c r="G30" s="98"/>
      <c r="H30" s="98"/>
      <c r="I30" s="98"/>
      <c r="J30" s="89"/>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row>
    <row r="31" spans="1:52" s="91" customFormat="1" ht="30.75" customHeight="1">
      <c r="A31" s="95"/>
      <c r="B31" s="96"/>
      <c r="C31" s="1226" t="s">
        <v>807</v>
      </c>
      <c r="D31" s="1226"/>
      <c r="E31" s="1226"/>
      <c r="F31" s="1226"/>
      <c r="G31" s="1226"/>
      <c r="H31" s="1226"/>
      <c r="I31" s="4"/>
      <c r="J31" s="89"/>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row>
    <row r="32" spans="1:52" s="91" customFormat="1" ht="34.5" customHeight="1">
      <c r="A32" s="95"/>
      <c r="B32" s="96"/>
      <c r="C32" s="102"/>
      <c r="D32" s="1227" t="s">
        <v>808</v>
      </c>
      <c r="E32" s="1228"/>
      <c r="F32" s="1228"/>
      <c r="G32" s="1228"/>
      <c r="H32" s="1228"/>
      <c r="I32" s="1229"/>
      <c r="J32" s="89"/>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row>
    <row r="33" spans="1:52" s="91" customFormat="1" ht="34.5" customHeight="1">
      <c r="A33" s="95"/>
      <c r="B33" s="96"/>
      <c r="C33" s="102"/>
      <c r="D33" s="1230"/>
      <c r="E33" s="1231"/>
      <c r="F33" s="1231"/>
      <c r="G33" s="1231"/>
      <c r="H33" s="1231"/>
      <c r="I33" s="1232"/>
      <c r="J33" s="89"/>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row>
    <row r="34" spans="1:52" s="91" customFormat="1" ht="34.5" customHeight="1">
      <c r="A34" s="95"/>
      <c r="B34" s="96"/>
      <c r="C34" s="102"/>
      <c r="D34" s="1230"/>
      <c r="E34" s="1231"/>
      <c r="F34" s="1231"/>
      <c r="G34" s="1231"/>
      <c r="H34" s="1231"/>
      <c r="I34" s="1232"/>
      <c r="J34" s="89"/>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row>
    <row r="35" spans="1:52" s="91" customFormat="1" ht="34.5" customHeight="1">
      <c r="A35" s="95"/>
      <c r="B35" s="96"/>
      <c r="C35" s="102"/>
      <c r="D35" s="1230"/>
      <c r="E35" s="1231"/>
      <c r="F35" s="1231"/>
      <c r="G35" s="1231"/>
      <c r="H35" s="1231"/>
      <c r="I35" s="1232"/>
      <c r="J35" s="89"/>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row>
    <row r="36" spans="1:52" s="91" customFormat="1" ht="34.5" customHeight="1">
      <c r="A36" s="95"/>
      <c r="B36" s="96"/>
      <c r="C36" s="102"/>
      <c r="D36" s="1230"/>
      <c r="E36" s="1231"/>
      <c r="F36" s="1231"/>
      <c r="G36" s="1231"/>
      <c r="H36" s="1231"/>
      <c r="I36" s="1232"/>
      <c r="J36" s="89"/>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row>
    <row r="37" spans="1:52" s="91" customFormat="1" ht="34.5" customHeight="1">
      <c r="A37" s="95"/>
      <c r="B37" s="96"/>
      <c r="C37" s="102"/>
      <c r="D37" s="1230"/>
      <c r="E37" s="1231"/>
      <c r="F37" s="1231"/>
      <c r="G37" s="1231"/>
      <c r="H37" s="1231"/>
      <c r="I37" s="1232"/>
      <c r="J37" s="89"/>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row>
    <row r="38" spans="1:52" s="91" customFormat="1" ht="34.5" customHeight="1">
      <c r="A38" s="95"/>
      <c r="B38" s="96"/>
      <c r="C38" s="102"/>
      <c r="D38" s="1230"/>
      <c r="E38" s="1231"/>
      <c r="F38" s="1231"/>
      <c r="G38" s="1231"/>
      <c r="H38" s="1231"/>
      <c r="I38" s="1232"/>
      <c r="J38" s="89"/>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row>
    <row r="39" spans="1:52" s="91" customFormat="1" ht="34.5" customHeight="1">
      <c r="A39" s="95"/>
      <c r="B39" s="96"/>
      <c r="C39" s="102"/>
      <c r="D39" s="1230"/>
      <c r="E39" s="1231"/>
      <c r="F39" s="1231"/>
      <c r="G39" s="1231"/>
      <c r="H39" s="1231"/>
      <c r="I39" s="1232"/>
      <c r="J39" s="8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row>
    <row r="40" spans="1:52" s="91" customFormat="1" ht="34.5" customHeight="1">
      <c r="A40" s="95"/>
      <c r="B40" s="96"/>
      <c r="C40" s="102"/>
      <c r="D40" s="1233"/>
      <c r="E40" s="1234"/>
      <c r="F40" s="1234"/>
      <c r="G40" s="1234"/>
      <c r="H40" s="1234"/>
      <c r="I40" s="1235"/>
      <c r="J40" s="89"/>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row>
    <row r="41" spans="1:52" s="91" customFormat="1">
      <c r="A41" s="95"/>
      <c r="B41" s="96"/>
      <c r="C41" s="102"/>
      <c r="D41" s="102"/>
      <c r="E41" s="102"/>
      <c r="F41" s="102"/>
      <c r="G41" s="102"/>
      <c r="H41" s="4"/>
      <c r="I41" s="4"/>
      <c r="J41" s="89"/>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row>
    <row r="42" spans="1:52" ht="28.5" customHeight="1" thickBot="1">
      <c r="A42" s="92"/>
      <c r="B42" s="96"/>
      <c r="C42" s="103"/>
      <c r="D42" s="1217" t="s">
        <v>759</v>
      </c>
      <c r="E42" s="1217"/>
      <c r="F42" s="1217" t="s">
        <v>760</v>
      </c>
      <c r="G42" s="1217"/>
      <c r="H42" s="94" t="s">
        <v>761</v>
      </c>
      <c r="I42" s="94" t="s">
        <v>762</v>
      </c>
      <c r="J42" s="89"/>
    </row>
    <row r="43" spans="1:52" ht="330" customHeight="1">
      <c r="A43" s="92"/>
      <c r="B43" s="96"/>
      <c r="C43" s="97" t="s">
        <v>809</v>
      </c>
      <c r="D43" s="1218" t="s">
        <v>764</v>
      </c>
      <c r="E43" s="1219"/>
      <c r="F43" s="1220" t="s">
        <v>810</v>
      </c>
      <c r="G43" s="1220"/>
      <c r="H43" s="433" t="s">
        <v>811</v>
      </c>
      <c r="I43" s="568" t="s">
        <v>767</v>
      </c>
      <c r="J43" s="89"/>
      <c r="L43" s="107"/>
    </row>
    <row r="44" spans="1:52" ht="274.5" customHeight="1">
      <c r="A44" s="92"/>
      <c r="B44" s="96"/>
      <c r="C44" s="97"/>
      <c r="D44" s="1221" t="s">
        <v>305</v>
      </c>
      <c r="E44" s="1222"/>
      <c r="F44" s="1208" t="s">
        <v>628</v>
      </c>
      <c r="G44" s="1208"/>
      <c r="H44" s="727" t="s">
        <v>812</v>
      </c>
      <c r="I44" s="728" t="s">
        <v>29</v>
      </c>
      <c r="J44" s="89"/>
      <c r="L44" s="39"/>
    </row>
    <row r="45" spans="1:52" ht="311.5" customHeight="1">
      <c r="A45" s="92"/>
      <c r="B45" s="96"/>
      <c r="C45" s="97"/>
      <c r="D45" s="1221" t="s">
        <v>306</v>
      </c>
      <c r="E45" s="1222"/>
      <c r="F45" s="1209" t="s">
        <v>770</v>
      </c>
      <c r="G45" s="1209"/>
      <c r="H45" s="727" t="s">
        <v>813</v>
      </c>
      <c r="I45" s="729" t="s">
        <v>767</v>
      </c>
      <c r="J45" s="89"/>
    </row>
    <row r="46" spans="1:52" ht="160.5" customHeight="1">
      <c r="A46" s="92"/>
      <c r="B46" s="96"/>
      <c r="C46" s="97"/>
      <c r="D46" s="1207" t="s">
        <v>308</v>
      </c>
      <c r="E46" s="1208"/>
      <c r="F46" s="1209" t="s">
        <v>814</v>
      </c>
      <c r="G46" s="1208"/>
      <c r="H46" s="727" t="s">
        <v>815</v>
      </c>
      <c r="I46" s="728" t="s">
        <v>29</v>
      </c>
      <c r="J46" s="89"/>
    </row>
    <row r="47" spans="1:52" ht="143.15" customHeight="1">
      <c r="A47" s="92"/>
      <c r="B47" s="96"/>
      <c r="C47" s="97"/>
      <c r="D47" s="1200" t="s">
        <v>774</v>
      </c>
      <c r="E47" s="1201"/>
      <c r="F47" s="1210" t="s">
        <v>816</v>
      </c>
      <c r="G47" s="1211"/>
      <c r="H47" s="727" t="s">
        <v>817</v>
      </c>
      <c r="I47" s="729" t="s">
        <v>767</v>
      </c>
      <c r="J47" s="89"/>
    </row>
    <row r="48" spans="1:52" ht="89.25" customHeight="1">
      <c r="A48" s="92"/>
      <c r="B48" s="96"/>
      <c r="C48" s="97"/>
      <c r="D48" s="1200" t="s">
        <v>310</v>
      </c>
      <c r="E48" s="1201"/>
      <c r="F48" s="1212" t="s">
        <v>818</v>
      </c>
      <c r="G48" s="1212"/>
      <c r="H48" s="727" t="s">
        <v>819</v>
      </c>
      <c r="I48" s="728" t="s">
        <v>29</v>
      </c>
      <c r="J48" s="89"/>
    </row>
    <row r="49" spans="1:12" ht="135" customHeight="1">
      <c r="A49" s="92"/>
      <c r="B49" s="96"/>
      <c r="C49" s="97"/>
      <c r="D49" s="1200" t="s">
        <v>311</v>
      </c>
      <c r="E49" s="1201"/>
      <c r="F49" s="1212" t="s">
        <v>820</v>
      </c>
      <c r="G49" s="1212"/>
      <c r="H49" s="735" t="s">
        <v>780</v>
      </c>
      <c r="I49" s="728" t="s">
        <v>29</v>
      </c>
      <c r="J49" s="89"/>
      <c r="L49" s="39"/>
    </row>
    <row r="50" spans="1:12" ht="187.5" customHeight="1">
      <c r="A50" s="92"/>
      <c r="B50" s="96"/>
      <c r="C50" s="97"/>
      <c r="D50" s="1207" t="s">
        <v>781</v>
      </c>
      <c r="E50" s="1208"/>
      <c r="F50" s="1208" t="s">
        <v>782</v>
      </c>
      <c r="G50" s="1208"/>
      <c r="H50" s="735" t="s">
        <v>783</v>
      </c>
      <c r="I50" s="729" t="s">
        <v>767</v>
      </c>
      <c r="J50" s="89"/>
      <c r="L50" s="572"/>
    </row>
    <row r="51" spans="1:12" ht="267" customHeight="1">
      <c r="A51" s="92"/>
      <c r="B51" s="96"/>
      <c r="C51" s="97"/>
      <c r="D51" s="1200" t="s">
        <v>313</v>
      </c>
      <c r="E51" s="1201"/>
      <c r="F51" s="1201" t="s">
        <v>784</v>
      </c>
      <c r="G51" s="1201"/>
      <c r="H51" s="736" t="s">
        <v>785</v>
      </c>
      <c r="I51" s="728" t="s">
        <v>37</v>
      </c>
      <c r="J51" s="89"/>
    </row>
    <row r="52" spans="1:12" ht="163.5" customHeight="1">
      <c r="A52" s="92"/>
      <c r="B52" s="96"/>
      <c r="C52" s="97"/>
      <c r="D52" s="1200" t="s">
        <v>786</v>
      </c>
      <c r="E52" s="1201"/>
      <c r="F52" s="1201" t="s">
        <v>787</v>
      </c>
      <c r="G52" s="1201"/>
      <c r="H52" s="731" t="s">
        <v>788</v>
      </c>
      <c r="I52" s="733" t="s">
        <v>29</v>
      </c>
      <c r="J52" s="89"/>
    </row>
    <row r="53" spans="1:12" ht="120" customHeight="1">
      <c r="A53" s="92"/>
      <c r="B53" s="96"/>
      <c r="C53" s="97"/>
      <c r="D53" s="1200" t="s">
        <v>315</v>
      </c>
      <c r="E53" s="1201"/>
      <c r="F53" s="1201" t="s">
        <v>821</v>
      </c>
      <c r="G53" s="1201"/>
      <c r="H53" s="731" t="s">
        <v>822</v>
      </c>
      <c r="I53" s="728" t="s">
        <v>767</v>
      </c>
      <c r="J53" s="89"/>
    </row>
    <row r="54" spans="1:12" ht="409.6" customHeight="1">
      <c r="A54" s="92"/>
      <c r="B54" s="96"/>
      <c r="C54" s="97"/>
      <c r="D54" s="1200" t="s">
        <v>791</v>
      </c>
      <c r="E54" s="1201"/>
      <c r="F54" s="1201" t="s">
        <v>792</v>
      </c>
      <c r="G54" s="1201"/>
      <c r="H54" s="731" t="s">
        <v>823</v>
      </c>
      <c r="I54" s="729" t="s">
        <v>794</v>
      </c>
      <c r="J54" s="89"/>
      <c r="L54" s="39"/>
    </row>
    <row r="55" spans="1:12" ht="246" customHeight="1">
      <c r="A55" s="92"/>
      <c r="B55" s="96"/>
      <c r="C55" s="97"/>
      <c r="D55" s="1200" t="s">
        <v>317</v>
      </c>
      <c r="E55" s="1201"/>
      <c r="F55" s="1201" t="s">
        <v>722</v>
      </c>
      <c r="G55" s="1201"/>
      <c r="H55" s="731" t="s">
        <v>796</v>
      </c>
      <c r="I55" s="728" t="s">
        <v>794</v>
      </c>
      <c r="J55" s="89"/>
    </row>
    <row r="56" spans="1:12" ht="77.5" customHeight="1">
      <c r="A56" s="92"/>
      <c r="B56" s="96"/>
      <c r="C56" s="97"/>
      <c r="D56" s="1200" t="s">
        <v>287</v>
      </c>
      <c r="E56" s="1201"/>
      <c r="F56" s="1201" t="s">
        <v>729</v>
      </c>
      <c r="G56" s="1201"/>
      <c r="H56" s="731" t="s">
        <v>798</v>
      </c>
      <c r="I56" s="728" t="s">
        <v>20</v>
      </c>
      <c r="J56" s="89"/>
    </row>
    <row r="57" spans="1:12" ht="284.25" customHeight="1">
      <c r="A57" s="92"/>
      <c r="B57" s="96"/>
      <c r="C57" s="97"/>
      <c r="D57" s="1200" t="s">
        <v>319</v>
      </c>
      <c r="E57" s="1201"/>
      <c r="F57" s="1201" t="s">
        <v>824</v>
      </c>
      <c r="G57" s="1201"/>
      <c r="H57" s="737" t="s">
        <v>825</v>
      </c>
      <c r="I57" s="729" t="s">
        <v>794</v>
      </c>
      <c r="J57" s="89"/>
    </row>
    <row r="58" spans="1:12" ht="195" customHeight="1">
      <c r="A58" s="92"/>
      <c r="B58" s="96"/>
      <c r="C58" s="97"/>
      <c r="D58" s="1200" t="s">
        <v>320</v>
      </c>
      <c r="E58" s="1201"/>
      <c r="F58" s="1201" t="s">
        <v>748</v>
      </c>
      <c r="G58" s="1201"/>
      <c r="H58" s="731" t="s">
        <v>802</v>
      </c>
      <c r="I58" s="728" t="s">
        <v>20</v>
      </c>
      <c r="J58" s="89"/>
    </row>
    <row r="59" spans="1:12" ht="409.5" customHeight="1" thickBot="1">
      <c r="A59" s="92"/>
      <c r="B59" s="96"/>
      <c r="C59" s="97"/>
      <c r="D59" s="1223" t="s">
        <v>321</v>
      </c>
      <c r="E59" s="1224"/>
      <c r="F59" s="1203" t="s">
        <v>752</v>
      </c>
      <c r="G59" s="1203"/>
      <c r="H59" s="570" t="s">
        <v>826</v>
      </c>
      <c r="I59" s="571" t="s">
        <v>29</v>
      </c>
      <c r="J59" s="89"/>
    </row>
    <row r="60" spans="1:12" ht="18.75" customHeight="1" thickBot="1">
      <c r="A60" s="92"/>
      <c r="B60" s="96"/>
      <c r="C60" s="93"/>
      <c r="D60" s="93"/>
      <c r="E60" s="93"/>
      <c r="F60" s="93"/>
      <c r="G60" s="93"/>
      <c r="H60" s="99" t="s">
        <v>805</v>
      </c>
      <c r="I60" s="264" t="s">
        <v>794</v>
      </c>
      <c r="J60" s="89"/>
    </row>
    <row r="61" spans="1:12" ht="15" thickBot="1">
      <c r="A61" s="92"/>
      <c r="B61" s="96"/>
      <c r="C61" s="93"/>
      <c r="D61" s="104" t="s">
        <v>806</v>
      </c>
      <c r="E61" s="4"/>
      <c r="F61" s="93"/>
      <c r="G61" s="93"/>
      <c r="H61" s="100"/>
      <c r="I61" s="93"/>
      <c r="J61" s="89"/>
    </row>
    <row r="62" spans="1:12">
      <c r="A62" s="92"/>
      <c r="B62" s="96"/>
      <c r="C62" s="93"/>
      <c r="D62" s="101" t="s">
        <v>84</v>
      </c>
      <c r="E62" s="1213" t="s">
        <v>827</v>
      </c>
      <c r="F62" s="1214"/>
      <c r="G62" s="1214"/>
      <c r="H62" s="1215"/>
      <c r="I62" s="93"/>
      <c r="J62" s="89"/>
    </row>
    <row r="63" spans="1:12">
      <c r="A63" s="92"/>
      <c r="B63" s="96"/>
      <c r="C63" s="93"/>
      <c r="D63" s="101" t="s">
        <v>87</v>
      </c>
      <c r="E63" s="1216" t="s">
        <v>828</v>
      </c>
      <c r="F63" s="1173"/>
      <c r="G63" s="1173"/>
      <c r="H63" s="1174"/>
      <c r="I63" s="93"/>
      <c r="J63" s="89"/>
    </row>
    <row r="64" spans="1:12">
      <c r="A64" s="92"/>
      <c r="B64" s="96"/>
      <c r="C64" s="93"/>
      <c r="D64" s="93"/>
      <c r="E64" s="93"/>
      <c r="F64" s="93"/>
      <c r="G64" s="93"/>
      <c r="H64" s="100"/>
      <c r="I64" s="93"/>
      <c r="J64" s="89"/>
    </row>
    <row r="65" spans="1:10" ht="15" thickBot="1">
      <c r="A65" s="92"/>
      <c r="B65" s="96"/>
      <c r="C65" s="103"/>
      <c r="D65" s="1217" t="s">
        <v>759</v>
      </c>
      <c r="E65" s="1217"/>
      <c r="F65" s="1217" t="s">
        <v>760</v>
      </c>
      <c r="G65" s="1217"/>
      <c r="H65" s="94" t="s">
        <v>761</v>
      </c>
      <c r="I65" s="94" t="s">
        <v>762</v>
      </c>
      <c r="J65" s="89"/>
    </row>
    <row r="66" spans="1:10" ht="168.75" customHeight="1">
      <c r="A66" s="92"/>
      <c r="B66" s="96"/>
      <c r="C66" s="97" t="s">
        <v>829</v>
      </c>
      <c r="D66" s="1218" t="s">
        <v>764</v>
      </c>
      <c r="E66" s="1219"/>
      <c r="F66" s="1220" t="s">
        <v>810</v>
      </c>
      <c r="G66" s="1220"/>
      <c r="H66" s="536" t="s">
        <v>830</v>
      </c>
      <c r="I66" s="116" t="s">
        <v>29</v>
      </c>
      <c r="J66" s="89"/>
    </row>
    <row r="67" spans="1:10" ht="75" customHeight="1">
      <c r="A67" s="92"/>
      <c r="B67" s="96"/>
      <c r="C67" s="97"/>
      <c r="D67" s="1221" t="s">
        <v>305</v>
      </c>
      <c r="E67" s="1222"/>
      <c r="F67" s="1208" t="s">
        <v>628</v>
      </c>
      <c r="G67" s="1208"/>
      <c r="H67" s="738" t="s">
        <v>831</v>
      </c>
      <c r="I67" s="739" t="s">
        <v>794</v>
      </c>
      <c r="J67" s="89"/>
    </row>
    <row r="68" spans="1:10" ht="128.5" customHeight="1">
      <c r="A68" s="92"/>
      <c r="B68" s="96"/>
      <c r="C68" s="97"/>
      <c r="D68" s="1221" t="s">
        <v>306</v>
      </c>
      <c r="E68" s="1222"/>
      <c r="F68" s="1209" t="s">
        <v>770</v>
      </c>
      <c r="G68" s="1209"/>
      <c r="H68" s="731" t="s">
        <v>832</v>
      </c>
      <c r="I68" s="733" t="s">
        <v>767</v>
      </c>
      <c r="J68" s="89"/>
    </row>
    <row r="69" spans="1:10" ht="192" customHeight="1">
      <c r="A69" s="92"/>
      <c r="B69" s="96"/>
      <c r="C69" s="97"/>
      <c r="D69" s="1207" t="s">
        <v>308</v>
      </c>
      <c r="E69" s="1208"/>
      <c r="F69" s="1209" t="s">
        <v>814</v>
      </c>
      <c r="G69" s="1208"/>
      <c r="H69" s="740" t="s">
        <v>833</v>
      </c>
      <c r="I69" s="729" t="s">
        <v>29</v>
      </c>
      <c r="J69" s="89"/>
    </row>
    <row r="70" spans="1:10" ht="123" customHeight="1">
      <c r="A70" s="92"/>
      <c r="B70" s="96"/>
      <c r="C70" s="97"/>
      <c r="D70" s="1200" t="s">
        <v>774</v>
      </c>
      <c r="E70" s="1201"/>
      <c r="F70" s="1210" t="s">
        <v>816</v>
      </c>
      <c r="G70" s="1211"/>
      <c r="H70" s="727" t="s">
        <v>834</v>
      </c>
      <c r="I70" s="733" t="s">
        <v>767</v>
      </c>
      <c r="J70" s="89"/>
    </row>
    <row r="71" spans="1:10" ht="70.400000000000006" customHeight="1">
      <c r="A71" s="92"/>
      <c r="B71" s="96"/>
      <c r="C71" s="97"/>
      <c r="D71" s="1200" t="s">
        <v>310</v>
      </c>
      <c r="E71" s="1201"/>
      <c r="F71" s="1212" t="s">
        <v>818</v>
      </c>
      <c r="G71" s="1212"/>
      <c r="H71" s="741" t="s">
        <v>835</v>
      </c>
      <c r="I71" s="733" t="s">
        <v>29</v>
      </c>
      <c r="J71" s="89"/>
    </row>
    <row r="72" spans="1:10" ht="211.5" customHeight="1">
      <c r="A72" s="92"/>
      <c r="B72" s="96"/>
      <c r="C72" s="97"/>
      <c r="D72" s="1200" t="s">
        <v>311</v>
      </c>
      <c r="E72" s="1201"/>
      <c r="F72" s="1212" t="s">
        <v>820</v>
      </c>
      <c r="G72" s="1212"/>
      <c r="H72" s="740" t="s">
        <v>836</v>
      </c>
      <c r="I72" s="733" t="s">
        <v>767</v>
      </c>
      <c r="J72" s="89"/>
    </row>
    <row r="73" spans="1:10" ht="111" customHeight="1">
      <c r="A73" s="92"/>
      <c r="B73" s="96"/>
      <c r="C73" s="97"/>
      <c r="D73" s="1207" t="s">
        <v>781</v>
      </c>
      <c r="E73" s="1208"/>
      <c r="F73" s="1208" t="s">
        <v>782</v>
      </c>
      <c r="G73" s="1208"/>
      <c r="H73" s="731" t="s">
        <v>837</v>
      </c>
      <c r="I73" s="728" t="s">
        <v>29</v>
      </c>
      <c r="J73" s="89"/>
    </row>
    <row r="74" spans="1:10" ht="132" customHeight="1">
      <c r="A74" s="92"/>
      <c r="B74" s="96"/>
      <c r="C74" s="97"/>
      <c r="D74" s="1200" t="s">
        <v>313</v>
      </c>
      <c r="E74" s="1201"/>
      <c r="F74" s="1201" t="s">
        <v>784</v>
      </c>
      <c r="G74" s="1201"/>
      <c r="H74" s="738" t="s">
        <v>838</v>
      </c>
      <c r="I74" s="742" t="s">
        <v>29</v>
      </c>
      <c r="J74" s="89"/>
    </row>
    <row r="75" spans="1:10" ht="78" customHeight="1">
      <c r="A75" s="92"/>
      <c r="B75" s="96"/>
      <c r="C75" s="97"/>
      <c r="D75" s="1200" t="s">
        <v>786</v>
      </c>
      <c r="E75" s="1201"/>
      <c r="F75" s="1201" t="s">
        <v>787</v>
      </c>
      <c r="G75" s="1201"/>
      <c r="H75" s="731" t="s">
        <v>839</v>
      </c>
      <c r="I75" s="742" t="s">
        <v>767</v>
      </c>
      <c r="J75" s="89"/>
    </row>
    <row r="76" spans="1:10" ht="95.25" customHeight="1">
      <c r="A76" s="92"/>
      <c r="B76" s="96"/>
      <c r="C76" s="97"/>
      <c r="D76" s="1200" t="s">
        <v>315</v>
      </c>
      <c r="E76" s="1201"/>
      <c r="F76" s="1201" t="s">
        <v>821</v>
      </c>
      <c r="G76" s="1201"/>
      <c r="H76" s="743" t="s">
        <v>840</v>
      </c>
      <c r="I76" s="733" t="s">
        <v>767</v>
      </c>
      <c r="J76" s="89"/>
    </row>
    <row r="77" spans="1:10" ht="115.4" customHeight="1">
      <c r="A77" s="92"/>
      <c r="B77" s="96"/>
      <c r="C77" s="97"/>
      <c r="D77" s="1200" t="s">
        <v>791</v>
      </c>
      <c r="E77" s="1201"/>
      <c r="F77" s="1201" t="s">
        <v>841</v>
      </c>
      <c r="G77" s="1201"/>
      <c r="H77" s="744" t="s">
        <v>842</v>
      </c>
      <c r="I77" s="745" t="s">
        <v>767</v>
      </c>
      <c r="J77" s="89"/>
    </row>
    <row r="78" spans="1:10" ht="104.25" customHeight="1">
      <c r="A78" s="92"/>
      <c r="B78" s="96"/>
      <c r="C78" s="97"/>
      <c r="D78" s="1200" t="s">
        <v>317</v>
      </c>
      <c r="E78" s="1201"/>
      <c r="F78" s="1201" t="s">
        <v>722</v>
      </c>
      <c r="G78" s="1201"/>
      <c r="H78" s="744" t="s">
        <v>843</v>
      </c>
      <c r="I78" s="742" t="s">
        <v>767</v>
      </c>
      <c r="J78" s="89"/>
    </row>
    <row r="79" spans="1:10" ht="78.650000000000006" customHeight="1">
      <c r="A79" s="92"/>
      <c r="B79" s="96"/>
      <c r="C79" s="97"/>
      <c r="D79" s="1200" t="s">
        <v>287</v>
      </c>
      <c r="E79" s="1201"/>
      <c r="F79" s="1201" t="s">
        <v>729</v>
      </c>
      <c r="G79" s="1201"/>
      <c r="H79" s="727" t="s">
        <v>77</v>
      </c>
      <c r="I79" s="745" t="s">
        <v>20</v>
      </c>
      <c r="J79" s="89"/>
    </row>
    <row r="80" spans="1:10" ht="109.5" customHeight="1">
      <c r="A80" s="92"/>
      <c r="B80" s="96"/>
      <c r="C80" s="97"/>
      <c r="D80" s="1200" t="s">
        <v>319</v>
      </c>
      <c r="E80" s="1201"/>
      <c r="F80" s="1201" t="s">
        <v>824</v>
      </c>
      <c r="G80" s="1201"/>
      <c r="H80" s="744" t="s">
        <v>844</v>
      </c>
      <c r="I80" s="742" t="s">
        <v>767</v>
      </c>
      <c r="J80" s="89"/>
    </row>
    <row r="81" spans="1:52" ht="69" customHeight="1">
      <c r="A81" s="92"/>
      <c r="B81" s="96"/>
      <c r="C81" s="97"/>
      <c r="D81" s="1200" t="s">
        <v>320</v>
      </c>
      <c r="E81" s="1201"/>
      <c r="F81" s="1201" t="s">
        <v>748</v>
      </c>
      <c r="G81" s="1201"/>
      <c r="H81" s="727" t="s">
        <v>845</v>
      </c>
      <c r="I81" s="742" t="s">
        <v>767</v>
      </c>
      <c r="J81" s="89"/>
    </row>
    <row r="82" spans="1:52" ht="155.25" customHeight="1" thickBot="1">
      <c r="A82" s="92"/>
      <c r="B82" s="96"/>
      <c r="C82" s="97"/>
      <c r="D82" s="1202" t="s">
        <v>321</v>
      </c>
      <c r="E82" s="1203"/>
      <c r="F82" s="1203" t="s">
        <v>752</v>
      </c>
      <c r="G82" s="1203"/>
      <c r="H82" s="546" t="s">
        <v>846</v>
      </c>
      <c r="I82" s="573" t="s">
        <v>767</v>
      </c>
      <c r="J82" s="89"/>
    </row>
    <row r="83" spans="1:52" ht="15" thickBot="1">
      <c r="A83" s="92"/>
      <c r="B83" s="96"/>
      <c r="C83" s="93"/>
      <c r="D83" s="93"/>
      <c r="E83" s="93"/>
      <c r="F83" s="93"/>
      <c r="G83" s="93"/>
      <c r="H83" s="99" t="s">
        <v>805</v>
      </c>
      <c r="I83" s="106" t="s">
        <v>29</v>
      </c>
      <c r="J83" s="89"/>
    </row>
    <row r="84" spans="1:52" ht="15" thickBot="1">
      <c r="A84" s="92"/>
      <c r="B84" s="96"/>
      <c r="C84" s="93"/>
      <c r="D84" s="104" t="s">
        <v>806</v>
      </c>
      <c r="E84" s="4"/>
      <c r="F84" s="93"/>
      <c r="G84" s="93"/>
      <c r="H84" s="100"/>
      <c r="I84" s="93"/>
      <c r="J84" s="89"/>
    </row>
    <row r="85" spans="1:52" ht="17.5" customHeight="1">
      <c r="A85" s="92"/>
      <c r="B85" s="96"/>
      <c r="C85" s="93"/>
      <c r="D85" s="101" t="s">
        <v>84</v>
      </c>
      <c r="E85" s="1204" t="s">
        <v>847</v>
      </c>
      <c r="F85" s="1205"/>
      <c r="G85" s="1205"/>
      <c r="H85" s="1206"/>
      <c r="I85" s="93"/>
      <c r="J85" s="89"/>
    </row>
    <row r="86" spans="1:52" ht="17.5" customHeight="1">
      <c r="A86" s="92"/>
      <c r="B86" s="96"/>
      <c r="C86" s="93"/>
      <c r="D86" s="101" t="s">
        <v>87</v>
      </c>
      <c r="E86" s="1172" t="s">
        <v>848</v>
      </c>
      <c r="F86" s="1173"/>
      <c r="G86" s="1173"/>
      <c r="H86" s="1174"/>
      <c r="I86" s="93"/>
      <c r="J86" s="89"/>
    </row>
    <row r="87" spans="1:52" ht="15" thickBot="1">
      <c r="A87" s="92"/>
      <c r="B87" s="96"/>
      <c r="C87" s="103"/>
      <c r="D87" s="93"/>
      <c r="E87" s="93"/>
      <c r="F87" s="93"/>
      <c r="G87" s="93"/>
      <c r="H87" s="100"/>
      <c r="I87" s="93"/>
      <c r="J87" s="89"/>
    </row>
    <row r="88" spans="1:52" ht="27" customHeight="1">
      <c r="A88" s="92"/>
      <c r="B88" s="96"/>
      <c r="C88" s="103"/>
      <c r="D88" s="93"/>
      <c r="E88" s="1199" t="s">
        <v>849</v>
      </c>
      <c r="F88" s="1190" t="s">
        <v>850</v>
      </c>
      <c r="G88" s="1191"/>
      <c r="H88" s="1192"/>
      <c r="I88" s="93"/>
      <c r="J88" s="89"/>
    </row>
    <row r="89" spans="1:52" ht="27" customHeight="1">
      <c r="A89" s="92"/>
      <c r="B89" s="96"/>
      <c r="C89" s="103"/>
      <c r="D89" s="93"/>
      <c r="E89" s="1199"/>
      <c r="F89" s="1193"/>
      <c r="G89" s="1194"/>
      <c r="H89" s="1195"/>
      <c r="I89" s="93"/>
      <c r="J89" s="89"/>
    </row>
    <row r="90" spans="1:52" ht="27" customHeight="1">
      <c r="A90" s="92"/>
      <c r="B90" s="96"/>
      <c r="C90" s="103"/>
      <c r="D90" s="93"/>
      <c r="E90" s="1199"/>
      <c r="F90" s="1193"/>
      <c r="G90" s="1194"/>
      <c r="H90" s="1195"/>
      <c r="I90" s="93"/>
      <c r="J90" s="89"/>
    </row>
    <row r="91" spans="1:52" ht="27" customHeight="1">
      <c r="A91" s="92"/>
      <c r="B91" s="96"/>
      <c r="C91" s="103"/>
      <c r="D91" s="93"/>
      <c r="E91" s="1199"/>
      <c r="F91" s="1193"/>
      <c r="G91" s="1194"/>
      <c r="H91" s="1195"/>
      <c r="I91" s="93"/>
      <c r="J91" s="89"/>
    </row>
    <row r="92" spans="1:52" ht="27" customHeight="1" thickBot="1">
      <c r="A92" s="92"/>
      <c r="B92" s="96"/>
      <c r="C92" s="103"/>
      <c r="D92" s="93"/>
      <c r="E92" s="1199"/>
      <c r="F92" s="1196"/>
      <c r="G92" s="1197"/>
      <c r="H92" s="1198"/>
      <c r="I92" s="93"/>
      <c r="J92" s="89"/>
    </row>
    <row r="93" spans="1:52" ht="14.5" customHeight="1" thickBot="1">
      <c r="A93" s="92"/>
      <c r="B93" s="96"/>
      <c r="C93" s="93"/>
      <c r="D93" s="101"/>
      <c r="E93" s="93"/>
      <c r="F93" s="93"/>
      <c r="G93" s="93"/>
      <c r="H93" s="93"/>
      <c r="I93" s="93"/>
      <c r="J93" s="89"/>
    </row>
    <row r="94" spans="1:52" ht="391.5" customHeight="1">
      <c r="A94" s="92"/>
      <c r="B94" s="96"/>
      <c r="C94" s="108"/>
      <c r="D94" s="1175" t="s">
        <v>851</v>
      </c>
      <c r="E94" s="1175"/>
      <c r="F94" s="1184" t="s">
        <v>852</v>
      </c>
      <c r="G94" s="1185"/>
      <c r="H94" s="1185"/>
      <c r="I94" s="1186"/>
      <c r="J94" s="89"/>
      <c r="K94" s="83"/>
    </row>
    <row r="95" spans="1:52" ht="92.25" customHeight="1" thickBot="1">
      <c r="A95" s="92"/>
      <c r="B95" s="96"/>
      <c r="C95" s="108"/>
      <c r="D95" s="365"/>
      <c r="E95" s="365"/>
      <c r="F95" s="1187"/>
      <c r="G95" s="1188"/>
      <c r="H95" s="1188"/>
      <c r="I95" s="1189"/>
      <c r="J95" s="89"/>
      <c r="K95" s="83"/>
    </row>
    <row r="96" spans="1:52" s="91" customFormat="1" ht="18.75" customHeight="1">
      <c r="A96" s="95"/>
      <c r="B96" s="96"/>
      <c r="C96" s="109"/>
      <c r="D96" s="109"/>
      <c r="E96" s="109"/>
      <c r="F96" s="109"/>
      <c r="G96" s="109"/>
      <c r="H96" s="4"/>
      <c r="I96" s="4"/>
      <c r="J96" s="89"/>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row>
    <row r="97" spans="1:52" s="91" customFormat="1" ht="15.75" customHeight="1">
      <c r="A97" s="95"/>
      <c r="B97" s="96"/>
      <c r="C97" s="93"/>
      <c r="D97" s="69"/>
      <c r="E97" s="69"/>
      <c r="F97" s="69"/>
      <c r="G97" s="110" t="s">
        <v>853</v>
      </c>
      <c r="H97" s="4"/>
      <c r="I97" s="4"/>
      <c r="J97" s="89"/>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row>
    <row r="98" spans="1:52" s="91" customFormat="1" ht="55.4" customHeight="1">
      <c r="A98" s="95"/>
      <c r="B98" s="96"/>
      <c r="C98" s="93"/>
      <c r="D98" s="69"/>
      <c r="E98" s="69"/>
      <c r="F98" s="111" t="s">
        <v>854</v>
      </c>
      <c r="G98" s="1176" t="s">
        <v>855</v>
      </c>
      <c r="H98" s="1177"/>
      <c r="I98" s="1001"/>
      <c r="J98" s="89"/>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row>
    <row r="99" spans="1:52" s="91" customFormat="1" ht="55.4" customHeight="1">
      <c r="A99" s="95"/>
      <c r="B99" s="96"/>
      <c r="C99" s="93"/>
      <c r="D99" s="69"/>
      <c r="E99" s="69"/>
      <c r="F99" s="746" t="s">
        <v>856</v>
      </c>
      <c r="G99" s="1178" t="s">
        <v>857</v>
      </c>
      <c r="H99" s="1179"/>
      <c r="I99" s="1180"/>
      <c r="J99" s="8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row>
    <row r="100" spans="1:52" s="91" customFormat="1" ht="55.4" customHeight="1">
      <c r="A100" s="95"/>
      <c r="B100" s="96"/>
      <c r="C100" s="93"/>
      <c r="D100" s="69"/>
      <c r="E100" s="69"/>
      <c r="F100" s="746" t="s">
        <v>858</v>
      </c>
      <c r="G100" s="1178" t="s">
        <v>859</v>
      </c>
      <c r="H100" s="1179"/>
      <c r="I100" s="1180"/>
      <c r="J100" s="89"/>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row>
    <row r="101" spans="1:52" ht="55.4" customHeight="1">
      <c r="A101" s="92"/>
      <c r="B101" s="96"/>
      <c r="C101" s="93"/>
      <c r="D101" s="69"/>
      <c r="E101" s="69"/>
      <c r="F101" s="746" t="s">
        <v>860</v>
      </c>
      <c r="G101" s="1178" t="s">
        <v>861</v>
      </c>
      <c r="H101" s="1179"/>
      <c r="I101" s="1180"/>
      <c r="J101" s="89"/>
    </row>
    <row r="102" spans="1:52" ht="55.4" customHeight="1">
      <c r="A102" s="92"/>
      <c r="B102" s="66"/>
      <c r="C102" s="93"/>
      <c r="D102" s="69"/>
      <c r="E102" s="69"/>
      <c r="F102" s="746" t="s">
        <v>862</v>
      </c>
      <c r="G102" s="1178" t="s">
        <v>863</v>
      </c>
      <c r="H102" s="1179"/>
      <c r="I102" s="1180"/>
      <c r="J102" s="88"/>
    </row>
    <row r="103" spans="1:52" ht="55.4" customHeight="1">
      <c r="A103" s="92"/>
      <c r="B103" s="66"/>
      <c r="C103" s="93"/>
      <c r="D103" s="69"/>
      <c r="E103" s="69"/>
      <c r="F103" s="574" t="s">
        <v>864</v>
      </c>
      <c r="G103" s="1181" t="s">
        <v>865</v>
      </c>
      <c r="H103" s="1182"/>
      <c r="I103" s="1183"/>
      <c r="J103" s="88"/>
    </row>
    <row r="104" spans="1:52">
      <c r="A104" s="92"/>
      <c r="B104" s="112"/>
      <c r="C104" s="113"/>
      <c r="D104" s="114"/>
      <c r="E104" s="114"/>
      <c r="F104" s="114"/>
      <c r="G104" s="114"/>
      <c r="H104" s="115"/>
      <c r="I104" s="115"/>
      <c r="J104" s="117"/>
    </row>
    <row r="105" spans="1:52" ht="50.15" customHeight="1">
      <c r="A105" s="92"/>
      <c r="C105"/>
    </row>
    <row r="106" spans="1:52" ht="50.15" customHeight="1">
      <c r="A106" s="92"/>
      <c r="C106"/>
    </row>
    <row r="107" spans="1:52" ht="49.5" customHeight="1">
      <c r="A107" s="92"/>
      <c r="C107"/>
    </row>
    <row r="108" spans="1:52" ht="50.15" customHeight="1">
      <c r="A108" s="92"/>
      <c r="C108"/>
    </row>
    <row r="109" spans="1:52" ht="50.15" customHeight="1">
      <c r="A109" s="92"/>
      <c r="C109"/>
    </row>
    <row r="110" spans="1:52" ht="50.15" customHeight="1">
      <c r="A110" s="92"/>
      <c r="C110"/>
    </row>
    <row r="111" spans="1:52">
      <c r="A111" s="92"/>
      <c r="C111"/>
    </row>
    <row r="112" spans="1:52">
      <c r="A112" s="92"/>
      <c r="C112"/>
    </row>
    <row r="113" spans="1:3">
      <c r="A113" s="92"/>
      <c r="C113"/>
    </row>
    <row r="114" spans="1:3">
      <c r="C114"/>
    </row>
    <row r="115" spans="1:3">
      <c r="C115"/>
    </row>
    <row r="116" spans="1:3">
      <c r="C116"/>
    </row>
    <row r="117" spans="1:3">
      <c r="C117"/>
    </row>
    <row r="118" spans="1:3">
      <c r="C118"/>
    </row>
    <row r="119" spans="1:3">
      <c r="C119"/>
    </row>
    <row r="120" spans="1:3">
      <c r="C120"/>
    </row>
    <row r="121" spans="1:3">
      <c r="C121"/>
    </row>
    <row r="122" spans="1:3">
      <c r="C122"/>
    </row>
    <row r="123" spans="1:3">
      <c r="C123"/>
    </row>
    <row r="124" spans="1:3">
      <c r="C124"/>
    </row>
    <row r="125" spans="1:3">
      <c r="C125"/>
    </row>
    <row r="126" spans="1:3">
      <c r="C126"/>
    </row>
    <row r="127" spans="1:3">
      <c r="C127"/>
    </row>
    <row r="128" spans="1:3">
      <c r="C128"/>
    </row>
    <row r="129" spans="3:3">
      <c r="C129"/>
    </row>
    <row r="130" spans="3:3">
      <c r="C130"/>
    </row>
    <row r="131" spans="3:3">
      <c r="C131"/>
    </row>
    <row r="132" spans="3:3">
      <c r="C132"/>
    </row>
    <row r="133" spans="3:3">
      <c r="C133"/>
    </row>
    <row r="134" spans="3:3">
      <c r="C134"/>
    </row>
    <row r="135" spans="3:3">
      <c r="C135"/>
    </row>
    <row r="136" spans="3:3">
      <c r="C136"/>
    </row>
    <row r="137" spans="3:3">
      <c r="C137"/>
    </row>
    <row r="138" spans="3:3">
      <c r="C138"/>
    </row>
    <row r="139" spans="3:3">
      <c r="C139"/>
    </row>
    <row r="140" spans="3:3">
      <c r="C140"/>
    </row>
    <row r="141" spans="3:3">
      <c r="C141"/>
    </row>
    <row r="142" spans="3:3">
      <c r="C142"/>
    </row>
    <row r="143" spans="3:3">
      <c r="C143"/>
    </row>
    <row r="144" spans="3:3">
      <c r="C144"/>
    </row>
    <row r="145" spans="3:3">
      <c r="C145"/>
    </row>
    <row r="146" spans="3:3">
      <c r="C146"/>
    </row>
    <row r="147" spans="3:3">
      <c r="C147"/>
    </row>
    <row r="148" spans="3:3">
      <c r="C148"/>
    </row>
    <row r="149" spans="3:3">
      <c r="C149"/>
    </row>
    <row r="150" spans="3:3">
      <c r="C150"/>
    </row>
    <row r="151" spans="3:3">
      <c r="C151"/>
    </row>
    <row r="152" spans="3:3">
      <c r="C152"/>
    </row>
  </sheetData>
  <customSheetViews>
    <customSheetView guid="{3B6C91A7-CF98-4B72-9D5B-2BEFC7C975FA}" scale="90" topLeftCell="F54">
      <selection activeCell="H54" sqref="H54"/>
      <pageMargins left="0" right="0" top="0" bottom="0" header="0" footer="0"/>
      <pageSetup orientation="landscape"/>
    </customSheetView>
    <customSheetView guid="{3E28484A-6C9B-45D4-A3A9-1ACF8FCE7545}" scale="80">
      <selection activeCell="C3" sqref="C3:I3"/>
      <pageMargins left="0" right="0" top="0" bottom="0" header="0" footer="0"/>
      <pageSetup orientation="landscape"/>
    </customSheetView>
  </customSheetViews>
  <mergeCells count="129">
    <mergeCell ref="C3:I3"/>
    <mergeCell ref="C4:I4"/>
    <mergeCell ref="D7:E7"/>
    <mergeCell ref="F7:G7"/>
    <mergeCell ref="D8:E8"/>
    <mergeCell ref="F8:G8"/>
    <mergeCell ref="D9:E9"/>
    <mergeCell ref="F9:G9"/>
    <mergeCell ref="D10:E10"/>
    <mergeCell ref="F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7:I27"/>
    <mergeCell ref="E28:H28"/>
    <mergeCell ref="E29:H29"/>
    <mergeCell ref="C31:H31"/>
    <mergeCell ref="D42:E42"/>
    <mergeCell ref="F42:G42"/>
    <mergeCell ref="D43:E43"/>
    <mergeCell ref="F43:G43"/>
    <mergeCell ref="D44:E44"/>
    <mergeCell ref="F44:G44"/>
    <mergeCell ref="D32:I40"/>
    <mergeCell ref="D45:E45"/>
    <mergeCell ref="F45:G45"/>
    <mergeCell ref="D46:E46"/>
    <mergeCell ref="F46:G46"/>
    <mergeCell ref="D47:E47"/>
    <mergeCell ref="F47:G47"/>
    <mergeCell ref="D48:E48"/>
    <mergeCell ref="F48:G48"/>
    <mergeCell ref="D49:E49"/>
    <mergeCell ref="F49:G49"/>
    <mergeCell ref="D50:E50"/>
    <mergeCell ref="F50:G50"/>
    <mergeCell ref="D51:E51"/>
    <mergeCell ref="F51:G51"/>
    <mergeCell ref="D52:E52"/>
    <mergeCell ref="F52:G52"/>
    <mergeCell ref="D53:E53"/>
    <mergeCell ref="F53:G53"/>
    <mergeCell ref="D54:E54"/>
    <mergeCell ref="F54:G54"/>
    <mergeCell ref="D55:E55"/>
    <mergeCell ref="F55:G55"/>
    <mergeCell ref="D56:E56"/>
    <mergeCell ref="F56:G56"/>
    <mergeCell ref="D57:E57"/>
    <mergeCell ref="F57:G57"/>
    <mergeCell ref="D58:E58"/>
    <mergeCell ref="F58:G58"/>
    <mergeCell ref="D59:E59"/>
    <mergeCell ref="F59:G59"/>
    <mergeCell ref="E62:H62"/>
    <mergeCell ref="E63:H63"/>
    <mergeCell ref="D65:E65"/>
    <mergeCell ref="F65:G65"/>
    <mergeCell ref="D66:E66"/>
    <mergeCell ref="F66:G66"/>
    <mergeCell ref="D67:E67"/>
    <mergeCell ref="F67:G67"/>
    <mergeCell ref="D68:E68"/>
    <mergeCell ref="F68:G68"/>
    <mergeCell ref="D69:E69"/>
    <mergeCell ref="F69:G69"/>
    <mergeCell ref="D70:E70"/>
    <mergeCell ref="F70:G70"/>
    <mergeCell ref="D71:E71"/>
    <mergeCell ref="F71:G71"/>
    <mergeCell ref="D72:E72"/>
    <mergeCell ref="F72:G72"/>
    <mergeCell ref="D73:E73"/>
    <mergeCell ref="F73:G73"/>
    <mergeCell ref="D74:E74"/>
    <mergeCell ref="F74:G74"/>
    <mergeCell ref="D75:E75"/>
    <mergeCell ref="F75:G75"/>
    <mergeCell ref="D76:E76"/>
    <mergeCell ref="F76:G76"/>
    <mergeCell ref="D77:E77"/>
    <mergeCell ref="F77:G77"/>
    <mergeCell ref="D78:E78"/>
    <mergeCell ref="F78:G78"/>
    <mergeCell ref="D79:E79"/>
    <mergeCell ref="F79:G79"/>
    <mergeCell ref="D80:E80"/>
    <mergeCell ref="F80:G80"/>
    <mergeCell ref="D81:E81"/>
    <mergeCell ref="F81:G81"/>
    <mergeCell ref="D82:E82"/>
    <mergeCell ref="F82:G82"/>
    <mergeCell ref="E85:H85"/>
    <mergeCell ref="E86:H86"/>
    <mergeCell ref="D94:E94"/>
    <mergeCell ref="G98:I98"/>
    <mergeCell ref="G99:I99"/>
    <mergeCell ref="G100:I100"/>
    <mergeCell ref="G101:I101"/>
    <mergeCell ref="G102:I102"/>
    <mergeCell ref="G103:I103"/>
    <mergeCell ref="F94:I95"/>
    <mergeCell ref="F88:H92"/>
    <mergeCell ref="E88:E92"/>
  </mergeCells>
  <hyperlinks>
    <hyperlink ref="E29" r:id="rId1" xr:uid="{00000000-0004-0000-0700-000000000000}"/>
    <hyperlink ref="E86" r:id="rId2" display="antohurta2014@gmail.com / nirefiscal@hotmail.com" xr:uid="{00000000-0004-0000-0700-000001000000}"/>
  </hyperlinks>
  <pageMargins left="0.2" right="0.21" top="0.17" bottom="0.17" header="0.17" footer="0.17"/>
  <pageSetup orientation="landscape"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tabColor theme="8" tint="0.79995117038483843"/>
  </sheetPr>
  <dimension ref="B2:E42"/>
  <sheetViews>
    <sheetView topLeftCell="A43" zoomScale="70" zoomScaleNormal="70" workbookViewId="0">
      <selection activeCell="C3" sqref="C3:D3"/>
    </sheetView>
  </sheetViews>
  <sheetFormatPr defaultColWidth="8.90625" defaultRowHeight="14.5"/>
  <cols>
    <col min="1" max="1" width="1.453125" customWidth="1"/>
    <col min="2" max="2" width="2" customWidth="1"/>
    <col min="3" max="3" width="45.453125" customWidth="1"/>
    <col min="4" max="4" width="171.453125" customWidth="1"/>
    <col min="5" max="5" width="2.453125" customWidth="1"/>
    <col min="6" max="6" width="1.453125" customWidth="1"/>
  </cols>
  <sheetData>
    <row r="2" spans="2:5">
      <c r="B2" s="40"/>
      <c r="C2" s="41"/>
      <c r="D2" s="41"/>
      <c r="E2" s="42"/>
    </row>
    <row r="3" spans="2:5" ht="17.5">
      <c r="B3" s="43"/>
      <c r="C3" s="1245" t="s">
        <v>866</v>
      </c>
      <c r="D3" s="1246"/>
      <c r="E3" s="44"/>
    </row>
    <row r="4" spans="2:5">
      <c r="B4" s="43"/>
      <c r="C4" s="45"/>
      <c r="D4" s="45"/>
      <c r="E4" s="44"/>
    </row>
    <row r="5" spans="2:5">
      <c r="B5" s="43"/>
      <c r="C5" s="46" t="s">
        <v>867</v>
      </c>
      <c r="D5" s="45"/>
      <c r="E5" s="44"/>
    </row>
    <row r="6" spans="2:5">
      <c r="B6" s="43"/>
      <c r="C6" s="47" t="s">
        <v>868</v>
      </c>
      <c r="D6" s="48" t="s">
        <v>869</v>
      </c>
      <c r="E6" s="44"/>
    </row>
    <row r="7" spans="2:5" ht="352.5" customHeight="1" thickBot="1">
      <c r="B7" s="43"/>
      <c r="C7" s="260" t="s">
        <v>870</v>
      </c>
      <c r="D7" s="436" t="s">
        <v>871</v>
      </c>
      <c r="E7" s="44"/>
    </row>
    <row r="8" spans="2:5" ht="381" customHeight="1">
      <c r="B8" s="43"/>
      <c r="C8" s="1250" t="s">
        <v>872</v>
      </c>
      <c r="D8" s="434" t="s">
        <v>873</v>
      </c>
      <c r="E8" s="44"/>
    </row>
    <row r="9" spans="2:5" ht="219.75" customHeight="1" thickBot="1">
      <c r="B9" s="43"/>
      <c r="C9" s="1251"/>
      <c r="D9" s="434" t="s">
        <v>874</v>
      </c>
      <c r="E9" s="44"/>
    </row>
    <row r="10" spans="2:5" ht="150" customHeight="1" thickBot="1">
      <c r="B10" s="43"/>
      <c r="C10" s="49" t="s">
        <v>875</v>
      </c>
      <c r="D10" s="435" t="s">
        <v>876</v>
      </c>
      <c r="E10" s="44"/>
    </row>
    <row r="11" spans="2:5" ht="295.5" customHeight="1" thickBot="1">
      <c r="B11" s="43"/>
      <c r="C11" s="261" t="s">
        <v>877</v>
      </c>
      <c r="D11" s="435" t="s">
        <v>878</v>
      </c>
      <c r="E11" s="44"/>
    </row>
    <row r="12" spans="2:5" ht="393.75" customHeight="1" thickBot="1">
      <c r="B12" s="43"/>
      <c r="C12" s="262" t="s">
        <v>879</v>
      </c>
      <c r="D12" s="436" t="s">
        <v>880</v>
      </c>
      <c r="E12" s="44"/>
    </row>
    <row r="13" spans="2:5" ht="31.4" customHeight="1">
      <c r="B13" s="43"/>
      <c r="C13" s="1247" t="s">
        <v>881</v>
      </c>
      <c r="D13" s="1247"/>
      <c r="E13" s="44"/>
    </row>
    <row r="14" spans="2:5">
      <c r="B14" s="43"/>
      <c r="C14" s="45"/>
      <c r="D14" s="45"/>
      <c r="E14" s="44"/>
    </row>
    <row r="15" spans="2:5">
      <c r="B15" s="43"/>
      <c r="C15" s="1248" t="s">
        <v>882</v>
      </c>
      <c r="D15" s="1248"/>
      <c r="E15" s="44"/>
    </row>
    <row r="16" spans="2:5">
      <c r="B16" s="43"/>
      <c r="C16" s="265" t="s">
        <v>883</v>
      </c>
      <c r="D16" s="265" t="s">
        <v>869</v>
      </c>
      <c r="E16" s="44"/>
    </row>
    <row r="17" spans="2:5" ht="15" thickBot="1">
      <c r="B17" s="43"/>
      <c r="C17" s="1244" t="s">
        <v>884</v>
      </c>
      <c r="D17" s="1244"/>
      <c r="E17" s="44"/>
    </row>
    <row r="18" spans="2:5" ht="408.75" customHeight="1" thickBot="1">
      <c r="B18" s="43"/>
      <c r="C18" s="49" t="s">
        <v>885</v>
      </c>
      <c r="D18" s="50" t="s">
        <v>886</v>
      </c>
      <c r="E18" s="44"/>
    </row>
    <row r="19" spans="2:5" ht="175.5" customHeight="1" thickBot="1">
      <c r="B19" s="43"/>
      <c r="C19" s="49" t="s">
        <v>887</v>
      </c>
      <c r="D19" s="50" t="s">
        <v>888</v>
      </c>
      <c r="E19" s="44"/>
    </row>
    <row r="20" spans="2:5">
      <c r="B20" s="43"/>
      <c r="C20" s="1249" t="s">
        <v>889</v>
      </c>
      <c r="D20" s="1249"/>
      <c r="E20" s="44"/>
    </row>
    <row r="21" spans="2:5" ht="75.75" customHeight="1">
      <c r="B21" s="43"/>
      <c r="C21" s="51" t="s">
        <v>890</v>
      </c>
      <c r="D21" s="52" t="s">
        <v>77</v>
      </c>
      <c r="E21" s="44"/>
    </row>
    <row r="22" spans="2:5" ht="120.75" customHeight="1">
      <c r="B22" s="43"/>
      <c r="C22" s="51" t="s">
        <v>891</v>
      </c>
      <c r="D22" s="52" t="s">
        <v>77</v>
      </c>
      <c r="E22" s="44"/>
    </row>
    <row r="23" spans="2:5" ht="15" thickBot="1">
      <c r="B23" s="43"/>
      <c r="C23" s="1244" t="s">
        <v>892</v>
      </c>
      <c r="D23" s="1244"/>
      <c r="E23" s="44"/>
    </row>
    <row r="24" spans="2:5" ht="125.25" customHeight="1" thickBot="1">
      <c r="B24" s="43"/>
      <c r="C24" s="49" t="s">
        <v>893</v>
      </c>
      <c r="D24" s="50" t="s">
        <v>894</v>
      </c>
      <c r="E24" s="44"/>
    </row>
    <row r="25" spans="2:5" ht="84" customHeight="1" thickBot="1">
      <c r="B25" s="43"/>
      <c r="C25" s="49" t="s">
        <v>895</v>
      </c>
      <c r="D25" s="50" t="s">
        <v>896</v>
      </c>
      <c r="E25" s="44"/>
    </row>
    <row r="26" spans="2:5" ht="15" thickBot="1">
      <c r="B26" s="43"/>
      <c r="C26" s="1244" t="s">
        <v>897</v>
      </c>
      <c r="D26" s="1244"/>
      <c r="E26" s="44"/>
    </row>
    <row r="27" spans="2:5" ht="216" customHeight="1" thickBot="1">
      <c r="B27" s="43"/>
      <c r="C27" s="54" t="s">
        <v>898</v>
      </c>
      <c r="D27" s="54" t="s">
        <v>899</v>
      </c>
      <c r="E27" s="44"/>
    </row>
    <row r="28" spans="2:5" ht="99" customHeight="1" thickBot="1">
      <c r="B28" s="43"/>
      <c r="C28" s="54" t="s">
        <v>900</v>
      </c>
      <c r="D28" s="54" t="s">
        <v>901</v>
      </c>
      <c r="E28" s="44"/>
    </row>
    <row r="29" spans="2:5" ht="114" customHeight="1" thickBot="1">
      <c r="B29" s="43"/>
      <c r="C29" s="54" t="s">
        <v>902</v>
      </c>
      <c r="D29" s="54" t="s">
        <v>903</v>
      </c>
      <c r="E29" s="44"/>
    </row>
    <row r="30" spans="2:5" ht="15" thickBot="1">
      <c r="B30" s="43"/>
      <c r="C30" s="1244" t="s">
        <v>904</v>
      </c>
      <c r="D30" s="1244"/>
      <c r="E30" s="44"/>
    </row>
    <row r="31" spans="2:5" ht="325.5" customHeight="1" thickBot="1">
      <c r="B31" s="43"/>
      <c r="C31" s="50" t="s">
        <v>905</v>
      </c>
      <c r="D31" s="437" t="s">
        <v>906</v>
      </c>
      <c r="E31" s="44"/>
    </row>
    <row r="32" spans="2:5" ht="114.75" customHeight="1" thickBot="1">
      <c r="B32" s="43"/>
      <c r="C32" s="364" t="s">
        <v>907</v>
      </c>
      <c r="D32" s="437" t="s">
        <v>908</v>
      </c>
      <c r="E32" s="44"/>
    </row>
    <row r="33" spans="2:5" ht="409.5" customHeight="1" thickBot="1">
      <c r="B33" s="43"/>
      <c r="C33" s="55" t="s">
        <v>909</v>
      </c>
      <c r="D33" s="438" t="s">
        <v>910</v>
      </c>
      <c r="E33" s="44"/>
    </row>
    <row r="34" spans="2:5" ht="186" customHeight="1" thickBot="1">
      <c r="B34" s="43"/>
      <c r="C34" s="427" t="s">
        <v>911</v>
      </c>
      <c r="D34" s="437" t="s">
        <v>912</v>
      </c>
      <c r="E34" s="44"/>
    </row>
    <row r="35" spans="2:5" ht="252" customHeight="1" thickBot="1">
      <c r="B35" s="43"/>
      <c r="C35" s="50" t="s">
        <v>913</v>
      </c>
      <c r="D35" s="439" t="s">
        <v>914</v>
      </c>
      <c r="E35" s="44"/>
    </row>
    <row r="36" spans="2:5" ht="93" customHeight="1" thickBot="1">
      <c r="B36" s="43"/>
      <c r="C36" s="50" t="s">
        <v>915</v>
      </c>
      <c r="D36" s="437" t="s">
        <v>916</v>
      </c>
      <c r="E36" s="44"/>
    </row>
    <row r="37" spans="2:5">
      <c r="B37" s="43"/>
      <c r="C37" s="1244" t="s">
        <v>917</v>
      </c>
      <c r="D37" s="1244"/>
      <c r="E37" s="44"/>
    </row>
    <row r="38" spans="2:5" ht="28">
      <c r="B38" s="56"/>
      <c r="C38" s="57" t="s">
        <v>918</v>
      </c>
      <c r="D38" s="53"/>
      <c r="E38" s="56"/>
    </row>
    <row r="39" spans="2:5">
      <c r="B39" s="43"/>
      <c r="C39" s="1244" t="s">
        <v>919</v>
      </c>
      <c r="D39" s="1244"/>
      <c r="E39" s="44"/>
    </row>
    <row r="40" spans="2:5" ht="56">
      <c r="B40" s="43"/>
      <c r="C40" s="58" t="s">
        <v>920</v>
      </c>
      <c r="D40" s="53"/>
      <c r="E40" s="44"/>
    </row>
    <row r="41" spans="2:5" ht="28">
      <c r="B41" s="43"/>
      <c r="C41" s="58" t="s">
        <v>921</v>
      </c>
      <c r="D41" s="53"/>
      <c r="E41" s="44"/>
    </row>
    <row r="42" spans="2:5">
      <c r="B42" s="59"/>
      <c r="C42" s="60"/>
      <c r="D42" s="60"/>
      <c r="E42" s="61"/>
    </row>
  </sheetData>
  <customSheetViews>
    <customSheetView guid="{3B6C91A7-CF98-4B72-9D5B-2BEFC7C975FA}" scale="90">
      <selection activeCell="C3" sqref="C3:D3"/>
      <pageMargins left="0" right="0" top="0" bottom="0" header="0" footer="0"/>
      <pageSetup orientation="portrait"/>
    </customSheetView>
    <customSheetView guid="{3E28484A-6C9B-45D4-A3A9-1ACF8FCE7545}" scale="90">
      <selection activeCell="C3" sqref="C3:D3"/>
      <pageMargins left="0" right="0" top="0" bottom="0" header="0" footer="0"/>
      <pageSetup orientation="portrait"/>
    </customSheetView>
  </customSheetViews>
  <mergeCells count="11">
    <mergeCell ref="C3:D3"/>
    <mergeCell ref="C13:D13"/>
    <mergeCell ref="C15:D15"/>
    <mergeCell ref="C17:D17"/>
    <mergeCell ref="C20:D20"/>
    <mergeCell ref="C8:C9"/>
    <mergeCell ref="C23:D23"/>
    <mergeCell ref="C26:D26"/>
    <mergeCell ref="C30:D30"/>
    <mergeCell ref="C37:D37"/>
    <mergeCell ref="C39:D3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Pict="0">
                <anchor moveWithCells="1" sizeWithCells="1">
                  <from>
                    <xdr:col>2</xdr:col>
                    <xdr:colOff>2813050</xdr:colOff>
                    <xdr:row>37</xdr:row>
                    <xdr:rowOff>152400</xdr:rowOff>
                  </from>
                  <to>
                    <xdr:col>2</xdr:col>
                    <xdr:colOff>2908300</xdr:colOff>
                    <xdr:row>37</xdr:row>
                    <xdr:rowOff>323850</xdr:rowOff>
                  </to>
                </anchor>
              </controlPr>
            </control>
          </mc:Choice>
        </mc:AlternateContent>
        <mc:AlternateContent xmlns:mc="http://schemas.openxmlformats.org/markup-compatibility/2006">
          <mc:Choice Requires="x14">
            <control shapeId="14338" r:id="rId5" name="Check Box 2">
              <controlPr defaultSize="0" autoPict="0">
                <anchor moveWithCells="1" sizeWithCells="1">
                  <from>
                    <xdr:col>2</xdr:col>
                    <xdr:colOff>2914650</xdr:colOff>
                    <xdr:row>37</xdr:row>
                    <xdr:rowOff>152400</xdr:rowOff>
                  </from>
                  <to>
                    <xdr:col>2</xdr:col>
                    <xdr:colOff>3003550</xdr:colOff>
                    <xdr:row>37</xdr:row>
                    <xdr:rowOff>323850</xdr:rowOff>
                  </to>
                </anchor>
              </controlPr>
            </control>
          </mc:Choice>
        </mc:AlternateContent>
        <mc:AlternateContent xmlns:mc="http://schemas.openxmlformats.org/markup-compatibility/2006">
          <mc:Choice Requires="x14">
            <control shapeId="14339" r:id="rId6" name="Check Box 3">
              <controlPr defaultSize="0" autoPict="0">
                <anchor moveWithCells="1" sizeWithCells="1">
                  <from>
                    <xdr:col>2</xdr:col>
                    <xdr:colOff>2813050</xdr:colOff>
                    <xdr:row>39</xdr:row>
                    <xdr:rowOff>184150</xdr:rowOff>
                  </from>
                  <to>
                    <xdr:col>2</xdr:col>
                    <xdr:colOff>2908300</xdr:colOff>
                    <xdr:row>39</xdr:row>
                    <xdr:rowOff>368300</xdr:rowOff>
                  </to>
                </anchor>
              </controlPr>
            </control>
          </mc:Choice>
        </mc:AlternateContent>
        <mc:AlternateContent xmlns:mc="http://schemas.openxmlformats.org/markup-compatibility/2006">
          <mc:Choice Requires="x14">
            <control shapeId="14340" r:id="rId7" name="Check Box 4">
              <controlPr defaultSize="0" autoPict="0">
                <anchor moveWithCells="1" sizeWithCells="1">
                  <from>
                    <xdr:col>2</xdr:col>
                    <xdr:colOff>2914650</xdr:colOff>
                    <xdr:row>39</xdr:row>
                    <xdr:rowOff>184150</xdr:rowOff>
                  </from>
                  <to>
                    <xdr:col>2</xdr:col>
                    <xdr:colOff>3003550</xdr:colOff>
                    <xdr:row>39</xdr:row>
                    <xdr:rowOff>368300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2:S321"/>
  <sheetViews>
    <sheetView showGridLines="0" topLeftCell="A10" zoomScale="45" zoomScaleNormal="45" zoomScalePageLayoutView="85" workbookViewId="0">
      <pane xSplit="3" ySplit="10" topLeftCell="M26" activePane="bottomRight" state="frozen"/>
      <selection pane="topRight"/>
      <selection pane="bottomLeft"/>
      <selection pane="bottomRight" activeCell="N17" sqref="N17"/>
    </sheetView>
  </sheetViews>
  <sheetFormatPr defaultColWidth="8.453125" defaultRowHeight="14.5" outlineLevelRow="1"/>
  <cols>
    <col min="1" max="1" width="3" customWidth="1"/>
    <col min="2" max="2" width="28.453125" customWidth="1"/>
    <col min="3" max="3" width="50.453125" customWidth="1"/>
    <col min="4" max="4" width="34.453125" customWidth="1"/>
    <col min="5" max="5" width="32" customWidth="1"/>
    <col min="6" max="6" width="26.453125" customWidth="1"/>
    <col min="7" max="7" width="30.453125" customWidth="1"/>
    <col min="8" max="8" width="33.453125" customWidth="1"/>
    <col min="9" max="9" width="28.453125" customWidth="1"/>
    <col min="10" max="10" width="25.453125" customWidth="1"/>
    <col min="11" max="11" width="31" customWidth="1"/>
    <col min="12" max="12" width="30.453125" customWidth="1"/>
    <col min="13" max="13" width="27.453125" customWidth="1"/>
    <col min="14" max="14" width="25" customWidth="1"/>
    <col min="15" max="15" width="29.453125" customWidth="1"/>
    <col min="16" max="16" width="30.453125" customWidth="1"/>
    <col min="17" max="17" width="27.453125" customWidth="1"/>
    <col min="18" max="18" width="24.453125" customWidth="1"/>
    <col min="19" max="19" width="23.453125" customWidth="1"/>
    <col min="20" max="20" width="27.453125" customWidth="1"/>
  </cols>
  <sheetData>
    <row r="2" spans="2:19" ht="26">
      <c r="B2" s="1"/>
      <c r="C2" s="1376"/>
      <c r="D2" s="1376"/>
      <c r="E2" s="1376"/>
      <c r="F2" s="1376"/>
      <c r="G2" s="1376"/>
      <c r="H2" s="2"/>
      <c r="I2" s="2"/>
      <c r="J2" s="2"/>
      <c r="K2" s="2"/>
      <c r="L2" s="2"/>
      <c r="M2" s="2"/>
      <c r="N2" s="2"/>
      <c r="O2" s="2"/>
      <c r="P2" s="2"/>
      <c r="Q2" s="2"/>
      <c r="R2" s="2"/>
      <c r="S2" s="24"/>
    </row>
    <row r="3" spans="2:19" ht="26">
      <c r="B3" s="3"/>
      <c r="C3" s="1377" t="s">
        <v>922</v>
      </c>
      <c r="D3" s="1378"/>
      <c r="E3" s="1378"/>
      <c r="F3" s="1378"/>
      <c r="G3" s="1379"/>
      <c r="H3" s="4"/>
      <c r="I3" s="4"/>
      <c r="J3" s="4"/>
      <c r="K3" s="4"/>
      <c r="L3" s="4"/>
      <c r="M3" s="4"/>
      <c r="N3" s="4"/>
      <c r="O3" s="4"/>
      <c r="P3" s="4"/>
      <c r="Q3" s="4"/>
      <c r="R3" s="4"/>
      <c r="S3" s="25"/>
    </row>
    <row r="4" spans="2:19" ht="26">
      <c r="B4" s="3"/>
      <c r="C4" s="5"/>
      <c r="D4" s="5"/>
      <c r="E4" s="5"/>
      <c r="F4" s="5"/>
      <c r="G4" s="5"/>
      <c r="H4" s="4"/>
      <c r="I4" s="4"/>
      <c r="J4" s="4"/>
      <c r="K4" s="4"/>
      <c r="L4" s="4"/>
      <c r="M4" s="4"/>
      <c r="N4" s="4"/>
      <c r="O4" s="4"/>
      <c r="P4" s="4"/>
      <c r="Q4" s="4"/>
      <c r="R4" s="4"/>
      <c r="S4" s="25"/>
    </row>
    <row r="5" spans="2:19">
      <c r="B5" s="6"/>
      <c r="C5" s="4"/>
      <c r="D5" s="4"/>
      <c r="E5" s="4"/>
      <c r="F5" s="4"/>
      <c r="G5" s="4"/>
      <c r="H5" s="4"/>
      <c r="I5" s="4"/>
      <c r="J5" s="4"/>
      <c r="K5" s="4"/>
      <c r="L5" s="4"/>
      <c r="M5" s="4"/>
      <c r="N5" s="4"/>
      <c r="O5" s="4"/>
      <c r="P5" s="4"/>
      <c r="Q5" s="4"/>
      <c r="R5" s="4"/>
      <c r="S5" s="25"/>
    </row>
    <row r="6" spans="2:19" ht="34.5" customHeight="1">
      <c r="B6" s="1380" t="s">
        <v>923</v>
      </c>
      <c r="C6" s="1381"/>
      <c r="D6" s="1381"/>
      <c r="E6" s="1381"/>
      <c r="F6" s="1381"/>
      <c r="G6" s="1381"/>
      <c r="H6" s="7"/>
      <c r="I6" s="7"/>
      <c r="J6" s="7"/>
      <c r="K6" s="7"/>
      <c r="L6" s="7"/>
      <c r="M6" s="7"/>
      <c r="N6" s="7"/>
      <c r="O6" s="7"/>
      <c r="P6" s="7"/>
      <c r="Q6" s="7"/>
      <c r="R6" s="7"/>
      <c r="S6" s="26"/>
    </row>
    <row r="7" spans="2:19" ht="15.75" customHeight="1">
      <c r="B7" s="1380" t="s">
        <v>924</v>
      </c>
      <c r="C7" s="1382"/>
      <c r="D7" s="1382"/>
      <c r="E7" s="1382"/>
      <c r="F7" s="1382"/>
      <c r="G7" s="1382"/>
      <c r="H7" s="7"/>
      <c r="I7" s="7"/>
      <c r="J7" s="7"/>
      <c r="K7" s="7"/>
      <c r="L7" s="7"/>
      <c r="M7" s="7"/>
      <c r="N7" s="7"/>
      <c r="O7" s="7"/>
      <c r="P7" s="7"/>
      <c r="Q7" s="7"/>
      <c r="R7" s="7"/>
      <c r="S7" s="26"/>
    </row>
    <row r="8" spans="2:19" ht="15.75" customHeight="1">
      <c r="B8" s="1383" t="s">
        <v>925</v>
      </c>
      <c r="C8" s="1384"/>
      <c r="D8" s="1384"/>
      <c r="E8" s="1384"/>
      <c r="F8" s="1384"/>
      <c r="G8" s="1384"/>
      <c r="H8" s="8"/>
      <c r="I8" s="8"/>
      <c r="J8" s="8"/>
      <c r="K8" s="8"/>
      <c r="L8" s="8"/>
      <c r="M8" s="8"/>
      <c r="N8" s="8"/>
      <c r="O8" s="8"/>
      <c r="P8" s="8"/>
      <c r="Q8" s="8"/>
      <c r="R8" s="8"/>
      <c r="S8" s="27"/>
    </row>
    <row r="10" spans="2:19" ht="21">
      <c r="B10" s="1385" t="s">
        <v>926</v>
      </c>
      <c r="C10" s="1385"/>
      <c r="D10" s="9"/>
    </row>
    <row r="11" spans="2:19">
      <c r="D11" s="9"/>
    </row>
    <row r="12" spans="2:19" ht="15" customHeight="1">
      <c r="B12" s="10" t="s">
        <v>927</v>
      </c>
      <c r="C12" s="11" t="s">
        <v>928</v>
      </c>
      <c r="D12" s="9"/>
      <c r="E12" s="9"/>
      <c r="F12" s="9"/>
      <c r="G12" s="9"/>
      <c r="H12" s="9"/>
      <c r="I12" s="9"/>
    </row>
    <row r="13" spans="2:19" ht="15.75" customHeight="1">
      <c r="B13" s="10" t="s">
        <v>101</v>
      </c>
      <c r="C13" s="11" t="s">
        <v>929</v>
      </c>
    </row>
    <row r="14" spans="2:19" ht="15.75" customHeight="1">
      <c r="B14" s="10" t="s">
        <v>930</v>
      </c>
      <c r="C14" s="11" t="s">
        <v>931</v>
      </c>
    </row>
    <row r="15" spans="2:19" ht="15.75" customHeight="1">
      <c r="B15" s="10" t="s">
        <v>932</v>
      </c>
      <c r="C15" s="11"/>
    </row>
    <row r="16" spans="2:19">
      <c r="B16" s="10" t="s">
        <v>933</v>
      </c>
      <c r="C16" s="11" t="s">
        <v>934</v>
      </c>
    </row>
    <row r="17" spans="2:19">
      <c r="B17" s="10" t="s">
        <v>935</v>
      </c>
      <c r="C17" s="11" t="s">
        <v>936</v>
      </c>
    </row>
    <row r="18" spans="2:19" ht="15" thickBot="1"/>
    <row r="19" spans="2:19" ht="15" thickBot="1">
      <c r="D19" s="1284" t="s">
        <v>937</v>
      </c>
      <c r="E19" s="1266"/>
      <c r="F19" s="1266"/>
      <c r="G19" s="1267"/>
      <c r="H19" s="1284" t="s">
        <v>938</v>
      </c>
      <c r="I19" s="1266"/>
      <c r="J19" s="1266"/>
      <c r="K19" s="1267"/>
      <c r="L19" s="1386" t="s">
        <v>939</v>
      </c>
      <c r="M19" s="1266"/>
      <c r="N19" s="1266"/>
      <c r="O19" s="1267"/>
      <c r="P19" s="1284" t="s">
        <v>940</v>
      </c>
      <c r="Q19" s="1266"/>
      <c r="R19" s="1266"/>
      <c r="S19" s="1267"/>
    </row>
    <row r="20" spans="2:19" ht="45" customHeight="1" thickBot="1">
      <c r="B20" s="1311" t="s">
        <v>941</v>
      </c>
      <c r="C20" s="1311" t="s">
        <v>942</v>
      </c>
      <c r="D20" s="12"/>
      <c r="E20" s="747" t="s">
        <v>943</v>
      </c>
      <c r="F20" s="748" t="s">
        <v>944</v>
      </c>
      <c r="G20" s="13" t="s">
        <v>945</v>
      </c>
      <c r="H20" s="12"/>
      <c r="I20" s="747" t="s">
        <v>943</v>
      </c>
      <c r="J20" s="748" t="s">
        <v>944</v>
      </c>
      <c r="K20" s="366" t="s">
        <v>945</v>
      </c>
      <c r="L20" s="540"/>
      <c r="M20" s="540" t="s">
        <v>943</v>
      </c>
      <c r="N20" s="540" t="s">
        <v>944</v>
      </c>
      <c r="O20" s="13" t="s">
        <v>945</v>
      </c>
      <c r="P20" s="367"/>
      <c r="Q20" s="747" t="s">
        <v>943</v>
      </c>
      <c r="R20" s="748" t="s">
        <v>944</v>
      </c>
      <c r="S20" s="13" t="s">
        <v>945</v>
      </c>
    </row>
    <row r="21" spans="2:19" ht="40.5" customHeight="1">
      <c r="B21" s="1322"/>
      <c r="C21" s="1322"/>
      <c r="D21" s="14" t="s">
        <v>946</v>
      </c>
      <c r="E21" s="749">
        <v>0</v>
      </c>
      <c r="F21" s="749">
        <v>0</v>
      </c>
      <c r="G21" s="749">
        <v>0</v>
      </c>
      <c r="H21" s="15" t="s">
        <v>946</v>
      </c>
      <c r="I21" s="749">
        <f>(19867+72700)</f>
        <v>92567</v>
      </c>
      <c r="J21" s="749">
        <v>19867</v>
      </c>
      <c r="K21" s="750">
        <v>72700</v>
      </c>
      <c r="L21" s="751" t="s">
        <v>946</v>
      </c>
      <c r="M21" s="752">
        <f>N21+O21</f>
        <v>48671</v>
      </c>
      <c r="N21" s="752">
        <v>12296</v>
      </c>
      <c r="O21" s="753">
        <v>36375</v>
      </c>
      <c r="P21" s="15" t="s">
        <v>946</v>
      </c>
      <c r="Q21" s="754"/>
      <c r="R21" s="755"/>
      <c r="S21" s="756"/>
    </row>
    <row r="22" spans="2:19" ht="39.75" customHeight="1">
      <c r="B22" s="1322"/>
      <c r="C22" s="1322"/>
      <c r="D22" s="757" t="s">
        <v>947</v>
      </c>
      <c r="E22" s="749"/>
      <c r="F22" s="749"/>
      <c r="G22" s="749"/>
      <c r="H22" s="758" t="s">
        <v>947</v>
      </c>
      <c r="I22" s="759">
        <v>0.51</v>
      </c>
      <c r="J22" s="759">
        <v>0.51</v>
      </c>
      <c r="K22" s="760">
        <v>0.51</v>
      </c>
      <c r="L22" s="761" t="s">
        <v>947</v>
      </c>
      <c r="M22" s="762">
        <v>0.52</v>
      </c>
      <c r="N22" s="762">
        <v>0.52</v>
      </c>
      <c r="O22" s="762">
        <v>0.52</v>
      </c>
      <c r="P22" s="758" t="s">
        <v>947</v>
      </c>
      <c r="Q22" s="763"/>
      <c r="R22" s="763"/>
      <c r="S22" s="764"/>
    </row>
    <row r="23" spans="2:19" ht="37.5" customHeight="1">
      <c r="B23" s="1312"/>
      <c r="C23" s="1312"/>
      <c r="D23" s="757" t="s">
        <v>948</v>
      </c>
      <c r="E23" s="749"/>
      <c r="F23" s="749"/>
      <c r="G23" s="749"/>
      <c r="H23" s="758" t="s">
        <v>948</v>
      </c>
      <c r="I23" s="759">
        <v>0.3</v>
      </c>
      <c r="J23" s="759">
        <v>0.3</v>
      </c>
      <c r="K23" s="760">
        <v>0.3</v>
      </c>
      <c r="L23" s="575" t="s">
        <v>948</v>
      </c>
      <c r="M23" s="576">
        <v>0.24</v>
      </c>
      <c r="N23" s="576">
        <v>0.24</v>
      </c>
      <c r="O23" s="576">
        <v>0.24</v>
      </c>
      <c r="P23" s="758" t="s">
        <v>948</v>
      </c>
      <c r="Q23" s="763"/>
      <c r="R23" s="763"/>
      <c r="S23" s="764"/>
    </row>
    <row r="24" spans="2:19" ht="15" thickBot="1">
      <c r="B24" s="16"/>
      <c r="C24" s="16"/>
      <c r="Q24" s="28"/>
      <c r="R24" s="28"/>
      <c r="S24" s="28"/>
    </row>
    <row r="25" spans="2:19" ht="30" customHeight="1">
      <c r="B25" s="16"/>
      <c r="C25" s="16"/>
      <c r="D25" s="1284" t="s">
        <v>937</v>
      </c>
      <c r="E25" s="1266"/>
      <c r="F25" s="1266"/>
      <c r="G25" s="1267"/>
      <c r="H25" s="1284" t="s">
        <v>938</v>
      </c>
      <c r="I25" s="1266"/>
      <c r="J25" s="1266"/>
      <c r="K25" s="1267"/>
      <c r="L25" s="1284" t="s">
        <v>939</v>
      </c>
      <c r="M25" s="1266"/>
      <c r="N25" s="1266"/>
      <c r="O25" s="1267"/>
      <c r="P25" s="1284" t="s">
        <v>940</v>
      </c>
      <c r="Q25" s="1266"/>
      <c r="R25" s="1266"/>
      <c r="S25" s="1267"/>
    </row>
    <row r="26" spans="2:19" ht="47.25" customHeight="1">
      <c r="B26" s="1311" t="s">
        <v>949</v>
      </c>
      <c r="C26" s="1311" t="s">
        <v>950</v>
      </c>
      <c r="D26" s="1373" t="s">
        <v>951</v>
      </c>
      <c r="E26" s="1374"/>
      <c r="F26" s="17" t="s">
        <v>952</v>
      </c>
      <c r="G26" s="18" t="s">
        <v>953</v>
      </c>
      <c r="H26" s="1373" t="s">
        <v>951</v>
      </c>
      <c r="I26" s="1374"/>
      <c r="J26" s="17" t="s">
        <v>952</v>
      </c>
      <c r="K26" s="18" t="s">
        <v>953</v>
      </c>
      <c r="L26" s="1373" t="s">
        <v>951</v>
      </c>
      <c r="M26" s="1374"/>
      <c r="N26" s="17" t="s">
        <v>952</v>
      </c>
      <c r="O26" s="18" t="s">
        <v>953</v>
      </c>
      <c r="P26" s="1373" t="s">
        <v>951</v>
      </c>
      <c r="Q26" s="1374"/>
      <c r="R26" s="17" t="s">
        <v>952</v>
      </c>
      <c r="S26" s="18" t="s">
        <v>953</v>
      </c>
    </row>
    <row r="27" spans="2:19" ht="51" customHeight="1">
      <c r="B27" s="1322"/>
      <c r="C27" s="1322"/>
      <c r="D27" s="765" t="s">
        <v>946</v>
      </c>
      <c r="E27" s="749">
        <v>0</v>
      </c>
      <c r="F27" s="1300" t="s">
        <v>954</v>
      </c>
      <c r="G27" s="1287" t="s">
        <v>955</v>
      </c>
      <c r="H27" s="765" t="s">
        <v>946</v>
      </c>
      <c r="I27" s="766">
        <v>19867</v>
      </c>
      <c r="J27" s="1276" t="s">
        <v>954</v>
      </c>
      <c r="K27" s="1276" t="s">
        <v>956</v>
      </c>
      <c r="L27" s="765" t="s">
        <v>946</v>
      </c>
      <c r="M27" s="754">
        <v>89</v>
      </c>
      <c r="N27" s="1276" t="s">
        <v>954</v>
      </c>
      <c r="O27" s="1262"/>
      <c r="P27" s="765" t="s">
        <v>946</v>
      </c>
      <c r="Q27" s="767"/>
      <c r="R27" s="1270"/>
      <c r="S27" s="1256"/>
    </row>
    <row r="28" spans="2:19" ht="51" customHeight="1">
      <c r="B28" s="1312"/>
      <c r="C28" s="1312"/>
      <c r="D28" s="768" t="s">
        <v>957</v>
      </c>
      <c r="E28" s="749"/>
      <c r="F28" s="1301"/>
      <c r="G28" s="1288"/>
      <c r="H28" s="768" t="s">
        <v>957</v>
      </c>
      <c r="I28" s="769">
        <v>0.51</v>
      </c>
      <c r="J28" s="1277"/>
      <c r="K28" s="1277"/>
      <c r="L28" s="768" t="s">
        <v>957</v>
      </c>
      <c r="M28" s="770">
        <v>0.35</v>
      </c>
      <c r="N28" s="1277"/>
      <c r="O28" s="1263"/>
      <c r="P28" s="768" t="s">
        <v>957</v>
      </c>
      <c r="Q28" s="769"/>
      <c r="R28" s="1271"/>
      <c r="S28" s="1257"/>
    </row>
    <row r="29" spans="2:19" ht="52.5" customHeight="1">
      <c r="B29" s="1321" t="s">
        <v>958</v>
      </c>
      <c r="C29" s="1321" t="s">
        <v>959</v>
      </c>
      <c r="D29" s="771" t="s">
        <v>960</v>
      </c>
      <c r="E29" s="772" t="s">
        <v>935</v>
      </c>
      <c r="F29" s="772" t="s">
        <v>961</v>
      </c>
      <c r="G29" s="773" t="s">
        <v>962</v>
      </c>
      <c r="H29" s="771" t="s">
        <v>960</v>
      </c>
      <c r="I29" s="772" t="s">
        <v>935</v>
      </c>
      <c r="J29" s="772" t="s">
        <v>961</v>
      </c>
      <c r="K29" s="773" t="s">
        <v>962</v>
      </c>
      <c r="L29" s="771" t="s">
        <v>960</v>
      </c>
      <c r="M29" s="772" t="s">
        <v>935</v>
      </c>
      <c r="N29" s="772" t="s">
        <v>961</v>
      </c>
      <c r="O29" s="773" t="s">
        <v>962</v>
      </c>
      <c r="P29" s="771" t="s">
        <v>960</v>
      </c>
      <c r="Q29" s="772" t="s">
        <v>935</v>
      </c>
      <c r="R29" s="772" t="s">
        <v>961</v>
      </c>
      <c r="S29" s="773" t="s">
        <v>962</v>
      </c>
    </row>
    <row r="30" spans="2:19" ht="30" customHeight="1">
      <c r="B30" s="1309"/>
      <c r="C30" s="1309"/>
      <c r="D30" s="774">
        <v>0</v>
      </c>
      <c r="E30" s="775" t="s">
        <v>936</v>
      </c>
      <c r="F30" s="775" t="s">
        <v>963</v>
      </c>
      <c r="G30" s="776" t="s">
        <v>964</v>
      </c>
      <c r="H30" s="777">
        <v>2</v>
      </c>
      <c r="I30" s="778" t="s">
        <v>936</v>
      </c>
      <c r="J30" s="779" t="s">
        <v>963</v>
      </c>
      <c r="K30" s="1280" t="s">
        <v>965</v>
      </c>
      <c r="L30" s="779">
        <v>2</v>
      </c>
      <c r="M30" s="780" t="s">
        <v>936</v>
      </c>
      <c r="N30" s="779" t="s">
        <v>966</v>
      </c>
      <c r="O30" s="781" t="s">
        <v>965</v>
      </c>
      <c r="P30" s="779"/>
      <c r="Q30" s="780"/>
      <c r="R30" s="779"/>
      <c r="S30" s="782"/>
    </row>
    <row r="31" spans="2:19" ht="36.75" customHeight="1" outlineLevel="1">
      <c r="B31" s="1309"/>
      <c r="C31" s="1309"/>
      <c r="D31" s="771" t="s">
        <v>960</v>
      </c>
      <c r="E31" s="772" t="s">
        <v>935</v>
      </c>
      <c r="F31" s="772" t="s">
        <v>961</v>
      </c>
      <c r="G31" s="773" t="s">
        <v>962</v>
      </c>
      <c r="H31" s="771" t="s">
        <v>960</v>
      </c>
      <c r="I31" s="772" t="s">
        <v>935</v>
      </c>
      <c r="J31" s="772" t="s">
        <v>961</v>
      </c>
      <c r="K31" s="1281" t="s">
        <v>962</v>
      </c>
      <c r="L31" s="771" t="s">
        <v>960</v>
      </c>
      <c r="M31" s="772" t="s">
        <v>935</v>
      </c>
      <c r="N31" s="772" t="s">
        <v>961</v>
      </c>
      <c r="O31" s="773" t="s">
        <v>962</v>
      </c>
      <c r="P31" s="771" t="s">
        <v>960</v>
      </c>
      <c r="Q31" s="772" t="s">
        <v>935</v>
      </c>
      <c r="R31" s="772" t="s">
        <v>961</v>
      </c>
      <c r="S31" s="773" t="s">
        <v>962</v>
      </c>
    </row>
    <row r="32" spans="2:19" ht="30" customHeight="1" outlineLevel="1">
      <c r="B32" s="1309"/>
      <c r="C32" s="1309"/>
      <c r="D32" s="783"/>
      <c r="E32" s="775"/>
      <c r="F32" s="775"/>
      <c r="G32" s="776"/>
      <c r="H32" s="779"/>
      <c r="I32" s="780"/>
      <c r="J32" s="779"/>
      <c r="K32" s="782"/>
      <c r="L32" s="779"/>
      <c r="M32" s="780"/>
      <c r="N32" s="779"/>
      <c r="O32" s="782"/>
      <c r="P32" s="779"/>
      <c r="Q32" s="780"/>
      <c r="R32" s="779"/>
      <c r="S32" s="782"/>
    </row>
    <row r="33" spans="2:19" ht="36" customHeight="1" outlineLevel="1">
      <c r="B33" s="1309"/>
      <c r="C33" s="1309"/>
      <c r="D33" s="771" t="s">
        <v>960</v>
      </c>
      <c r="E33" s="772" t="s">
        <v>935</v>
      </c>
      <c r="F33" s="772" t="s">
        <v>961</v>
      </c>
      <c r="G33" s="773" t="s">
        <v>962</v>
      </c>
      <c r="H33" s="771" t="s">
        <v>960</v>
      </c>
      <c r="I33" s="772" t="s">
        <v>935</v>
      </c>
      <c r="J33" s="772" t="s">
        <v>961</v>
      </c>
      <c r="K33" s="773" t="s">
        <v>962</v>
      </c>
      <c r="L33" s="771" t="s">
        <v>960</v>
      </c>
      <c r="M33" s="772" t="s">
        <v>935</v>
      </c>
      <c r="N33" s="772" t="s">
        <v>961</v>
      </c>
      <c r="O33" s="773" t="s">
        <v>962</v>
      </c>
      <c r="P33" s="771" t="s">
        <v>960</v>
      </c>
      <c r="Q33" s="772" t="s">
        <v>935</v>
      </c>
      <c r="R33" s="772" t="s">
        <v>961</v>
      </c>
      <c r="S33" s="773" t="s">
        <v>962</v>
      </c>
    </row>
    <row r="34" spans="2:19" ht="30" customHeight="1" outlineLevel="1">
      <c r="B34" s="1309"/>
      <c r="C34" s="1309"/>
      <c r="D34" s="783"/>
      <c r="E34" s="775"/>
      <c r="F34" s="775"/>
      <c r="G34" s="776"/>
      <c r="H34" s="779"/>
      <c r="I34" s="780"/>
      <c r="J34" s="779"/>
      <c r="K34" s="782"/>
      <c r="L34" s="779"/>
      <c r="M34" s="780"/>
      <c r="N34" s="779"/>
      <c r="O34" s="782"/>
      <c r="P34" s="779"/>
      <c r="Q34" s="780"/>
      <c r="R34" s="779"/>
      <c r="S34" s="782"/>
    </row>
    <row r="35" spans="2:19" ht="39" customHeight="1" outlineLevel="1">
      <c r="B35" s="1309"/>
      <c r="C35" s="1309"/>
      <c r="D35" s="771" t="s">
        <v>960</v>
      </c>
      <c r="E35" s="772" t="s">
        <v>935</v>
      </c>
      <c r="F35" s="772" t="s">
        <v>961</v>
      </c>
      <c r="G35" s="773" t="s">
        <v>962</v>
      </c>
      <c r="H35" s="771" t="s">
        <v>960</v>
      </c>
      <c r="I35" s="772" t="s">
        <v>935</v>
      </c>
      <c r="J35" s="772" t="s">
        <v>961</v>
      </c>
      <c r="K35" s="773" t="s">
        <v>962</v>
      </c>
      <c r="L35" s="771" t="s">
        <v>960</v>
      </c>
      <c r="M35" s="772" t="s">
        <v>935</v>
      </c>
      <c r="N35" s="772" t="s">
        <v>961</v>
      </c>
      <c r="O35" s="773" t="s">
        <v>962</v>
      </c>
      <c r="P35" s="771" t="s">
        <v>960</v>
      </c>
      <c r="Q35" s="772" t="s">
        <v>935</v>
      </c>
      <c r="R35" s="772" t="s">
        <v>961</v>
      </c>
      <c r="S35" s="773" t="s">
        <v>962</v>
      </c>
    </row>
    <row r="36" spans="2:19" ht="30" customHeight="1" outlineLevel="1">
      <c r="B36" s="1309"/>
      <c r="C36" s="1309"/>
      <c r="D36" s="783"/>
      <c r="E36" s="775"/>
      <c r="F36" s="775"/>
      <c r="G36" s="776"/>
      <c r="H36" s="779"/>
      <c r="I36" s="780"/>
      <c r="J36" s="779"/>
      <c r="K36" s="782"/>
      <c r="L36" s="779"/>
      <c r="M36" s="780"/>
      <c r="N36" s="779"/>
      <c r="O36" s="782"/>
      <c r="P36" s="779"/>
      <c r="Q36" s="780"/>
      <c r="R36" s="779"/>
      <c r="S36" s="782"/>
    </row>
    <row r="37" spans="2:19" ht="36.75" customHeight="1" outlineLevel="1">
      <c r="B37" s="1309"/>
      <c r="C37" s="1309"/>
      <c r="D37" s="771" t="s">
        <v>960</v>
      </c>
      <c r="E37" s="772" t="s">
        <v>935</v>
      </c>
      <c r="F37" s="772" t="s">
        <v>961</v>
      </c>
      <c r="G37" s="773" t="s">
        <v>962</v>
      </c>
      <c r="H37" s="771" t="s">
        <v>960</v>
      </c>
      <c r="I37" s="772" t="s">
        <v>935</v>
      </c>
      <c r="J37" s="772" t="s">
        <v>961</v>
      </c>
      <c r="K37" s="773" t="s">
        <v>962</v>
      </c>
      <c r="L37" s="771" t="s">
        <v>960</v>
      </c>
      <c r="M37" s="772" t="s">
        <v>935</v>
      </c>
      <c r="N37" s="772" t="s">
        <v>961</v>
      </c>
      <c r="O37" s="773" t="s">
        <v>962</v>
      </c>
      <c r="P37" s="771" t="s">
        <v>960</v>
      </c>
      <c r="Q37" s="772" t="s">
        <v>935</v>
      </c>
      <c r="R37" s="772" t="s">
        <v>961</v>
      </c>
      <c r="S37" s="773" t="s">
        <v>962</v>
      </c>
    </row>
    <row r="38" spans="2:19" ht="30" customHeight="1" outlineLevel="1">
      <c r="B38" s="1310"/>
      <c r="C38" s="1310"/>
      <c r="D38" s="783"/>
      <c r="E38" s="775"/>
      <c r="F38" s="775"/>
      <c r="G38" s="776"/>
      <c r="H38" s="779"/>
      <c r="I38" s="780"/>
      <c r="J38" s="779"/>
      <c r="K38" s="782"/>
      <c r="L38" s="779"/>
      <c r="M38" s="780"/>
      <c r="N38" s="779"/>
      <c r="O38" s="782"/>
      <c r="P38" s="779"/>
      <c r="Q38" s="780"/>
      <c r="R38" s="779"/>
      <c r="S38" s="782"/>
    </row>
    <row r="39" spans="2:19" ht="30" customHeight="1">
      <c r="B39" s="1321" t="s">
        <v>967</v>
      </c>
      <c r="C39" s="1321" t="s">
        <v>968</v>
      </c>
      <c r="D39" s="772" t="s">
        <v>969</v>
      </c>
      <c r="E39" s="772" t="s">
        <v>970</v>
      </c>
      <c r="F39" s="748" t="s">
        <v>971</v>
      </c>
      <c r="G39" s="784" t="s">
        <v>954</v>
      </c>
      <c r="H39" s="772" t="s">
        <v>969</v>
      </c>
      <c r="I39" s="772" t="s">
        <v>970</v>
      </c>
      <c r="J39" s="748" t="s">
        <v>971</v>
      </c>
      <c r="K39" s="785" t="s">
        <v>954</v>
      </c>
      <c r="L39" s="772" t="s">
        <v>969</v>
      </c>
      <c r="M39" s="772" t="s">
        <v>970</v>
      </c>
      <c r="N39" s="748" t="s">
        <v>971</v>
      </c>
      <c r="O39" s="785" t="s">
        <v>954</v>
      </c>
      <c r="P39" s="772" t="s">
        <v>969</v>
      </c>
      <c r="Q39" s="772" t="s">
        <v>970</v>
      </c>
      <c r="R39" s="748" t="s">
        <v>971</v>
      </c>
      <c r="S39" s="785"/>
    </row>
    <row r="40" spans="2:19" ht="30" customHeight="1">
      <c r="B40" s="1309"/>
      <c r="C40" s="1309"/>
      <c r="D40" s="1296">
        <v>0</v>
      </c>
      <c r="E40" s="1296" t="s">
        <v>972</v>
      </c>
      <c r="F40" s="748" t="s">
        <v>973</v>
      </c>
      <c r="G40" s="786" t="s">
        <v>974</v>
      </c>
      <c r="H40" s="1258">
        <v>2</v>
      </c>
      <c r="I40" s="1258" t="s">
        <v>972</v>
      </c>
      <c r="J40" s="748" t="s">
        <v>973</v>
      </c>
      <c r="K40" s="787" t="s">
        <v>974</v>
      </c>
      <c r="L40" s="1258">
        <v>0</v>
      </c>
      <c r="M40" s="1258" t="s">
        <v>972</v>
      </c>
      <c r="N40" s="748" t="s">
        <v>973</v>
      </c>
      <c r="O40" s="787" t="s">
        <v>974</v>
      </c>
      <c r="P40" s="1258"/>
      <c r="Q40" s="1258"/>
      <c r="R40" s="748" t="s">
        <v>973</v>
      </c>
      <c r="S40" s="787"/>
    </row>
    <row r="41" spans="2:19" ht="30" customHeight="1">
      <c r="B41" s="1309"/>
      <c r="C41" s="1309"/>
      <c r="D41" s="1297"/>
      <c r="E41" s="1297"/>
      <c r="F41" s="748" t="s">
        <v>975</v>
      </c>
      <c r="G41" s="776">
        <v>0</v>
      </c>
      <c r="H41" s="1259"/>
      <c r="I41" s="1259"/>
      <c r="J41" s="748" t="s">
        <v>975</v>
      </c>
      <c r="K41" s="782">
        <v>10</v>
      </c>
      <c r="L41" s="1259"/>
      <c r="M41" s="1259"/>
      <c r="N41" s="748" t="s">
        <v>975</v>
      </c>
      <c r="O41" s="782">
        <v>1</v>
      </c>
      <c r="P41" s="1259"/>
      <c r="Q41" s="1259"/>
      <c r="R41" s="748" t="s">
        <v>975</v>
      </c>
      <c r="S41" s="782"/>
    </row>
    <row r="42" spans="2:19" ht="30" customHeight="1" outlineLevel="1">
      <c r="B42" s="1309"/>
      <c r="C42" s="1309"/>
      <c r="D42" s="772" t="s">
        <v>969</v>
      </c>
      <c r="E42" s="772" t="s">
        <v>970</v>
      </c>
      <c r="F42" s="748" t="s">
        <v>971</v>
      </c>
      <c r="G42" s="784" t="s">
        <v>976</v>
      </c>
      <c r="H42" s="772" t="s">
        <v>969</v>
      </c>
      <c r="I42" s="772" t="s">
        <v>970</v>
      </c>
      <c r="J42" s="748" t="s">
        <v>971</v>
      </c>
      <c r="K42" s="785" t="s">
        <v>976</v>
      </c>
      <c r="L42" s="772" t="s">
        <v>969</v>
      </c>
      <c r="M42" s="772" t="s">
        <v>970</v>
      </c>
      <c r="N42" s="748" t="s">
        <v>971</v>
      </c>
      <c r="O42" s="787" t="s">
        <v>976</v>
      </c>
      <c r="P42" s="772" t="s">
        <v>969</v>
      </c>
      <c r="Q42" s="772" t="s">
        <v>970</v>
      </c>
      <c r="R42" s="748" t="s">
        <v>971</v>
      </c>
      <c r="S42" s="785"/>
    </row>
    <row r="43" spans="2:19" ht="30" customHeight="1" outlineLevel="1">
      <c r="B43" s="1309"/>
      <c r="C43" s="1309"/>
      <c r="D43" s="1296">
        <v>0</v>
      </c>
      <c r="E43" s="1296" t="s">
        <v>977</v>
      </c>
      <c r="F43" s="748" t="s">
        <v>973</v>
      </c>
      <c r="G43" s="786" t="s">
        <v>974</v>
      </c>
      <c r="H43" s="1258">
        <v>2</v>
      </c>
      <c r="I43" s="1272" t="s">
        <v>977</v>
      </c>
      <c r="J43" s="748" t="s">
        <v>973</v>
      </c>
      <c r="K43" s="787" t="s">
        <v>974</v>
      </c>
      <c r="L43" s="1258">
        <v>0</v>
      </c>
      <c r="M43" s="1272" t="s">
        <v>977</v>
      </c>
      <c r="N43" s="748" t="s">
        <v>973</v>
      </c>
      <c r="O43" s="787" t="s">
        <v>974</v>
      </c>
      <c r="P43" s="1258"/>
      <c r="Q43" s="1258"/>
      <c r="R43" s="748" t="s">
        <v>973</v>
      </c>
      <c r="S43" s="787"/>
    </row>
    <row r="44" spans="2:19" ht="30" customHeight="1" outlineLevel="1">
      <c r="B44" s="1309"/>
      <c r="C44" s="1309"/>
      <c r="D44" s="1297"/>
      <c r="E44" s="1297"/>
      <c r="F44" s="748" t="s">
        <v>975</v>
      </c>
      <c r="G44" s="776">
        <v>0</v>
      </c>
      <c r="H44" s="1259"/>
      <c r="I44" s="1273"/>
      <c r="J44" s="748" t="s">
        <v>975</v>
      </c>
      <c r="K44" s="782">
        <v>10</v>
      </c>
      <c r="L44" s="1259"/>
      <c r="M44" s="1273"/>
      <c r="N44" s="748" t="s">
        <v>975</v>
      </c>
      <c r="O44" s="782">
        <v>0</v>
      </c>
      <c r="P44" s="1259"/>
      <c r="Q44" s="1259"/>
      <c r="R44" s="748" t="s">
        <v>975</v>
      </c>
      <c r="S44" s="782"/>
    </row>
    <row r="45" spans="2:19" ht="30" customHeight="1" outlineLevel="1">
      <c r="B45" s="1309"/>
      <c r="C45" s="1309"/>
      <c r="D45" s="772" t="s">
        <v>969</v>
      </c>
      <c r="E45" s="772" t="s">
        <v>970</v>
      </c>
      <c r="F45" s="748" t="s">
        <v>971</v>
      </c>
      <c r="G45" s="784" t="s">
        <v>978</v>
      </c>
      <c r="H45" s="772" t="s">
        <v>969</v>
      </c>
      <c r="I45" s="772" t="s">
        <v>970</v>
      </c>
      <c r="J45" s="748" t="s">
        <v>971</v>
      </c>
      <c r="K45" s="785" t="s">
        <v>978</v>
      </c>
      <c r="L45" s="772" t="s">
        <v>969</v>
      </c>
      <c r="M45" s="772" t="s">
        <v>970</v>
      </c>
      <c r="N45" s="748" t="s">
        <v>971</v>
      </c>
      <c r="O45" s="785"/>
      <c r="P45" s="772" t="s">
        <v>969</v>
      </c>
      <c r="Q45" s="772" t="s">
        <v>970</v>
      </c>
      <c r="R45" s="748" t="s">
        <v>971</v>
      </c>
      <c r="S45" s="785"/>
    </row>
    <row r="46" spans="2:19" ht="30" customHeight="1" outlineLevel="1">
      <c r="B46" s="1309"/>
      <c r="C46" s="1309"/>
      <c r="D46" s="1296">
        <v>0</v>
      </c>
      <c r="E46" s="1296" t="s">
        <v>972</v>
      </c>
      <c r="F46" s="748" t="s">
        <v>973</v>
      </c>
      <c r="G46" s="786" t="s">
        <v>974</v>
      </c>
      <c r="H46" s="1258"/>
      <c r="I46" s="1258"/>
      <c r="J46" s="748" t="s">
        <v>973</v>
      </c>
      <c r="K46" s="787"/>
      <c r="L46" s="1258"/>
      <c r="M46" s="1258"/>
      <c r="N46" s="748" t="s">
        <v>973</v>
      </c>
      <c r="O46" s="787"/>
      <c r="P46" s="1258"/>
      <c r="Q46" s="1258"/>
      <c r="R46" s="748" t="s">
        <v>973</v>
      </c>
      <c r="S46" s="787"/>
    </row>
    <row r="47" spans="2:19" ht="30" customHeight="1" outlineLevel="1">
      <c r="B47" s="1309"/>
      <c r="C47" s="1309"/>
      <c r="D47" s="1297"/>
      <c r="E47" s="1297"/>
      <c r="F47" s="748" t="s">
        <v>975</v>
      </c>
      <c r="G47" s="776">
        <v>0</v>
      </c>
      <c r="H47" s="1259"/>
      <c r="I47" s="1259"/>
      <c r="J47" s="748" t="s">
        <v>975</v>
      </c>
      <c r="K47" s="782"/>
      <c r="L47" s="1259"/>
      <c r="M47" s="1259"/>
      <c r="N47" s="748" t="s">
        <v>975</v>
      </c>
      <c r="O47" s="782"/>
      <c r="P47" s="1259"/>
      <c r="Q47" s="1259"/>
      <c r="R47" s="748" t="s">
        <v>975</v>
      </c>
      <c r="S47" s="782"/>
    </row>
    <row r="48" spans="2:19" ht="30" customHeight="1" outlineLevel="1">
      <c r="B48" s="1309"/>
      <c r="C48" s="1309"/>
      <c r="D48" s="772" t="s">
        <v>969</v>
      </c>
      <c r="E48" s="772" t="s">
        <v>970</v>
      </c>
      <c r="F48" s="748" t="s">
        <v>971</v>
      </c>
      <c r="G48" s="784"/>
      <c r="H48" s="772" t="s">
        <v>969</v>
      </c>
      <c r="I48" s="772" t="s">
        <v>970</v>
      </c>
      <c r="J48" s="748" t="s">
        <v>971</v>
      </c>
      <c r="K48" s="785"/>
      <c r="L48" s="772" t="s">
        <v>969</v>
      </c>
      <c r="M48" s="772" t="s">
        <v>970</v>
      </c>
      <c r="N48" s="748" t="s">
        <v>971</v>
      </c>
      <c r="O48" s="785"/>
      <c r="P48" s="772" t="s">
        <v>969</v>
      </c>
      <c r="Q48" s="772" t="s">
        <v>970</v>
      </c>
      <c r="R48" s="748" t="s">
        <v>971</v>
      </c>
      <c r="S48" s="785"/>
    </row>
    <row r="49" spans="2:19" ht="30" customHeight="1" outlineLevel="1">
      <c r="B49" s="1309"/>
      <c r="C49" s="1309"/>
      <c r="D49" s="1296"/>
      <c r="E49" s="1296"/>
      <c r="F49" s="748" t="s">
        <v>973</v>
      </c>
      <c r="G49" s="786"/>
      <c r="H49" s="1258"/>
      <c r="I49" s="1258"/>
      <c r="J49" s="748" t="s">
        <v>973</v>
      </c>
      <c r="K49" s="787"/>
      <c r="L49" s="1258"/>
      <c r="M49" s="1258"/>
      <c r="N49" s="748" t="s">
        <v>973</v>
      </c>
      <c r="O49" s="787"/>
      <c r="P49" s="1258"/>
      <c r="Q49" s="1258"/>
      <c r="R49" s="748" t="s">
        <v>973</v>
      </c>
      <c r="S49" s="787"/>
    </row>
    <row r="50" spans="2:19" ht="30" customHeight="1" outlineLevel="1">
      <c r="B50" s="1310"/>
      <c r="C50" s="1310"/>
      <c r="D50" s="1297"/>
      <c r="E50" s="1297"/>
      <c r="F50" s="748" t="s">
        <v>975</v>
      </c>
      <c r="G50" s="776"/>
      <c r="H50" s="1259"/>
      <c r="I50" s="1259"/>
      <c r="J50" s="748" t="s">
        <v>975</v>
      </c>
      <c r="K50" s="782"/>
      <c r="L50" s="1259"/>
      <c r="M50" s="1259"/>
      <c r="N50" s="748" t="s">
        <v>975</v>
      </c>
      <c r="O50" s="782"/>
      <c r="P50" s="1259"/>
      <c r="Q50" s="1259"/>
      <c r="R50" s="748" t="s">
        <v>975</v>
      </c>
      <c r="S50" s="782"/>
    </row>
    <row r="51" spans="2:19" ht="30" customHeight="1">
      <c r="C51" s="19"/>
    </row>
    <row r="52" spans="2:19" ht="30" customHeight="1">
      <c r="D52" s="1284" t="s">
        <v>937</v>
      </c>
      <c r="E52" s="1266"/>
      <c r="F52" s="1266"/>
      <c r="G52" s="1267"/>
      <c r="H52" s="1284" t="s">
        <v>938</v>
      </c>
      <c r="I52" s="1266"/>
      <c r="J52" s="1266"/>
      <c r="K52" s="1267"/>
      <c r="L52" s="1284" t="s">
        <v>939</v>
      </c>
      <c r="M52" s="1266"/>
      <c r="N52" s="1266"/>
      <c r="O52" s="1267"/>
      <c r="P52" s="1284" t="s">
        <v>940</v>
      </c>
      <c r="Q52" s="1266"/>
      <c r="R52" s="1266"/>
      <c r="S52" s="1267"/>
    </row>
    <row r="53" spans="2:19" ht="30" customHeight="1">
      <c r="B53" s="1311" t="s">
        <v>979</v>
      </c>
      <c r="C53" s="1311" t="s">
        <v>980</v>
      </c>
      <c r="D53" s="1302" t="s">
        <v>981</v>
      </c>
      <c r="E53" s="1269"/>
      <c r="F53" s="21" t="s">
        <v>935</v>
      </c>
      <c r="G53" s="22" t="s">
        <v>982</v>
      </c>
      <c r="H53" s="1302" t="s">
        <v>981</v>
      </c>
      <c r="I53" s="1269"/>
      <c r="J53" s="21" t="s">
        <v>935</v>
      </c>
      <c r="K53" s="22" t="s">
        <v>982</v>
      </c>
      <c r="L53" s="1302" t="s">
        <v>981</v>
      </c>
      <c r="M53" s="1269"/>
      <c r="N53" s="21" t="s">
        <v>935</v>
      </c>
      <c r="O53" s="22" t="s">
        <v>982</v>
      </c>
      <c r="P53" s="1302" t="s">
        <v>981</v>
      </c>
      <c r="Q53" s="1269"/>
      <c r="R53" s="21" t="s">
        <v>935</v>
      </c>
      <c r="S53" s="22" t="s">
        <v>982</v>
      </c>
    </row>
    <row r="54" spans="2:19" ht="45" customHeight="1">
      <c r="B54" s="1322"/>
      <c r="C54" s="1322"/>
      <c r="D54" s="765" t="s">
        <v>946</v>
      </c>
      <c r="E54" s="788">
        <v>0</v>
      </c>
      <c r="F54" s="1300" t="s">
        <v>936</v>
      </c>
      <c r="G54" s="1287" t="s">
        <v>983</v>
      </c>
      <c r="H54" s="765" t="s">
        <v>946</v>
      </c>
      <c r="I54" s="788">
        <v>50</v>
      </c>
      <c r="J54" s="1276" t="s">
        <v>936</v>
      </c>
      <c r="K54" s="1282" t="s">
        <v>984</v>
      </c>
      <c r="L54" s="765" t="s">
        <v>946</v>
      </c>
      <c r="M54" s="789">
        <v>240</v>
      </c>
      <c r="N54" s="1278" t="s">
        <v>936</v>
      </c>
      <c r="O54" s="1262"/>
      <c r="P54" s="765" t="s">
        <v>946</v>
      </c>
      <c r="Q54" s="767"/>
      <c r="R54" s="1270"/>
      <c r="S54" s="1256"/>
    </row>
    <row r="55" spans="2:19" ht="45" customHeight="1">
      <c r="B55" s="1312"/>
      <c r="C55" s="1312"/>
      <c r="D55" s="768" t="s">
        <v>957</v>
      </c>
      <c r="E55" s="769"/>
      <c r="F55" s="1301"/>
      <c r="G55" s="1288"/>
      <c r="H55" s="768" t="s">
        <v>957</v>
      </c>
      <c r="I55" s="770">
        <v>0.51</v>
      </c>
      <c r="J55" s="1277"/>
      <c r="K55" s="1283"/>
      <c r="L55" s="768" t="s">
        <v>957</v>
      </c>
      <c r="M55" s="790">
        <v>0.52</v>
      </c>
      <c r="N55" s="1279"/>
      <c r="O55" s="1263"/>
      <c r="P55" s="768" t="s">
        <v>957</v>
      </c>
      <c r="Q55" s="769"/>
      <c r="R55" s="1271"/>
      <c r="S55" s="1257"/>
    </row>
    <row r="56" spans="2:19" ht="30" customHeight="1">
      <c r="B56" s="1321" t="s">
        <v>985</v>
      </c>
      <c r="C56" s="1321" t="s">
        <v>986</v>
      </c>
      <c r="D56" s="772" t="s">
        <v>987</v>
      </c>
      <c r="E56" s="791" t="s">
        <v>988</v>
      </c>
      <c r="F56" s="1343" t="s">
        <v>989</v>
      </c>
      <c r="G56" s="1354"/>
      <c r="H56" s="772" t="s">
        <v>987</v>
      </c>
      <c r="I56" s="791" t="s">
        <v>988</v>
      </c>
      <c r="J56" s="1343" t="s">
        <v>989</v>
      </c>
      <c r="K56" s="1354"/>
      <c r="L56" s="772" t="s">
        <v>987</v>
      </c>
      <c r="M56" s="791" t="s">
        <v>988</v>
      </c>
      <c r="N56" s="1343" t="s">
        <v>989</v>
      </c>
      <c r="O56" s="1354"/>
      <c r="P56" s="772" t="s">
        <v>987</v>
      </c>
      <c r="Q56" s="791" t="s">
        <v>988</v>
      </c>
      <c r="R56" s="1343" t="s">
        <v>989</v>
      </c>
      <c r="S56" s="1354"/>
    </row>
    <row r="57" spans="2:19" ht="30" customHeight="1">
      <c r="B57" s="1309"/>
      <c r="C57" s="1310"/>
      <c r="D57" s="792">
        <v>0</v>
      </c>
      <c r="E57" s="793"/>
      <c r="F57" s="1367" t="s">
        <v>990</v>
      </c>
      <c r="G57" s="1368"/>
      <c r="H57" s="754">
        <v>50</v>
      </c>
      <c r="I57" s="794">
        <v>0.51</v>
      </c>
      <c r="J57" s="1369" t="s">
        <v>990</v>
      </c>
      <c r="K57" s="1370"/>
      <c r="L57" s="795">
        <v>240</v>
      </c>
      <c r="M57" s="796">
        <v>0.52</v>
      </c>
      <c r="N57" s="1371" t="s">
        <v>990</v>
      </c>
      <c r="O57" s="1372"/>
      <c r="P57" s="754"/>
      <c r="Q57" s="794"/>
      <c r="R57" s="1369"/>
      <c r="S57" s="1370"/>
    </row>
    <row r="58" spans="2:19" ht="30" customHeight="1">
      <c r="B58" s="1309"/>
      <c r="C58" s="1321" t="s">
        <v>991</v>
      </c>
      <c r="D58" s="797" t="s">
        <v>989</v>
      </c>
      <c r="E58" s="798" t="s">
        <v>961</v>
      </c>
      <c r="F58" s="772" t="s">
        <v>935</v>
      </c>
      <c r="G58" s="799" t="s">
        <v>982</v>
      </c>
      <c r="H58" s="797" t="s">
        <v>989</v>
      </c>
      <c r="I58" s="798" t="s">
        <v>961</v>
      </c>
      <c r="J58" s="772" t="s">
        <v>935</v>
      </c>
      <c r="K58" s="799" t="s">
        <v>982</v>
      </c>
      <c r="L58" s="797" t="s">
        <v>989</v>
      </c>
      <c r="M58" s="798" t="s">
        <v>961</v>
      </c>
      <c r="N58" s="772" t="s">
        <v>935</v>
      </c>
      <c r="O58" s="799" t="s">
        <v>982</v>
      </c>
      <c r="P58" s="797" t="s">
        <v>989</v>
      </c>
      <c r="Q58" s="798" t="s">
        <v>961</v>
      </c>
      <c r="R58" s="772" t="s">
        <v>935</v>
      </c>
      <c r="S58" s="799" t="s">
        <v>982</v>
      </c>
    </row>
    <row r="59" spans="2:19" ht="30" customHeight="1">
      <c r="B59" s="1310"/>
      <c r="C59" s="1323"/>
      <c r="D59" s="792" t="s">
        <v>990</v>
      </c>
      <c r="E59" s="800" t="s">
        <v>966</v>
      </c>
      <c r="F59" s="775" t="s">
        <v>936</v>
      </c>
      <c r="G59" s="801" t="s">
        <v>983</v>
      </c>
      <c r="H59" s="754" t="s">
        <v>990</v>
      </c>
      <c r="I59" s="802" t="s">
        <v>974</v>
      </c>
      <c r="J59" s="779" t="s">
        <v>936</v>
      </c>
      <c r="K59" s="803" t="s">
        <v>984</v>
      </c>
      <c r="L59" s="754" t="s">
        <v>990</v>
      </c>
      <c r="M59" s="802" t="s">
        <v>974</v>
      </c>
      <c r="N59" s="779" t="s">
        <v>936</v>
      </c>
      <c r="O59" s="804"/>
      <c r="P59" s="805"/>
      <c r="Q59" s="806"/>
      <c r="R59" s="779"/>
      <c r="S59" s="803"/>
    </row>
    <row r="60" spans="2:19" ht="30" customHeight="1" thickBot="1">
      <c r="B60" s="16"/>
      <c r="C60" s="23"/>
    </row>
    <row r="61" spans="2:19" ht="30" customHeight="1" thickBot="1">
      <c r="B61" s="16"/>
      <c r="C61" s="16"/>
      <c r="D61" s="1284" t="s">
        <v>937</v>
      </c>
      <c r="E61" s="1266"/>
      <c r="F61" s="1266"/>
      <c r="G61" s="1266"/>
      <c r="H61" s="1284" t="s">
        <v>938</v>
      </c>
      <c r="I61" s="1266"/>
      <c r="J61" s="1266"/>
      <c r="K61" s="1267"/>
      <c r="L61" s="1284" t="s">
        <v>939</v>
      </c>
      <c r="M61" s="1266"/>
      <c r="N61" s="1266"/>
      <c r="O61" s="1267"/>
      <c r="P61" s="1284" t="s">
        <v>940</v>
      </c>
      <c r="Q61" s="1266"/>
      <c r="R61" s="1266"/>
      <c r="S61" s="1267"/>
    </row>
    <row r="62" spans="2:19" ht="30" customHeight="1">
      <c r="B62" s="1311" t="s">
        <v>992</v>
      </c>
      <c r="C62" s="1311" t="s">
        <v>993</v>
      </c>
      <c r="D62" s="1373" t="s">
        <v>994</v>
      </c>
      <c r="E62" s="1374"/>
      <c r="F62" s="1302" t="s">
        <v>935</v>
      </c>
      <c r="G62" s="1335"/>
      <c r="H62" s="1375" t="s">
        <v>994</v>
      </c>
      <c r="I62" s="1374"/>
      <c r="J62" s="1302" t="s">
        <v>935</v>
      </c>
      <c r="K62" s="1336"/>
      <c r="L62" s="1375" t="s">
        <v>994</v>
      </c>
      <c r="M62" s="1374"/>
      <c r="N62" s="1302" t="s">
        <v>935</v>
      </c>
      <c r="O62" s="1336"/>
      <c r="P62" s="1375" t="s">
        <v>994</v>
      </c>
      <c r="Q62" s="1374"/>
      <c r="R62" s="1302" t="s">
        <v>935</v>
      </c>
      <c r="S62" s="1336"/>
    </row>
    <row r="63" spans="2:19" ht="36.75" customHeight="1">
      <c r="B63" s="1312"/>
      <c r="C63" s="1312"/>
      <c r="D63" s="1361">
        <v>0</v>
      </c>
      <c r="E63" s="1362"/>
      <c r="F63" s="1303" t="s">
        <v>995</v>
      </c>
      <c r="G63" s="1363"/>
      <c r="H63" s="1361">
        <v>0.8</v>
      </c>
      <c r="I63" s="1295"/>
      <c r="J63" s="1252" t="s">
        <v>995</v>
      </c>
      <c r="K63" s="1350"/>
      <c r="L63" s="1364">
        <v>0.61899999999999999</v>
      </c>
      <c r="M63" s="1365"/>
      <c r="N63" s="1285" t="s">
        <v>995</v>
      </c>
      <c r="O63" s="1286"/>
      <c r="P63" s="1294"/>
      <c r="Q63" s="1295"/>
      <c r="R63" s="1285"/>
      <c r="S63" s="1286"/>
    </row>
    <row r="64" spans="2:19" ht="45" customHeight="1">
      <c r="B64" s="1321" t="s">
        <v>996</v>
      </c>
      <c r="C64" s="1321" t="s">
        <v>997</v>
      </c>
      <c r="D64" s="772" t="s">
        <v>998</v>
      </c>
      <c r="E64" s="772" t="s">
        <v>999</v>
      </c>
      <c r="F64" s="1343" t="s">
        <v>1000</v>
      </c>
      <c r="G64" s="1354"/>
      <c r="H64" s="807" t="s">
        <v>998</v>
      </c>
      <c r="I64" s="772" t="s">
        <v>999</v>
      </c>
      <c r="J64" s="1366" t="s">
        <v>1000</v>
      </c>
      <c r="K64" s="1354"/>
      <c r="L64" s="807" t="s">
        <v>998</v>
      </c>
      <c r="M64" s="772" t="s">
        <v>999</v>
      </c>
      <c r="N64" s="1366" t="s">
        <v>1000</v>
      </c>
      <c r="O64" s="1354"/>
      <c r="P64" s="807" t="s">
        <v>998</v>
      </c>
      <c r="Q64" s="772" t="s">
        <v>999</v>
      </c>
      <c r="R64" s="1366" t="s">
        <v>1000</v>
      </c>
      <c r="S64" s="1354"/>
    </row>
    <row r="65" spans="2:19" ht="27" customHeight="1">
      <c r="B65" s="1310"/>
      <c r="C65" s="1310"/>
      <c r="D65" s="793">
        <v>0</v>
      </c>
      <c r="E65" s="793">
        <v>0</v>
      </c>
      <c r="F65" s="1357" t="s">
        <v>1001</v>
      </c>
      <c r="G65" s="1357"/>
      <c r="H65" s="808">
        <v>19867</v>
      </c>
      <c r="I65" s="794">
        <v>0.51</v>
      </c>
      <c r="J65" s="1252" t="s">
        <v>1002</v>
      </c>
      <c r="K65" s="1350"/>
      <c r="L65" s="809">
        <v>482</v>
      </c>
      <c r="M65" s="762">
        <v>0.52</v>
      </c>
      <c r="N65" s="1358" t="s">
        <v>1003</v>
      </c>
      <c r="O65" s="1359"/>
      <c r="P65" s="754"/>
      <c r="Q65" s="794"/>
      <c r="R65" s="1360"/>
      <c r="S65" s="1350"/>
    </row>
    <row r="66" spans="2:19" ht="33.75" customHeight="1">
      <c r="B66" s="16"/>
      <c r="C66" s="16"/>
    </row>
    <row r="67" spans="2:19" ht="37.5" customHeight="1">
      <c r="B67" s="16"/>
      <c r="C67" s="16"/>
      <c r="D67" s="1284" t="s">
        <v>937</v>
      </c>
      <c r="E67" s="1266"/>
      <c r="F67" s="1266"/>
      <c r="G67" s="1267"/>
      <c r="H67" s="1266" t="s">
        <v>938</v>
      </c>
      <c r="I67" s="1266"/>
      <c r="J67" s="1266"/>
      <c r="K67" s="1267"/>
      <c r="L67" s="1266" t="s">
        <v>939</v>
      </c>
      <c r="M67" s="1266"/>
      <c r="N67" s="1266"/>
      <c r="O67" s="1266"/>
      <c r="P67" s="1266" t="s">
        <v>938</v>
      </c>
      <c r="Q67" s="1266"/>
      <c r="R67" s="1266"/>
      <c r="S67" s="1267"/>
    </row>
    <row r="68" spans="2:19" ht="37.5" customHeight="1">
      <c r="B68" s="1311" t="s">
        <v>1004</v>
      </c>
      <c r="C68" s="1324" t="s">
        <v>1005</v>
      </c>
      <c r="D68" s="29" t="s">
        <v>1006</v>
      </c>
      <c r="E68" s="21" t="s">
        <v>1007</v>
      </c>
      <c r="F68" s="1302" t="s">
        <v>1008</v>
      </c>
      <c r="G68" s="1336"/>
      <c r="H68" s="29" t="s">
        <v>1006</v>
      </c>
      <c r="I68" s="21" t="s">
        <v>1007</v>
      </c>
      <c r="J68" s="1302" t="s">
        <v>1008</v>
      </c>
      <c r="K68" s="1336"/>
      <c r="L68" s="29" t="s">
        <v>1006</v>
      </c>
      <c r="M68" s="21" t="s">
        <v>1007</v>
      </c>
      <c r="N68" s="1302" t="s">
        <v>1008</v>
      </c>
      <c r="O68" s="1336"/>
      <c r="P68" s="29" t="s">
        <v>1006</v>
      </c>
      <c r="Q68" s="21" t="s">
        <v>1007</v>
      </c>
      <c r="R68" s="1302" t="s">
        <v>1008</v>
      </c>
      <c r="S68" s="1336"/>
    </row>
    <row r="69" spans="2:19" ht="44.25" customHeight="1">
      <c r="B69" s="1322"/>
      <c r="C69" s="1325"/>
      <c r="D69" s="810" t="s">
        <v>936</v>
      </c>
      <c r="E69" s="811" t="s">
        <v>966</v>
      </c>
      <c r="F69" s="1305" t="s">
        <v>1009</v>
      </c>
      <c r="G69" s="1349"/>
      <c r="H69" s="812" t="s">
        <v>936</v>
      </c>
      <c r="I69" s="813" t="s">
        <v>966</v>
      </c>
      <c r="J69" s="1252" t="s">
        <v>1010</v>
      </c>
      <c r="K69" s="1350"/>
      <c r="L69" s="812" t="s">
        <v>936</v>
      </c>
      <c r="M69" s="813" t="s">
        <v>966</v>
      </c>
      <c r="N69" s="1351"/>
      <c r="O69" s="1295"/>
      <c r="P69" s="812"/>
      <c r="Q69" s="813"/>
      <c r="R69" s="1352"/>
      <c r="S69" s="1353"/>
    </row>
    <row r="70" spans="2:19" ht="36.75" customHeight="1">
      <c r="B70" s="1322"/>
      <c r="C70" s="1311" t="s">
        <v>1011</v>
      </c>
      <c r="D70" s="772" t="s">
        <v>935</v>
      </c>
      <c r="E70" s="771" t="s">
        <v>1012</v>
      </c>
      <c r="F70" s="1343" t="s">
        <v>1013</v>
      </c>
      <c r="G70" s="1354"/>
      <c r="H70" s="772" t="s">
        <v>935</v>
      </c>
      <c r="I70" s="771" t="s">
        <v>1012</v>
      </c>
      <c r="J70" s="1343" t="s">
        <v>1013</v>
      </c>
      <c r="K70" s="1354"/>
      <c r="L70" s="772" t="s">
        <v>935</v>
      </c>
      <c r="M70" s="771" t="s">
        <v>1012</v>
      </c>
      <c r="N70" s="1343" t="s">
        <v>1013</v>
      </c>
      <c r="O70" s="1354"/>
      <c r="P70" s="772" t="s">
        <v>935</v>
      </c>
      <c r="Q70" s="771" t="s">
        <v>1012</v>
      </c>
      <c r="R70" s="1343" t="s">
        <v>1013</v>
      </c>
      <c r="S70" s="1354"/>
    </row>
    <row r="71" spans="2:19" ht="44.5" customHeight="1">
      <c r="B71" s="1322"/>
      <c r="C71" s="1322"/>
      <c r="D71" s="775" t="s">
        <v>936</v>
      </c>
      <c r="E71" s="811" t="s">
        <v>1014</v>
      </c>
      <c r="F71" s="1303" t="s">
        <v>1015</v>
      </c>
      <c r="G71" s="1307"/>
      <c r="H71" s="779" t="s">
        <v>936</v>
      </c>
      <c r="I71" s="814" t="s">
        <v>1014</v>
      </c>
      <c r="J71" s="1252" t="s">
        <v>1016</v>
      </c>
      <c r="K71" s="1350"/>
      <c r="L71" s="779" t="s">
        <v>936</v>
      </c>
      <c r="M71" s="813" t="s">
        <v>1014</v>
      </c>
      <c r="N71" s="1355"/>
      <c r="O71" s="1356"/>
      <c r="P71" s="779"/>
      <c r="Q71" s="813"/>
      <c r="R71" s="1285"/>
      <c r="S71" s="1286"/>
    </row>
    <row r="72" spans="2:19" ht="30" customHeight="1" outlineLevel="1">
      <c r="B72" s="1322"/>
      <c r="C72" s="1322"/>
      <c r="D72" s="775"/>
      <c r="E72" s="811"/>
      <c r="F72" s="1303"/>
      <c r="G72" s="1307"/>
      <c r="H72" s="779"/>
      <c r="I72" s="813"/>
      <c r="J72" s="1285"/>
      <c r="K72" s="1286"/>
      <c r="L72" s="779"/>
      <c r="M72" s="813"/>
      <c r="N72" s="1285"/>
      <c r="O72" s="1286"/>
      <c r="P72" s="779"/>
      <c r="Q72" s="813"/>
      <c r="R72" s="1285"/>
      <c r="S72" s="1286"/>
    </row>
    <row r="73" spans="2:19" ht="30" customHeight="1" outlineLevel="1">
      <c r="B73" s="1322"/>
      <c r="C73" s="1322"/>
      <c r="D73" s="775"/>
      <c r="E73" s="811"/>
      <c r="F73" s="1303"/>
      <c r="G73" s="1307"/>
      <c r="H73" s="779"/>
      <c r="I73" s="813"/>
      <c r="J73" s="1285"/>
      <c r="K73" s="1286"/>
      <c r="L73" s="779"/>
      <c r="M73" s="813"/>
      <c r="N73" s="1285"/>
      <c r="O73" s="1286"/>
      <c r="P73" s="779"/>
      <c r="Q73" s="813"/>
      <c r="R73" s="1285"/>
      <c r="S73" s="1286"/>
    </row>
    <row r="74" spans="2:19" ht="30" customHeight="1" outlineLevel="1">
      <c r="B74" s="1322"/>
      <c r="C74" s="1322"/>
      <c r="D74" s="775"/>
      <c r="E74" s="811"/>
      <c r="F74" s="1303"/>
      <c r="G74" s="1307"/>
      <c r="H74" s="779"/>
      <c r="I74" s="813"/>
      <c r="J74" s="1285"/>
      <c r="K74" s="1286"/>
      <c r="L74" s="779"/>
      <c r="M74" s="813"/>
      <c r="N74" s="1285"/>
      <c r="O74" s="1286"/>
      <c r="P74" s="779"/>
      <c r="Q74" s="813"/>
      <c r="R74" s="1285"/>
      <c r="S74" s="1286"/>
    </row>
    <row r="75" spans="2:19" ht="30" customHeight="1" outlineLevel="1">
      <c r="B75" s="1322"/>
      <c r="C75" s="1322"/>
      <c r="D75" s="775"/>
      <c r="E75" s="811"/>
      <c r="F75" s="1303"/>
      <c r="G75" s="1307"/>
      <c r="H75" s="779"/>
      <c r="I75" s="813"/>
      <c r="J75" s="1285"/>
      <c r="K75" s="1286"/>
      <c r="L75" s="779"/>
      <c r="M75" s="813"/>
      <c r="N75" s="1285"/>
      <c r="O75" s="1286"/>
      <c r="P75" s="779"/>
      <c r="Q75" s="813"/>
      <c r="R75" s="1285"/>
      <c r="S75" s="1286"/>
    </row>
    <row r="76" spans="2:19" ht="30" customHeight="1" outlineLevel="1">
      <c r="B76" s="1312"/>
      <c r="C76" s="1312"/>
      <c r="D76" s="775"/>
      <c r="E76" s="811"/>
      <c r="F76" s="1303"/>
      <c r="G76" s="1307"/>
      <c r="H76" s="779"/>
      <c r="I76" s="813"/>
      <c r="J76" s="1285"/>
      <c r="K76" s="1286"/>
      <c r="L76" s="779"/>
      <c r="M76" s="813"/>
      <c r="N76" s="1285"/>
      <c r="O76" s="1286"/>
      <c r="P76" s="779"/>
      <c r="Q76" s="813"/>
      <c r="R76" s="1285"/>
      <c r="S76" s="1286"/>
    </row>
    <row r="77" spans="2:19" ht="35.25" customHeight="1">
      <c r="B77" s="1321" t="s">
        <v>1017</v>
      </c>
      <c r="C77" s="1326" t="s">
        <v>1018</v>
      </c>
      <c r="D77" s="791" t="s">
        <v>1019</v>
      </c>
      <c r="E77" s="1343" t="s">
        <v>989</v>
      </c>
      <c r="F77" s="1344"/>
      <c r="G77" s="773" t="s">
        <v>935</v>
      </c>
      <c r="H77" s="791" t="s">
        <v>1019</v>
      </c>
      <c r="I77" s="1343" t="s">
        <v>989</v>
      </c>
      <c r="J77" s="1344"/>
      <c r="K77" s="773" t="s">
        <v>935</v>
      </c>
      <c r="L77" s="791" t="s">
        <v>1019</v>
      </c>
      <c r="M77" s="1343" t="s">
        <v>989</v>
      </c>
      <c r="N77" s="1344"/>
      <c r="O77" s="773" t="s">
        <v>935</v>
      </c>
      <c r="P77" s="791" t="s">
        <v>1019</v>
      </c>
      <c r="Q77" s="1343" t="s">
        <v>989</v>
      </c>
      <c r="R77" s="1344"/>
      <c r="S77" s="773" t="s">
        <v>935</v>
      </c>
    </row>
    <row r="78" spans="2:19" ht="35.25" customHeight="1">
      <c r="B78" s="1309"/>
      <c r="C78" s="1327"/>
      <c r="D78" s="815">
        <v>0</v>
      </c>
      <c r="E78" s="1305" t="s">
        <v>1020</v>
      </c>
      <c r="F78" s="1306"/>
      <c r="G78" s="816" t="s">
        <v>936</v>
      </c>
      <c r="H78" s="817">
        <v>1</v>
      </c>
      <c r="I78" s="1252" t="s">
        <v>1020</v>
      </c>
      <c r="J78" s="1253"/>
      <c r="K78" s="818" t="s">
        <v>936</v>
      </c>
      <c r="L78" s="819"/>
      <c r="M78" s="1252" t="s">
        <v>1020</v>
      </c>
      <c r="N78" s="1253"/>
      <c r="O78" s="818" t="s">
        <v>936</v>
      </c>
      <c r="P78" s="817"/>
      <c r="Q78" s="1252"/>
      <c r="R78" s="1253"/>
      <c r="S78" s="818"/>
    </row>
    <row r="79" spans="2:19" ht="35.25" customHeight="1" outlineLevel="1">
      <c r="B79" s="1309"/>
      <c r="C79" s="1327"/>
      <c r="D79" s="815"/>
      <c r="E79" s="1305"/>
      <c r="F79" s="1306"/>
      <c r="G79" s="816"/>
      <c r="H79" s="817"/>
      <c r="I79" s="1252"/>
      <c r="J79" s="1253"/>
      <c r="K79" s="818"/>
      <c r="L79" s="817"/>
      <c r="M79" s="1252"/>
      <c r="N79" s="1253"/>
      <c r="O79" s="818"/>
      <c r="P79" s="817"/>
      <c r="Q79" s="1252"/>
      <c r="R79" s="1253"/>
      <c r="S79" s="818"/>
    </row>
    <row r="80" spans="2:19" ht="35.25" customHeight="1" outlineLevel="1">
      <c r="B80" s="1309"/>
      <c r="C80" s="1327"/>
      <c r="D80" s="815"/>
      <c r="E80" s="1305"/>
      <c r="F80" s="1306"/>
      <c r="G80" s="816"/>
      <c r="H80" s="817"/>
      <c r="I80" s="1252"/>
      <c r="J80" s="1253"/>
      <c r="K80" s="818"/>
      <c r="L80" s="817"/>
      <c r="M80" s="1252"/>
      <c r="N80" s="1253"/>
      <c r="O80" s="818"/>
      <c r="P80" s="817"/>
      <c r="Q80" s="1252"/>
      <c r="R80" s="1253"/>
      <c r="S80" s="818"/>
    </row>
    <row r="81" spans="2:19" ht="35.25" customHeight="1" outlineLevel="1">
      <c r="B81" s="1309"/>
      <c r="C81" s="1327"/>
      <c r="D81" s="815"/>
      <c r="E81" s="1305"/>
      <c r="F81" s="1306"/>
      <c r="G81" s="816"/>
      <c r="H81" s="817"/>
      <c r="I81" s="1252"/>
      <c r="J81" s="1253"/>
      <c r="K81" s="818"/>
      <c r="L81" s="817"/>
      <c r="M81" s="1252"/>
      <c r="N81" s="1253"/>
      <c r="O81" s="818"/>
      <c r="P81" s="817"/>
      <c r="Q81" s="1252"/>
      <c r="R81" s="1253"/>
      <c r="S81" s="818"/>
    </row>
    <row r="82" spans="2:19" ht="35.25" customHeight="1" outlineLevel="1">
      <c r="B82" s="1309"/>
      <c r="C82" s="1327"/>
      <c r="D82" s="815"/>
      <c r="E82" s="1305"/>
      <c r="F82" s="1306"/>
      <c r="G82" s="816"/>
      <c r="H82" s="817"/>
      <c r="I82" s="1252"/>
      <c r="J82" s="1253"/>
      <c r="K82" s="818"/>
      <c r="L82" s="817"/>
      <c r="M82" s="1252"/>
      <c r="N82" s="1253"/>
      <c r="O82" s="818"/>
      <c r="P82" s="817"/>
      <c r="Q82" s="1252"/>
      <c r="R82" s="1253"/>
      <c r="S82" s="818"/>
    </row>
    <row r="83" spans="2:19" ht="33" customHeight="1" outlineLevel="1">
      <c r="B83" s="1310"/>
      <c r="C83" s="1327"/>
      <c r="D83" s="815"/>
      <c r="E83" s="1305"/>
      <c r="F83" s="1306"/>
      <c r="G83" s="816"/>
      <c r="H83" s="817"/>
      <c r="I83" s="1252"/>
      <c r="J83" s="1253"/>
      <c r="K83" s="818"/>
      <c r="L83" s="817"/>
      <c r="M83" s="1252"/>
      <c r="N83" s="1253"/>
      <c r="O83" s="818"/>
      <c r="P83" s="817"/>
      <c r="Q83" s="1252"/>
      <c r="R83" s="1253"/>
      <c r="S83" s="818"/>
    </row>
    <row r="84" spans="2:19" ht="31.5" customHeight="1">
      <c r="B84" s="16"/>
      <c r="C84" s="30"/>
    </row>
    <row r="85" spans="2:19" ht="30.75" customHeight="1">
      <c r="B85" s="16"/>
      <c r="C85" s="16"/>
      <c r="D85" s="1284" t="s">
        <v>937</v>
      </c>
      <c r="E85" s="1266"/>
      <c r="F85" s="1266"/>
      <c r="G85" s="1267"/>
      <c r="H85" s="1291" t="s">
        <v>938</v>
      </c>
      <c r="I85" s="1292"/>
      <c r="J85" s="1292"/>
      <c r="K85" s="1293"/>
      <c r="L85" s="1284" t="s">
        <v>939</v>
      </c>
      <c r="M85" s="1266"/>
      <c r="N85" s="1266"/>
      <c r="O85" s="1267"/>
      <c r="P85" s="1266" t="s">
        <v>938</v>
      </c>
      <c r="Q85" s="1266"/>
      <c r="R85" s="1266"/>
      <c r="S85" s="1267"/>
    </row>
    <row r="86" spans="2:19" ht="30.75" customHeight="1">
      <c r="B86" s="1311" t="s">
        <v>1021</v>
      </c>
      <c r="C86" s="1311" t="s">
        <v>1022</v>
      </c>
      <c r="D86" s="1302" t="s">
        <v>1023</v>
      </c>
      <c r="E86" s="1269"/>
      <c r="F86" s="21" t="s">
        <v>935</v>
      </c>
      <c r="G86" s="31" t="s">
        <v>989</v>
      </c>
      <c r="H86" s="1268" t="s">
        <v>1023</v>
      </c>
      <c r="I86" s="1269"/>
      <c r="J86" s="21" t="s">
        <v>935</v>
      </c>
      <c r="K86" s="31" t="s">
        <v>989</v>
      </c>
      <c r="L86" s="1268" t="s">
        <v>1023</v>
      </c>
      <c r="M86" s="1269"/>
      <c r="N86" s="21" t="s">
        <v>935</v>
      </c>
      <c r="O86" s="31" t="s">
        <v>989</v>
      </c>
      <c r="P86" s="1268" t="s">
        <v>1023</v>
      </c>
      <c r="Q86" s="1269"/>
      <c r="R86" s="21" t="s">
        <v>935</v>
      </c>
      <c r="S86" s="31" t="s">
        <v>989</v>
      </c>
    </row>
    <row r="87" spans="2:19" ht="29.25" customHeight="1">
      <c r="B87" s="1312"/>
      <c r="C87" s="1312"/>
      <c r="D87" s="1303" t="s">
        <v>955</v>
      </c>
      <c r="E87" s="1304"/>
      <c r="F87" s="810" t="s">
        <v>936</v>
      </c>
      <c r="G87" s="820" t="s">
        <v>1024</v>
      </c>
      <c r="H87" s="1294" t="s">
        <v>956</v>
      </c>
      <c r="I87" s="1295"/>
      <c r="J87" s="812" t="s">
        <v>936</v>
      </c>
      <c r="K87" s="821" t="s">
        <v>1024</v>
      </c>
      <c r="L87" s="822"/>
      <c r="M87" s="823"/>
      <c r="N87" s="812" t="s">
        <v>936</v>
      </c>
      <c r="O87" s="821" t="s">
        <v>1024</v>
      </c>
      <c r="P87" s="824"/>
      <c r="Q87" s="825"/>
      <c r="R87" s="812"/>
      <c r="S87" s="821"/>
    </row>
    <row r="88" spans="2:19" ht="45" customHeight="1">
      <c r="B88" s="1334" t="s">
        <v>1025</v>
      </c>
      <c r="C88" s="1308" t="s">
        <v>1026</v>
      </c>
      <c r="D88" s="772" t="s">
        <v>1027</v>
      </c>
      <c r="E88" s="772" t="s">
        <v>1028</v>
      </c>
      <c r="F88" s="791" t="s">
        <v>1029</v>
      </c>
      <c r="G88" s="773" t="s">
        <v>1030</v>
      </c>
      <c r="H88" s="772" t="s">
        <v>1027</v>
      </c>
      <c r="I88" s="772" t="s">
        <v>1028</v>
      </c>
      <c r="J88" s="791" t="s">
        <v>1029</v>
      </c>
      <c r="K88" s="773" t="s">
        <v>1030</v>
      </c>
      <c r="L88" s="772" t="s">
        <v>1027</v>
      </c>
      <c r="M88" s="772" t="s">
        <v>1028</v>
      </c>
      <c r="N88" s="791" t="s">
        <v>1029</v>
      </c>
      <c r="O88" s="773" t="s">
        <v>1030</v>
      </c>
      <c r="P88" s="772" t="s">
        <v>1027</v>
      </c>
      <c r="Q88" s="772" t="s">
        <v>1028</v>
      </c>
      <c r="R88" s="791" t="s">
        <v>1029</v>
      </c>
      <c r="S88" s="773" t="s">
        <v>1030</v>
      </c>
    </row>
    <row r="89" spans="2:19" ht="29.25" customHeight="1">
      <c r="B89" s="1334"/>
      <c r="C89" s="1309"/>
      <c r="D89" s="1298" t="s">
        <v>1031</v>
      </c>
      <c r="E89" s="1298"/>
      <c r="F89" s="1298" t="s">
        <v>1032</v>
      </c>
      <c r="G89" s="1289" t="s">
        <v>1033</v>
      </c>
      <c r="H89" s="1276" t="s">
        <v>1031</v>
      </c>
      <c r="I89" s="1254">
        <v>10</v>
      </c>
      <c r="J89" s="1254" t="s">
        <v>1032</v>
      </c>
      <c r="K89" s="1260" t="s">
        <v>956</v>
      </c>
      <c r="L89" s="1276" t="s">
        <v>1031</v>
      </c>
      <c r="M89" s="1274"/>
      <c r="N89" s="1254" t="s">
        <v>1034</v>
      </c>
      <c r="O89" s="1264"/>
      <c r="P89" s="1254"/>
      <c r="Q89" s="1254"/>
      <c r="R89" s="1254"/>
      <c r="S89" s="1260"/>
    </row>
    <row r="90" spans="2:19" ht="29.25" customHeight="1">
      <c r="B90" s="1334"/>
      <c r="C90" s="1309"/>
      <c r="D90" s="1299"/>
      <c r="E90" s="1299"/>
      <c r="F90" s="1299"/>
      <c r="G90" s="1290"/>
      <c r="H90" s="1277"/>
      <c r="I90" s="1255"/>
      <c r="J90" s="1255"/>
      <c r="K90" s="1261"/>
      <c r="L90" s="1277"/>
      <c r="M90" s="1275"/>
      <c r="N90" s="1255"/>
      <c r="O90" s="1265"/>
      <c r="P90" s="1255"/>
      <c r="Q90" s="1255"/>
      <c r="R90" s="1255"/>
      <c r="S90" s="1261"/>
    </row>
    <row r="91" spans="2:19" ht="24" outlineLevel="1">
      <c r="B91" s="1334"/>
      <c r="C91" s="1309"/>
      <c r="D91" s="772" t="s">
        <v>1027</v>
      </c>
      <c r="E91" s="772" t="s">
        <v>1028</v>
      </c>
      <c r="F91" s="791" t="s">
        <v>1029</v>
      </c>
      <c r="G91" s="773" t="s">
        <v>1030</v>
      </c>
      <c r="H91" s="772" t="s">
        <v>1027</v>
      </c>
      <c r="I91" s="772" t="s">
        <v>1028</v>
      </c>
      <c r="J91" s="791" t="s">
        <v>1029</v>
      </c>
      <c r="K91" s="773" t="s">
        <v>1030</v>
      </c>
      <c r="L91" s="772" t="s">
        <v>1027</v>
      </c>
      <c r="M91" s="772" t="s">
        <v>1028</v>
      </c>
      <c r="N91" s="791" t="s">
        <v>1029</v>
      </c>
      <c r="O91" s="773" t="s">
        <v>1030</v>
      </c>
      <c r="P91" s="772" t="s">
        <v>1027</v>
      </c>
      <c r="Q91" s="772" t="s">
        <v>1028</v>
      </c>
      <c r="R91" s="791" t="s">
        <v>1029</v>
      </c>
      <c r="S91" s="773" t="s">
        <v>1030</v>
      </c>
    </row>
    <row r="92" spans="2:19" ht="29.25" customHeight="1" outlineLevel="1">
      <c r="B92" s="1334"/>
      <c r="C92" s="1309"/>
      <c r="D92" s="1298" t="s">
        <v>1035</v>
      </c>
      <c r="E92" s="1298"/>
      <c r="F92" s="1298" t="s">
        <v>1036</v>
      </c>
      <c r="G92" s="1289" t="s">
        <v>1033</v>
      </c>
      <c r="H92" s="1254" t="s">
        <v>1035</v>
      </c>
      <c r="I92" s="1254">
        <v>3000</v>
      </c>
      <c r="J92" s="1254" t="s">
        <v>1036</v>
      </c>
      <c r="K92" s="1260" t="s">
        <v>956</v>
      </c>
      <c r="L92" s="1254" t="s">
        <v>1035</v>
      </c>
      <c r="M92" s="1254">
        <v>47</v>
      </c>
      <c r="N92" s="1254" t="s">
        <v>1036</v>
      </c>
      <c r="O92" s="1264"/>
      <c r="P92" s="1254"/>
      <c r="Q92" s="1254"/>
      <c r="R92" s="1254"/>
      <c r="S92" s="1260"/>
    </row>
    <row r="93" spans="2:19" ht="29.25" customHeight="1" outlineLevel="1">
      <c r="B93" s="1334"/>
      <c r="C93" s="1309"/>
      <c r="D93" s="1299"/>
      <c r="E93" s="1299"/>
      <c r="F93" s="1299"/>
      <c r="G93" s="1290"/>
      <c r="H93" s="1255"/>
      <c r="I93" s="1255"/>
      <c r="J93" s="1255"/>
      <c r="K93" s="1261"/>
      <c r="L93" s="1255"/>
      <c r="M93" s="1255"/>
      <c r="N93" s="1255"/>
      <c r="O93" s="1265"/>
      <c r="P93" s="1255"/>
      <c r="Q93" s="1255"/>
      <c r="R93" s="1255"/>
      <c r="S93" s="1261"/>
    </row>
    <row r="94" spans="2:19" ht="24" outlineLevel="1">
      <c r="B94" s="1334"/>
      <c r="C94" s="1309"/>
      <c r="D94" s="772" t="s">
        <v>1027</v>
      </c>
      <c r="E94" s="772" t="s">
        <v>1028</v>
      </c>
      <c r="F94" s="791" t="s">
        <v>1029</v>
      </c>
      <c r="G94" s="773" t="s">
        <v>1030</v>
      </c>
      <c r="H94" s="772" t="s">
        <v>1027</v>
      </c>
      <c r="I94" s="772" t="s">
        <v>1028</v>
      </c>
      <c r="J94" s="791" t="s">
        <v>1029</v>
      </c>
      <c r="K94" s="773" t="s">
        <v>1030</v>
      </c>
      <c r="L94" s="772" t="s">
        <v>1027</v>
      </c>
      <c r="M94" s="772" t="s">
        <v>1028</v>
      </c>
      <c r="N94" s="791" t="s">
        <v>1029</v>
      </c>
      <c r="O94" s="773" t="s">
        <v>1030</v>
      </c>
      <c r="P94" s="772" t="s">
        <v>1027</v>
      </c>
      <c r="Q94" s="772" t="s">
        <v>1028</v>
      </c>
      <c r="R94" s="791" t="s">
        <v>1029</v>
      </c>
      <c r="S94" s="773" t="s">
        <v>1030</v>
      </c>
    </row>
    <row r="95" spans="2:19" ht="29.25" customHeight="1" outlineLevel="1">
      <c r="B95" s="1334"/>
      <c r="C95" s="1309"/>
      <c r="D95" s="1298" t="s">
        <v>1037</v>
      </c>
      <c r="E95" s="1298"/>
      <c r="F95" s="1298" t="s">
        <v>1038</v>
      </c>
      <c r="G95" s="1289" t="s">
        <v>955</v>
      </c>
      <c r="H95" s="1254" t="s">
        <v>1037</v>
      </c>
      <c r="I95" s="1254">
        <v>2000</v>
      </c>
      <c r="J95" s="1254" t="s">
        <v>1038</v>
      </c>
      <c r="K95" s="1260" t="s">
        <v>956</v>
      </c>
      <c r="L95" s="1254" t="s">
        <v>1037</v>
      </c>
      <c r="M95" s="1254">
        <v>85</v>
      </c>
      <c r="N95" s="1254" t="s">
        <v>1036</v>
      </c>
      <c r="O95" s="1264"/>
      <c r="P95" s="1254"/>
      <c r="Q95" s="1254"/>
      <c r="R95" s="1254"/>
      <c r="S95" s="1260"/>
    </row>
    <row r="96" spans="2:19" ht="29.25" customHeight="1" outlineLevel="1">
      <c r="B96" s="1334"/>
      <c r="C96" s="1309"/>
      <c r="D96" s="1299"/>
      <c r="E96" s="1299"/>
      <c r="F96" s="1299"/>
      <c r="G96" s="1290"/>
      <c r="H96" s="1255"/>
      <c r="I96" s="1255"/>
      <c r="J96" s="1255"/>
      <c r="K96" s="1261"/>
      <c r="L96" s="1255"/>
      <c r="M96" s="1255"/>
      <c r="N96" s="1255"/>
      <c r="O96" s="1265"/>
      <c r="P96" s="1255"/>
      <c r="Q96" s="1255"/>
      <c r="R96" s="1255"/>
      <c r="S96" s="1261"/>
    </row>
    <row r="97" spans="2:19" ht="24" outlineLevel="1">
      <c r="B97" s="1334"/>
      <c r="C97" s="1309"/>
      <c r="D97" s="772" t="s">
        <v>1027</v>
      </c>
      <c r="E97" s="772" t="s">
        <v>1028</v>
      </c>
      <c r="F97" s="791" t="s">
        <v>1029</v>
      </c>
      <c r="G97" s="773" t="s">
        <v>1030</v>
      </c>
      <c r="H97" s="772" t="s">
        <v>1027</v>
      </c>
      <c r="I97" s="772" t="s">
        <v>1028</v>
      </c>
      <c r="J97" s="791" t="s">
        <v>1029</v>
      </c>
      <c r="K97" s="773" t="s">
        <v>1030</v>
      </c>
      <c r="L97" s="772" t="s">
        <v>1027</v>
      </c>
      <c r="M97" s="772" t="s">
        <v>1028</v>
      </c>
      <c r="N97" s="791" t="s">
        <v>1029</v>
      </c>
      <c r="O97" s="773" t="s">
        <v>1030</v>
      </c>
      <c r="P97" s="772" t="s">
        <v>1027</v>
      </c>
      <c r="Q97" s="772" t="s">
        <v>1028</v>
      </c>
      <c r="R97" s="791" t="s">
        <v>1029</v>
      </c>
      <c r="S97" s="773" t="s">
        <v>1030</v>
      </c>
    </row>
    <row r="98" spans="2:19" ht="29.25" customHeight="1" outlineLevel="1">
      <c r="B98" s="1334"/>
      <c r="C98" s="1309"/>
      <c r="D98" s="1298"/>
      <c r="E98" s="1298"/>
      <c r="F98" s="1298"/>
      <c r="G98" s="1289"/>
      <c r="H98" s="1254"/>
      <c r="I98" s="1254"/>
      <c r="J98" s="1254"/>
      <c r="K98" s="1260"/>
      <c r="L98" s="1254"/>
      <c r="M98" s="1254"/>
      <c r="N98" s="1254"/>
      <c r="O98" s="1260"/>
      <c r="P98" s="1254"/>
      <c r="Q98" s="1254"/>
      <c r="R98" s="1254"/>
      <c r="S98" s="1260"/>
    </row>
    <row r="99" spans="2:19" ht="29.25" customHeight="1" outlineLevel="1">
      <c r="B99" s="1334"/>
      <c r="C99" s="1310"/>
      <c r="D99" s="1299"/>
      <c r="E99" s="1299"/>
      <c r="F99" s="1299"/>
      <c r="G99" s="1290"/>
      <c r="H99" s="1255"/>
      <c r="I99" s="1255"/>
      <c r="J99" s="1255"/>
      <c r="K99" s="1261"/>
      <c r="L99" s="1255"/>
      <c r="M99" s="1255"/>
      <c r="N99" s="1255"/>
      <c r="O99" s="1261"/>
      <c r="P99" s="1255"/>
      <c r="Q99" s="1255"/>
      <c r="R99" s="1255"/>
      <c r="S99" s="1261"/>
    </row>
    <row r="100" spans="2:19" ht="15" thickBot="1">
      <c r="B100" s="16"/>
      <c r="C100" s="16"/>
    </row>
    <row r="101" spans="2:19" ht="15" thickBot="1">
      <c r="B101" s="16"/>
      <c r="C101" s="16"/>
      <c r="D101" s="1284" t="s">
        <v>937</v>
      </c>
      <c r="E101" s="1266"/>
      <c r="F101" s="1266"/>
      <c r="G101" s="1267"/>
      <c r="H101" s="1291" t="s">
        <v>1039</v>
      </c>
      <c r="I101" s="1292"/>
      <c r="J101" s="1292"/>
      <c r="K101" s="1293"/>
      <c r="L101" s="1291" t="s">
        <v>939</v>
      </c>
      <c r="M101" s="1292"/>
      <c r="N101" s="1292"/>
      <c r="O101" s="1293"/>
      <c r="P101" s="1291" t="s">
        <v>940</v>
      </c>
      <c r="Q101" s="1292"/>
      <c r="R101" s="1292"/>
      <c r="S101" s="1293"/>
    </row>
    <row r="102" spans="2:19" ht="33.75" customHeight="1">
      <c r="B102" s="1313" t="s">
        <v>1040</v>
      </c>
      <c r="C102" s="1311" t="s">
        <v>1041</v>
      </c>
      <c r="D102" s="20" t="s">
        <v>1042</v>
      </c>
      <c r="E102" s="32" t="s">
        <v>1043</v>
      </c>
      <c r="F102" s="1302" t="s">
        <v>1044</v>
      </c>
      <c r="G102" s="1336"/>
      <c r="H102" s="20" t="s">
        <v>1042</v>
      </c>
      <c r="I102" s="32" t="s">
        <v>1043</v>
      </c>
      <c r="J102" s="1302" t="s">
        <v>1044</v>
      </c>
      <c r="K102" s="1336"/>
      <c r="L102" s="20" t="s">
        <v>1042</v>
      </c>
      <c r="M102" s="32" t="s">
        <v>1043</v>
      </c>
      <c r="N102" s="1302" t="s">
        <v>1044</v>
      </c>
      <c r="O102" s="1336"/>
      <c r="P102" s="20" t="s">
        <v>1042</v>
      </c>
      <c r="Q102" s="32" t="s">
        <v>1043</v>
      </c>
      <c r="R102" s="1302" t="s">
        <v>1044</v>
      </c>
      <c r="S102" s="1336"/>
    </row>
    <row r="103" spans="2:19" ht="30" customHeight="1">
      <c r="B103" s="1314"/>
      <c r="C103" s="1312"/>
      <c r="D103" s="33">
        <v>0</v>
      </c>
      <c r="E103" s="793"/>
      <c r="F103" s="1303" t="s">
        <v>1045</v>
      </c>
      <c r="G103" s="1307"/>
      <c r="H103" s="766">
        <v>4967</v>
      </c>
      <c r="I103" s="826">
        <v>0.51</v>
      </c>
      <c r="J103" s="1345" t="s">
        <v>1046</v>
      </c>
      <c r="K103" s="1346"/>
      <c r="L103" s="541">
        <v>4967</v>
      </c>
      <c r="M103" s="827">
        <v>0.34</v>
      </c>
      <c r="N103" s="1347" t="s">
        <v>1046</v>
      </c>
      <c r="O103" s="1348"/>
      <c r="P103" s="35"/>
      <c r="Q103" s="826"/>
      <c r="R103" s="1345"/>
      <c r="S103" s="1346"/>
    </row>
    <row r="104" spans="2:19" ht="32.25" customHeight="1">
      <c r="B104" s="1314"/>
      <c r="C104" s="1313" t="s">
        <v>1047</v>
      </c>
      <c r="D104" s="828" t="s">
        <v>1042</v>
      </c>
      <c r="E104" s="772" t="s">
        <v>1043</v>
      </c>
      <c r="F104" s="772" t="s">
        <v>1048</v>
      </c>
      <c r="G104" s="799" t="s">
        <v>1049</v>
      </c>
      <c r="H104" s="828" t="s">
        <v>1042</v>
      </c>
      <c r="I104" s="772" t="s">
        <v>1043</v>
      </c>
      <c r="J104" s="772" t="s">
        <v>1048</v>
      </c>
      <c r="K104" s="799" t="s">
        <v>1049</v>
      </c>
      <c r="L104" s="828" t="s">
        <v>1042</v>
      </c>
      <c r="M104" s="772" t="s">
        <v>1043</v>
      </c>
      <c r="N104" s="772" t="s">
        <v>1048</v>
      </c>
      <c r="O104" s="799" t="s">
        <v>1049</v>
      </c>
      <c r="P104" s="828" t="s">
        <v>1042</v>
      </c>
      <c r="Q104" s="772" t="s">
        <v>1043</v>
      </c>
      <c r="R104" s="772" t="s">
        <v>1048</v>
      </c>
      <c r="S104" s="799" t="s">
        <v>1049</v>
      </c>
    </row>
    <row r="105" spans="2:19" ht="27.75" customHeight="1">
      <c r="B105" s="1314"/>
      <c r="C105" s="1314"/>
      <c r="D105" s="33">
        <v>0</v>
      </c>
      <c r="E105" s="793"/>
      <c r="F105" s="811"/>
      <c r="G105" s="820" t="s">
        <v>1050</v>
      </c>
      <c r="H105" s="766">
        <v>4967</v>
      </c>
      <c r="I105" s="794">
        <v>0.51</v>
      </c>
      <c r="J105" s="813" t="s">
        <v>1051</v>
      </c>
      <c r="K105" s="821" t="s">
        <v>1050</v>
      </c>
      <c r="L105" s="528">
        <v>0</v>
      </c>
      <c r="M105" s="794">
        <v>0</v>
      </c>
      <c r="N105" s="829"/>
      <c r="O105" s="821" t="s">
        <v>1050</v>
      </c>
      <c r="P105" s="35"/>
      <c r="Q105" s="794"/>
      <c r="R105" s="813"/>
      <c r="S105" s="821"/>
    </row>
    <row r="106" spans="2:19" ht="27.75" customHeight="1" outlineLevel="1">
      <c r="B106" s="1314"/>
      <c r="C106" s="1314"/>
      <c r="D106" s="828" t="s">
        <v>1042</v>
      </c>
      <c r="E106" s="772" t="s">
        <v>1043</v>
      </c>
      <c r="F106" s="772" t="s">
        <v>1048</v>
      </c>
      <c r="G106" s="799" t="s">
        <v>1049</v>
      </c>
      <c r="H106" s="828" t="s">
        <v>1042</v>
      </c>
      <c r="I106" s="772" t="s">
        <v>1043</v>
      </c>
      <c r="J106" s="772" t="s">
        <v>1048</v>
      </c>
      <c r="K106" s="799" t="s">
        <v>1049</v>
      </c>
      <c r="L106" s="828" t="s">
        <v>1042</v>
      </c>
      <c r="M106" s="772" t="s">
        <v>1043</v>
      </c>
      <c r="N106" s="772" t="s">
        <v>1048</v>
      </c>
      <c r="O106" s="799" t="s">
        <v>1049</v>
      </c>
      <c r="P106" s="828" t="s">
        <v>1042</v>
      </c>
      <c r="Q106" s="772" t="s">
        <v>1043</v>
      </c>
      <c r="R106" s="772" t="s">
        <v>1048</v>
      </c>
      <c r="S106" s="799" t="s">
        <v>1049</v>
      </c>
    </row>
    <row r="107" spans="2:19" ht="27.75" customHeight="1" outlineLevel="1">
      <c r="B107" s="1314"/>
      <c r="C107" s="1314"/>
      <c r="D107" s="34"/>
      <c r="E107" s="793"/>
      <c r="F107" s="811"/>
      <c r="G107" s="820"/>
      <c r="H107" s="35"/>
      <c r="I107" s="794"/>
      <c r="J107" s="813"/>
      <c r="K107" s="821"/>
      <c r="L107" s="35"/>
      <c r="M107" s="794"/>
      <c r="N107" s="813"/>
      <c r="O107" s="821"/>
      <c r="P107" s="35"/>
      <c r="Q107" s="794"/>
      <c r="R107" s="813"/>
      <c r="S107" s="821"/>
    </row>
    <row r="108" spans="2:19" ht="27.75" customHeight="1" outlineLevel="1">
      <c r="B108" s="1314"/>
      <c r="C108" s="1314"/>
      <c r="D108" s="828" t="s">
        <v>1042</v>
      </c>
      <c r="E108" s="772" t="s">
        <v>1043</v>
      </c>
      <c r="F108" s="772" t="s">
        <v>1048</v>
      </c>
      <c r="G108" s="799" t="s">
        <v>1049</v>
      </c>
      <c r="H108" s="828" t="s">
        <v>1042</v>
      </c>
      <c r="I108" s="772" t="s">
        <v>1043</v>
      </c>
      <c r="J108" s="772" t="s">
        <v>1048</v>
      </c>
      <c r="K108" s="799" t="s">
        <v>1049</v>
      </c>
      <c r="L108" s="828" t="s">
        <v>1042</v>
      </c>
      <c r="M108" s="772" t="s">
        <v>1043</v>
      </c>
      <c r="N108" s="772" t="s">
        <v>1048</v>
      </c>
      <c r="O108" s="799" t="s">
        <v>1049</v>
      </c>
      <c r="P108" s="828" t="s">
        <v>1042</v>
      </c>
      <c r="Q108" s="772" t="s">
        <v>1043</v>
      </c>
      <c r="R108" s="772" t="s">
        <v>1048</v>
      </c>
      <c r="S108" s="799" t="s">
        <v>1049</v>
      </c>
    </row>
    <row r="109" spans="2:19" ht="27.75" customHeight="1" outlineLevel="1">
      <c r="B109" s="1314"/>
      <c r="C109" s="1314"/>
      <c r="D109" s="34"/>
      <c r="E109" s="793"/>
      <c r="F109" s="811"/>
      <c r="G109" s="820"/>
      <c r="H109" s="35"/>
      <c r="I109" s="794"/>
      <c r="J109" s="813"/>
      <c r="K109" s="821"/>
      <c r="L109" s="35"/>
      <c r="M109" s="794"/>
      <c r="N109" s="813"/>
      <c r="O109" s="821"/>
      <c r="P109" s="35"/>
      <c r="Q109" s="794"/>
      <c r="R109" s="813"/>
      <c r="S109" s="821"/>
    </row>
    <row r="110" spans="2:19" ht="27.75" customHeight="1" outlineLevel="1">
      <c r="B110" s="1314"/>
      <c r="C110" s="1314"/>
      <c r="D110" s="828" t="s">
        <v>1042</v>
      </c>
      <c r="E110" s="772" t="s">
        <v>1043</v>
      </c>
      <c r="F110" s="772" t="s">
        <v>1048</v>
      </c>
      <c r="G110" s="799" t="s">
        <v>1049</v>
      </c>
      <c r="H110" s="828" t="s">
        <v>1042</v>
      </c>
      <c r="I110" s="772" t="s">
        <v>1043</v>
      </c>
      <c r="J110" s="772" t="s">
        <v>1048</v>
      </c>
      <c r="K110" s="799" t="s">
        <v>1049</v>
      </c>
      <c r="L110" s="828" t="s">
        <v>1042</v>
      </c>
      <c r="M110" s="772" t="s">
        <v>1043</v>
      </c>
      <c r="N110" s="772" t="s">
        <v>1048</v>
      </c>
      <c r="O110" s="799" t="s">
        <v>1049</v>
      </c>
      <c r="P110" s="828" t="s">
        <v>1042</v>
      </c>
      <c r="Q110" s="772" t="s">
        <v>1043</v>
      </c>
      <c r="R110" s="772" t="s">
        <v>1048</v>
      </c>
      <c r="S110" s="799" t="s">
        <v>1049</v>
      </c>
    </row>
    <row r="111" spans="2:19" ht="27.75" customHeight="1" outlineLevel="1">
      <c r="B111" s="1315"/>
      <c r="C111" s="1315"/>
      <c r="D111" s="34"/>
      <c r="E111" s="793"/>
      <c r="F111" s="811"/>
      <c r="G111" s="820"/>
      <c r="H111" s="35"/>
      <c r="I111" s="794"/>
      <c r="J111" s="813"/>
      <c r="K111" s="821"/>
      <c r="L111" s="35"/>
      <c r="M111" s="794"/>
      <c r="N111" s="813"/>
      <c r="O111" s="821"/>
      <c r="P111" s="35"/>
      <c r="Q111" s="794"/>
      <c r="R111" s="813"/>
      <c r="S111" s="821"/>
    </row>
    <row r="112" spans="2:19" ht="26.25" customHeight="1">
      <c r="B112" s="1318" t="s">
        <v>1052</v>
      </c>
      <c r="C112" s="1316" t="s">
        <v>1053</v>
      </c>
      <c r="D112" s="830" t="s">
        <v>1054</v>
      </c>
      <c r="E112" s="830" t="s">
        <v>1055</v>
      </c>
      <c r="F112" s="830" t="s">
        <v>935</v>
      </c>
      <c r="G112" s="831" t="s">
        <v>1056</v>
      </c>
      <c r="H112" s="832" t="s">
        <v>1054</v>
      </c>
      <c r="I112" s="830" t="s">
        <v>1055</v>
      </c>
      <c r="J112" s="830" t="s">
        <v>935</v>
      </c>
      <c r="K112" s="831" t="s">
        <v>1056</v>
      </c>
      <c r="L112" s="830" t="s">
        <v>1054</v>
      </c>
      <c r="M112" s="830" t="s">
        <v>1055</v>
      </c>
      <c r="N112" s="830" t="s">
        <v>935</v>
      </c>
      <c r="O112" s="831" t="s">
        <v>1056</v>
      </c>
      <c r="P112" s="830" t="s">
        <v>1054</v>
      </c>
      <c r="Q112" s="830" t="s">
        <v>1055</v>
      </c>
      <c r="R112" s="830" t="s">
        <v>935</v>
      </c>
      <c r="S112" s="831" t="s">
        <v>1056</v>
      </c>
    </row>
    <row r="113" spans="2:19" ht="32.25" customHeight="1">
      <c r="B113" s="1319"/>
      <c r="C113" s="1317"/>
      <c r="D113" s="792">
        <v>0</v>
      </c>
      <c r="E113" s="792" t="s">
        <v>1057</v>
      </c>
      <c r="F113" s="792" t="s">
        <v>936</v>
      </c>
      <c r="G113" s="792" t="s">
        <v>1058</v>
      </c>
      <c r="H113" s="766">
        <v>120</v>
      </c>
      <c r="I113" s="754" t="s">
        <v>1057</v>
      </c>
      <c r="J113" s="754" t="s">
        <v>936</v>
      </c>
      <c r="K113" s="818" t="s">
        <v>1058</v>
      </c>
      <c r="L113" s="754">
        <v>83</v>
      </c>
      <c r="M113" s="754" t="s">
        <v>1057</v>
      </c>
      <c r="N113" s="754" t="s">
        <v>936</v>
      </c>
      <c r="O113" s="818" t="s">
        <v>1058</v>
      </c>
      <c r="P113" s="754"/>
      <c r="Q113" s="754"/>
      <c r="R113" s="754"/>
      <c r="S113" s="818"/>
    </row>
    <row r="114" spans="2:19" ht="32.25" customHeight="1">
      <c r="B114" s="1319"/>
      <c r="C114" s="1318" t="s">
        <v>1059</v>
      </c>
      <c r="D114" s="772" t="s">
        <v>1060</v>
      </c>
      <c r="E114" s="1343" t="s">
        <v>1061</v>
      </c>
      <c r="F114" s="1344"/>
      <c r="G114" s="773" t="s">
        <v>1062</v>
      </c>
      <c r="H114" s="772" t="s">
        <v>1060</v>
      </c>
      <c r="I114" s="1343" t="s">
        <v>1061</v>
      </c>
      <c r="J114" s="1344"/>
      <c r="K114" s="773" t="s">
        <v>1062</v>
      </c>
      <c r="L114" s="772" t="s">
        <v>1060</v>
      </c>
      <c r="M114" s="1343" t="s">
        <v>1061</v>
      </c>
      <c r="N114" s="1344"/>
      <c r="O114" s="773" t="s">
        <v>1062</v>
      </c>
      <c r="P114" s="772" t="s">
        <v>1060</v>
      </c>
      <c r="Q114" s="772" t="s">
        <v>1061</v>
      </c>
      <c r="R114" s="1343" t="s">
        <v>1061</v>
      </c>
      <c r="S114" s="1344"/>
    </row>
    <row r="115" spans="2:19" ht="23.25" customHeight="1">
      <c r="B115" s="1319"/>
      <c r="C115" s="1319"/>
      <c r="D115" s="833">
        <v>4967</v>
      </c>
      <c r="E115" s="1328" t="s">
        <v>1050</v>
      </c>
      <c r="F115" s="1329"/>
      <c r="G115" s="776">
        <v>228</v>
      </c>
      <c r="H115" s="766">
        <v>4967</v>
      </c>
      <c r="I115" s="1330" t="s">
        <v>1050</v>
      </c>
      <c r="J115" s="1331"/>
      <c r="K115" s="818">
        <v>250</v>
      </c>
      <c r="L115" s="834"/>
      <c r="M115" s="1330" t="s">
        <v>1050</v>
      </c>
      <c r="N115" s="1331"/>
      <c r="O115" s="835"/>
      <c r="P115" s="836"/>
      <c r="Q115" s="779"/>
      <c r="R115" s="1330"/>
      <c r="S115" s="1331"/>
    </row>
    <row r="116" spans="2:19" ht="23.25" customHeight="1" outlineLevel="1">
      <c r="B116" s="1319"/>
      <c r="C116" s="1319"/>
      <c r="D116" s="772" t="s">
        <v>1060</v>
      </c>
      <c r="E116" s="1343" t="s">
        <v>1061</v>
      </c>
      <c r="F116" s="1344"/>
      <c r="G116" s="773" t="s">
        <v>1062</v>
      </c>
      <c r="H116" s="772" t="s">
        <v>1060</v>
      </c>
      <c r="I116" s="1343" t="s">
        <v>1061</v>
      </c>
      <c r="J116" s="1344"/>
      <c r="K116" s="773" t="s">
        <v>1062</v>
      </c>
      <c r="L116" s="772" t="s">
        <v>1060</v>
      </c>
      <c r="M116" s="1343" t="s">
        <v>1061</v>
      </c>
      <c r="N116" s="1344"/>
      <c r="O116" s="773" t="s">
        <v>1062</v>
      </c>
      <c r="P116" s="772" t="s">
        <v>1060</v>
      </c>
      <c r="Q116" s="772" t="s">
        <v>1061</v>
      </c>
      <c r="R116" s="1343" t="s">
        <v>1061</v>
      </c>
      <c r="S116" s="1344"/>
    </row>
    <row r="117" spans="2:19" ht="23.25" customHeight="1" outlineLevel="1">
      <c r="B117" s="1319"/>
      <c r="C117" s="1319"/>
      <c r="D117" s="837"/>
      <c r="E117" s="1328"/>
      <c r="F117" s="1329"/>
      <c r="G117" s="776"/>
      <c r="H117" s="836"/>
      <c r="I117" s="1330"/>
      <c r="J117" s="1331"/>
      <c r="K117" s="782"/>
      <c r="L117" s="836"/>
      <c r="M117" s="1330"/>
      <c r="N117" s="1331"/>
      <c r="O117" s="782"/>
      <c r="P117" s="836"/>
      <c r="Q117" s="779"/>
      <c r="R117" s="1330"/>
      <c r="S117" s="1331"/>
    </row>
    <row r="118" spans="2:19" ht="23.25" customHeight="1" outlineLevel="1">
      <c r="B118" s="1319"/>
      <c r="C118" s="1319"/>
      <c r="D118" s="772" t="s">
        <v>1060</v>
      </c>
      <c r="E118" s="1343" t="s">
        <v>1061</v>
      </c>
      <c r="F118" s="1344"/>
      <c r="G118" s="773" t="s">
        <v>1062</v>
      </c>
      <c r="H118" s="772" t="s">
        <v>1060</v>
      </c>
      <c r="I118" s="1343" t="s">
        <v>1061</v>
      </c>
      <c r="J118" s="1344"/>
      <c r="K118" s="773" t="s">
        <v>1062</v>
      </c>
      <c r="L118" s="772" t="s">
        <v>1060</v>
      </c>
      <c r="M118" s="1343" t="s">
        <v>1061</v>
      </c>
      <c r="N118" s="1344"/>
      <c r="O118" s="773" t="s">
        <v>1062</v>
      </c>
      <c r="P118" s="772" t="s">
        <v>1060</v>
      </c>
      <c r="Q118" s="772" t="s">
        <v>1061</v>
      </c>
      <c r="R118" s="1343" t="s">
        <v>1061</v>
      </c>
      <c r="S118" s="1344"/>
    </row>
    <row r="119" spans="2:19" ht="23.25" customHeight="1" outlineLevel="1">
      <c r="B119" s="1319"/>
      <c r="C119" s="1319"/>
      <c r="D119" s="837"/>
      <c r="E119" s="1328"/>
      <c r="F119" s="1329"/>
      <c r="G119" s="776"/>
      <c r="H119" s="836"/>
      <c r="I119" s="1330"/>
      <c r="J119" s="1331"/>
      <c r="K119" s="782"/>
      <c r="L119" s="836"/>
      <c r="M119" s="1330"/>
      <c r="N119" s="1331"/>
      <c r="O119" s="782"/>
      <c r="P119" s="836"/>
      <c r="Q119" s="779"/>
      <c r="R119" s="1330"/>
      <c r="S119" s="1331"/>
    </row>
    <row r="120" spans="2:19" ht="23.25" customHeight="1" outlineLevel="1">
      <c r="B120" s="1319"/>
      <c r="C120" s="1319"/>
      <c r="D120" s="772" t="s">
        <v>1060</v>
      </c>
      <c r="E120" s="1343" t="s">
        <v>1061</v>
      </c>
      <c r="F120" s="1344"/>
      <c r="G120" s="773" t="s">
        <v>1062</v>
      </c>
      <c r="H120" s="772" t="s">
        <v>1060</v>
      </c>
      <c r="I120" s="1343" t="s">
        <v>1061</v>
      </c>
      <c r="J120" s="1344"/>
      <c r="K120" s="773" t="s">
        <v>1062</v>
      </c>
      <c r="L120" s="772" t="s">
        <v>1060</v>
      </c>
      <c r="M120" s="1343" t="s">
        <v>1061</v>
      </c>
      <c r="N120" s="1344"/>
      <c r="O120" s="773" t="s">
        <v>1062</v>
      </c>
      <c r="P120" s="772" t="s">
        <v>1060</v>
      </c>
      <c r="Q120" s="772" t="s">
        <v>1061</v>
      </c>
      <c r="R120" s="1343" t="s">
        <v>1061</v>
      </c>
      <c r="S120" s="1344"/>
    </row>
    <row r="121" spans="2:19" ht="23.25" customHeight="1" outlineLevel="1">
      <c r="B121" s="1320"/>
      <c r="C121" s="1320"/>
      <c r="D121" s="837"/>
      <c r="E121" s="1328"/>
      <c r="F121" s="1329"/>
      <c r="G121" s="776"/>
      <c r="H121" s="836"/>
      <c r="I121" s="1330"/>
      <c r="J121" s="1331"/>
      <c r="K121" s="782"/>
      <c r="L121" s="836"/>
      <c r="M121" s="1330"/>
      <c r="N121" s="1331"/>
      <c r="O121" s="782"/>
      <c r="P121" s="836"/>
      <c r="Q121" s="779"/>
      <c r="R121" s="1330"/>
      <c r="S121" s="1331"/>
    </row>
    <row r="122" spans="2:19">
      <c r="B122" s="16"/>
      <c r="C122" s="16"/>
    </row>
    <row r="123" spans="2:19">
      <c r="B123" s="16"/>
      <c r="C123" s="16"/>
      <c r="D123" s="1284" t="s">
        <v>937</v>
      </c>
      <c r="E123" s="1266"/>
      <c r="F123" s="1266"/>
      <c r="G123" s="1267"/>
      <c r="H123" s="1284" t="s">
        <v>938</v>
      </c>
      <c r="I123" s="1266"/>
      <c r="J123" s="1266"/>
      <c r="K123" s="1267"/>
      <c r="L123" s="1266" t="s">
        <v>939</v>
      </c>
      <c r="M123" s="1266"/>
      <c r="N123" s="1266"/>
      <c r="O123" s="1266"/>
      <c r="P123" s="1284" t="s">
        <v>940</v>
      </c>
      <c r="Q123" s="1266"/>
      <c r="R123" s="1266"/>
      <c r="S123" s="1267"/>
    </row>
    <row r="124" spans="2:19">
      <c r="B124" s="1311" t="s">
        <v>1063</v>
      </c>
      <c r="C124" s="1311" t="s">
        <v>1064</v>
      </c>
      <c r="D124" s="1302" t="s">
        <v>1065</v>
      </c>
      <c r="E124" s="1335"/>
      <c r="F124" s="1335"/>
      <c r="G124" s="1336"/>
      <c r="H124" s="1302" t="s">
        <v>1065</v>
      </c>
      <c r="I124" s="1335"/>
      <c r="J124" s="1335"/>
      <c r="K124" s="1336"/>
      <c r="L124" s="1302" t="s">
        <v>1065</v>
      </c>
      <c r="M124" s="1335"/>
      <c r="N124" s="1335"/>
      <c r="O124" s="1336"/>
      <c r="P124" s="1302" t="s">
        <v>1065</v>
      </c>
      <c r="Q124" s="1335"/>
      <c r="R124" s="1335"/>
      <c r="S124" s="1336"/>
    </row>
    <row r="125" spans="2:19" ht="45" customHeight="1">
      <c r="B125" s="1312"/>
      <c r="C125" s="1312"/>
      <c r="D125" s="1337" t="s">
        <v>1066</v>
      </c>
      <c r="E125" s="1338"/>
      <c r="F125" s="1338"/>
      <c r="G125" s="1339"/>
      <c r="H125" s="1340" t="s">
        <v>1067</v>
      </c>
      <c r="I125" s="1341"/>
      <c r="J125" s="1341"/>
      <c r="K125" s="1342"/>
      <c r="L125" s="1340" t="s">
        <v>1066</v>
      </c>
      <c r="M125" s="1341"/>
      <c r="N125" s="1341"/>
      <c r="O125" s="1342"/>
      <c r="P125" s="1340"/>
      <c r="Q125" s="1341"/>
      <c r="R125" s="1341"/>
      <c r="S125" s="1342"/>
    </row>
    <row r="126" spans="2:19" ht="32.25" customHeight="1">
      <c r="B126" s="1321" t="s">
        <v>1068</v>
      </c>
      <c r="C126" s="1321" t="s">
        <v>1069</v>
      </c>
      <c r="D126" s="830" t="s">
        <v>1070</v>
      </c>
      <c r="E126" s="798" t="s">
        <v>935</v>
      </c>
      <c r="F126" s="772" t="s">
        <v>961</v>
      </c>
      <c r="G126" s="773" t="s">
        <v>989</v>
      </c>
      <c r="H126" s="830" t="s">
        <v>1070</v>
      </c>
      <c r="I126" s="798" t="s">
        <v>935</v>
      </c>
      <c r="J126" s="772" t="s">
        <v>961</v>
      </c>
      <c r="K126" s="773" t="s">
        <v>989</v>
      </c>
      <c r="L126" s="830" t="s">
        <v>1070</v>
      </c>
      <c r="M126" s="798" t="s">
        <v>935</v>
      </c>
      <c r="N126" s="772" t="s">
        <v>961</v>
      </c>
      <c r="O126" s="773" t="s">
        <v>989</v>
      </c>
      <c r="P126" s="830" t="s">
        <v>1070</v>
      </c>
      <c r="Q126" s="798" t="s">
        <v>935</v>
      </c>
      <c r="R126" s="772" t="s">
        <v>961</v>
      </c>
      <c r="S126" s="773" t="s">
        <v>989</v>
      </c>
    </row>
    <row r="127" spans="2:19" ht="23.25" customHeight="1">
      <c r="B127" s="1309"/>
      <c r="C127" s="1310"/>
      <c r="D127" s="792">
        <v>0</v>
      </c>
      <c r="E127" s="838" t="s">
        <v>936</v>
      </c>
      <c r="F127" s="775" t="s">
        <v>963</v>
      </c>
      <c r="G127" s="816" t="s">
        <v>1071</v>
      </c>
      <c r="H127" s="754">
        <v>2</v>
      </c>
      <c r="I127" s="839" t="s">
        <v>936</v>
      </c>
      <c r="J127" s="754" t="s">
        <v>963</v>
      </c>
      <c r="K127" s="840" t="s">
        <v>1071</v>
      </c>
      <c r="L127" s="836">
        <v>0</v>
      </c>
      <c r="M127" s="839" t="s">
        <v>936</v>
      </c>
      <c r="N127" s="754" t="s">
        <v>963</v>
      </c>
      <c r="O127" s="840" t="s">
        <v>1045</v>
      </c>
      <c r="P127" s="754"/>
      <c r="Q127" s="839"/>
      <c r="R127" s="754"/>
      <c r="S127" s="840"/>
    </row>
    <row r="128" spans="2:19" ht="29.25" customHeight="1">
      <c r="B128" s="1309"/>
      <c r="C128" s="1321" t="s">
        <v>1072</v>
      </c>
      <c r="D128" s="772" t="s">
        <v>1073</v>
      </c>
      <c r="E128" s="1343" t="s">
        <v>1074</v>
      </c>
      <c r="F128" s="1344"/>
      <c r="G128" s="773" t="s">
        <v>1075</v>
      </c>
      <c r="H128" s="772" t="s">
        <v>1073</v>
      </c>
      <c r="I128" s="1343" t="s">
        <v>1074</v>
      </c>
      <c r="J128" s="1344"/>
      <c r="K128" s="773" t="s">
        <v>1075</v>
      </c>
      <c r="L128" s="772" t="s">
        <v>1073</v>
      </c>
      <c r="M128" s="1343" t="s">
        <v>1074</v>
      </c>
      <c r="N128" s="1344"/>
      <c r="O128" s="773" t="s">
        <v>1075</v>
      </c>
      <c r="P128" s="772" t="s">
        <v>1073</v>
      </c>
      <c r="Q128" s="1343" t="s">
        <v>1074</v>
      </c>
      <c r="R128" s="1344"/>
      <c r="S128" s="773" t="s">
        <v>1075</v>
      </c>
    </row>
    <row r="129" spans="2:19" ht="39" customHeight="1">
      <c r="B129" s="1310"/>
      <c r="C129" s="1310"/>
      <c r="D129" s="837">
        <v>0</v>
      </c>
      <c r="E129" s="1328" t="s">
        <v>1076</v>
      </c>
      <c r="F129" s="1329"/>
      <c r="G129" s="776" t="s">
        <v>955</v>
      </c>
      <c r="H129" s="836">
        <v>2</v>
      </c>
      <c r="I129" s="1330" t="s">
        <v>1077</v>
      </c>
      <c r="J129" s="1331"/>
      <c r="K129" s="782" t="s">
        <v>956</v>
      </c>
      <c r="L129" s="834"/>
      <c r="M129" s="1332"/>
      <c r="N129" s="1333"/>
      <c r="O129" s="835"/>
      <c r="P129" s="836"/>
      <c r="Q129" s="1330"/>
      <c r="R129" s="1331"/>
      <c r="S129" s="782"/>
    </row>
    <row r="133" spans="2:19" hidden="1"/>
    <row r="134" spans="2:19" hidden="1"/>
    <row r="135" spans="2:19" hidden="1">
      <c r="D135" t="s">
        <v>1078</v>
      </c>
    </row>
    <row r="136" spans="2:19" hidden="1">
      <c r="D136" t="s">
        <v>1079</v>
      </c>
      <c r="E136" t="s">
        <v>1080</v>
      </c>
      <c r="F136" t="s">
        <v>1081</v>
      </c>
      <c r="H136" t="s">
        <v>1082</v>
      </c>
      <c r="I136" t="s">
        <v>1083</v>
      </c>
    </row>
    <row r="137" spans="2:19" hidden="1">
      <c r="D137" t="s">
        <v>1084</v>
      </c>
      <c r="E137" t="s">
        <v>1085</v>
      </c>
      <c r="F137" t="s">
        <v>1024</v>
      </c>
      <c r="H137" t="s">
        <v>1086</v>
      </c>
      <c r="I137" t="s">
        <v>1077</v>
      </c>
    </row>
    <row r="138" spans="2:19" hidden="1">
      <c r="D138" t="s">
        <v>954</v>
      </c>
      <c r="E138" t="s">
        <v>1087</v>
      </c>
      <c r="F138" t="s">
        <v>1088</v>
      </c>
      <c r="H138" t="s">
        <v>1089</v>
      </c>
      <c r="I138" t="s">
        <v>1090</v>
      </c>
    </row>
    <row r="139" spans="2:19" hidden="1">
      <c r="D139" t="s">
        <v>976</v>
      </c>
      <c r="F139" t="s">
        <v>1091</v>
      </c>
      <c r="G139" t="s">
        <v>1092</v>
      </c>
      <c r="H139" t="s">
        <v>1093</v>
      </c>
      <c r="I139" t="s">
        <v>1094</v>
      </c>
      <c r="K139" t="s">
        <v>1095</v>
      </c>
    </row>
    <row r="140" spans="2:19" hidden="1">
      <c r="D140" t="s">
        <v>978</v>
      </c>
      <c r="F140" t="s">
        <v>1096</v>
      </c>
      <c r="G140" t="s">
        <v>1097</v>
      </c>
      <c r="H140" t="s">
        <v>1098</v>
      </c>
      <c r="I140" t="s">
        <v>1076</v>
      </c>
      <c r="K140" t="s">
        <v>1099</v>
      </c>
      <c r="L140" t="s">
        <v>1100</v>
      </c>
    </row>
    <row r="141" spans="2:19" hidden="1">
      <c r="D141" t="s">
        <v>1101</v>
      </c>
      <c r="E141" s="36" t="s">
        <v>1102</v>
      </c>
      <c r="G141" t="s">
        <v>1103</v>
      </c>
      <c r="H141" t="s">
        <v>1104</v>
      </c>
      <c r="K141" t="s">
        <v>1050</v>
      </c>
      <c r="L141" t="s">
        <v>1105</v>
      </c>
    </row>
    <row r="142" spans="2:19" hidden="1">
      <c r="D142" t="s">
        <v>1106</v>
      </c>
      <c r="E142" s="37" t="s">
        <v>1107</v>
      </c>
      <c r="K142" t="s">
        <v>1108</v>
      </c>
      <c r="L142" t="s">
        <v>1057</v>
      </c>
    </row>
    <row r="143" spans="2:19" hidden="1">
      <c r="E143" s="38" t="s">
        <v>1109</v>
      </c>
      <c r="H143" t="s">
        <v>1110</v>
      </c>
      <c r="K143" t="s">
        <v>1111</v>
      </c>
      <c r="L143" t="s">
        <v>1112</v>
      </c>
    </row>
    <row r="144" spans="2:19" hidden="1">
      <c r="H144" t="s">
        <v>1067</v>
      </c>
      <c r="K144" t="s">
        <v>1113</v>
      </c>
      <c r="L144" t="s">
        <v>1114</v>
      </c>
    </row>
    <row r="145" spans="2:12" hidden="1">
      <c r="H145" t="s">
        <v>1115</v>
      </c>
      <c r="K145" t="s">
        <v>1116</v>
      </c>
      <c r="L145" t="s">
        <v>1117</v>
      </c>
    </row>
    <row r="146" spans="2:12" hidden="1">
      <c r="B146" t="s">
        <v>1118</v>
      </c>
      <c r="C146" t="s">
        <v>1119</v>
      </c>
      <c r="D146" t="s">
        <v>1118</v>
      </c>
      <c r="G146" t="s">
        <v>1020</v>
      </c>
      <c r="H146" t="s">
        <v>1120</v>
      </c>
      <c r="J146" t="s">
        <v>1121</v>
      </c>
      <c r="K146" t="s">
        <v>1122</v>
      </c>
      <c r="L146" t="s">
        <v>1123</v>
      </c>
    </row>
    <row r="147" spans="2:12" hidden="1">
      <c r="B147">
        <v>1</v>
      </c>
      <c r="C147" t="s">
        <v>1124</v>
      </c>
      <c r="D147" t="s">
        <v>1125</v>
      </c>
      <c r="E147" t="s">
        <v>989</v>
      </c>
      <c r="F147" t="s">
        <v>18</v>
      </c>
      <c r="G147" t="s">
        <v>1126</v>
      </c>
      <c r="H147" t="s">
        <v>1066</v>
      </c>
      <c r="J147" t="s">
        <v>1050</v>
      </c>
      <c r="K147" t="s">
        <v>1127</v>
      </c>
    </row>
    <row r="148" spans="2:12" hidden="1">
      <c r="B148">
        <v>2</v>
      </c>
      <c r="C148" t="s">
        <v>1128</v>
      </c>
      <c r="D148" t="s">
        <v>990</v>
      </c>
      <c r="E148" t="s">
        <v>961</v>
      </c>
      <c r="F148" t="s">
        <v>27</v>
      </c>
      <c r="G148" t="s">
        <v>1129</v>
      </c>
      <c r="J148" t="s">
        <v>1130</v>
      </c>
      <c r="K148" t="s">
        <v>1131</v>
      </c>
    </row>
    <row r="149" spans="2:12" hidden="1">
      <c r="B149">
        <v>3</v>
      </c>
      <c r="C149" t="s">
        <v>1132</v>
      </c>
      <c r="D149" t="s">
        <v>1133</v>
      </c>
      <c r="E149" t="s">
        <v>935</v>
      </c>
      <c r="G149" t="s">
        <v>963</v>
      </c>
      <c r="J149" t="s">
        <v>1134</v>
      </c>
      <c r="K149" t="s">
        <v>1135</v>
      </c>
    </row>
    <row r="150" spans="2:12" hidden="1">
      <c r="B150">
        <v>4</v>
      </c>
      <c r="C150" t="s">
        <v>1066</v>
      </c>
      <c r="H150" t="s">
        <v>1136</v>
      </c>
      <c r="I150" t="s">
        <v>1137</v>
      </c>
      <c r="J150" t="s">
        <v>936</v>
      </c>
      <c r="K150" t="s">
        <v>1138</v>
      </c>
    </row>
    <row r="151" spans="2:12" hidden="1">
      <c r="D151" t="s">
        <v>963</v>
      </c>
      <c r="H151" t="s">
        <v>1046</v>
      </c>
      <c r="I151" t="s">
        <v>1139</v>
      </c>
      <c r="J151" t="s">
        <v>1140</v>
      </c>
      <c r="K151" t="s">
        <v>1141</v>
      </c>
    </row>
    <row r="152" spans="2:12" hidden="1">
      <c r="D152" t="s">
        <v>974</v>
      </c>
      <c r="H152" t="s">
        <v>1142</v>
      </c>
      <c r="I152" t="s">
        <v>1143</v>
      </c>
      <c r="J152" t="s">
        <v>1144</v>
      </c>
      <c r="K152" t="s">
        <v>1145</v>
      </c>
    </row>
    <row r="153" spans="2:12" hidden="1">
      <c r="D153" t="s">
        <v>966</v>
      </c>
      <c r="H153" t="s">
        <v>1146</v>
      </c>
      <c r="J153" t="s">
        <v>1147</v>
      </c>
      <c r="K153" t="s">
        <v>1148</v>
      </c>
    </row>
    <row r="154" spans="2:12" hidden="1">
      <c r="H154" t="s">
        <v>1045</v>
      </c>
      <c r="J154" t="s">
        <v>995</v>
      </c>
    </row>
    <row r="155" spans="2:12" ht="58" hidden="1">
      <c r="D155" s="19" t="s">
        <v>1149</v>
      </c>
      <c r="E155" t="s">
        <v>1150</v>
      </c>
      <c r="F155" t="s">
        <v>1151</v>
      </c>
      <c r="G155" t="s">
        <v>1002</v>
      </c>
      <c r="H155" t="s">
        <v>1152</v>
      </c>
      <c r="I155" t="s">
        <v>1153</v>
      </c>
      <c r="J155" t="s">
        <v>1154</v>
      </c>
      <c r="K155" t="s">
        <v>1155</v>
      </c>
    </row>
    <row r="156" spans="2:12" ht="72.5" hidden="1">
      <c r="B156" t="s">
        <v>1156</v>
      </c>
      <c r="C156" t="s">
        <v>1157</v>
      </c>
      <c r="D156" s="19" t="s">
        <v>1158</v>
      </c>
      <c r="E156" t="s">
        <v>1159</v>
      </c>
      <c r="F156" t="s">
        <v>984</v>
      </c>
      <c r="G156" t="s">
        <v>1003</v>
      </c>
      <c r="H156" t="s">
        <v>1010</v>
      </c>
      <c r="I156" t="s">
        <v>1016</v>
      </c>
      <c r="J156" t="s">
        <v>1160</v>
      </c>
      <c r="K156" t="s">
        <v>956</v>
      </c>
    </row>
    <row r="157" spans="2:12" ht="43.5" hidden="1">
      <c r="B157" t="s">
        <v>934</v>
      </c>
      <c r="C157" t="s">
        <v>1161</v>
      </c>
      <c r="D157" s="19" t="s">
        <v>1162</v>
      </c>
      <c r="E157" t="s">
        <v>1163</v>
      </c>
      <c r="F157" t="s">
        <v>1164</v>
      </c>
      <c r="G157" t="s">
        <v>1165</v>
      </c>
      <c r="H157" t="s">
        <v>1166</v>
      </c>
      <c r="I157" t="s">
        <v>1167</v>
      </c>
      <c r="J157" t="s">
        <v>1168</v>
      </c>
      <c r="K157" t="s">
        <v>1169</v>
      </c>
    </row>
    <row r="158" spans="2:12" hidden="1">
      <c r="B158" t="s">
        <v>1170</v>
      </c>
      <c r="C158" t="s">
        <v>931</v>
      </c>
      <c r="F158" t="s">
        <v>983</v>
      </c>
      <c r="G158" t="s">
        <v>1171</v>
      </c>
      <c r="H158" t="s">
        <v>1172</v>
      </c>
      <c r="I158" t="s">
        <v>1173</v>
      </c>
      <c r="J158" t="s">
        <v>1174</v>
      </c>
      <c r="K158" t="s">
        <v>1033</v>
      </c>
    </row>
    <row r="159" spans="2:12" hidden="1">
      <c r="B159" t="s">
        <v>1175</v>
      </c>
      <c r="G159" t="s">
        <v>1001</v>
      </c>
      <c r="H159" t="s">
        <v>1009</v>
      </c>
      <c r="I159" t="s">
        <v>1015</v>
      </c>
      <c r="J159" t="s">
        <v>1176</v>
      </c>
      <c r="K159" t="s">
        <v>955</v>
      </c>
    </row>
    <row r="160" spans="2:12" hidden="1">
      <c r="C160" t="s">
        <v>1038</v>
      </c>
      <c r="J160" t="s">
        <v>1177</v>
      </c>
    </row>
    <row r="161" spans="2:10" hidden="1">
      <c r="C161" t="s">
        <v>1036</v>
      </c>
      <c r="I161" t="s">
        <v>1178</v>
      </c>
      <c r="J161" t="s">
        <v>1179</v>
      </c>
    </row>
    <row r="162" spans="2:10" hidden="1">
      <c r="B162" s="39" t="s">
        <v>1180</v>
      </c>
      <c r="C162" t="s">
        <v>1034</v>
      </c>
      <c r="I162" t="s">
        <v>1181</v>
      </c>
      <c r="J162" t="s">
        <v>1182</v>
      </c>
    </row>
    <row r="163" spans="2:10" hidden="1">
      <c r="B163" s="39" t="s">
        <v>42</v>
      </c>
      <c r="C163" t="s">
        <v>1032</v>
      </c>
      <c r="D163" t="s">
        <v>972</v>
      </c>
      <c r="E163" t="s">
        <v>964</v>
      </c>
      <c r="I163" t="s">
        <v>1183</v>
      </c>
      <c r="J163" t="s">
        <v>1121</v>
      </c>
    </row>
    <row r="164" spans="2:10" hidden="1">
      <c r="B164" s="39" t="s">
        <v>25</v>
      </c>
      <c r="D164" t="s">
        <v>1184</v>
      </c>
      <c r="E164" t="s">
        <v>1185</v>
      </c>
      <c r="H164" t="s">
        <v>1086</v>
      </c>
      <c r="I164" t="s">
        <v>1186</v>
      </c>
    </row>
    <row r="165" spans="2:10" hidden="1">
      <c r="B165" s="39" t="s">
        <v>49</v>
      </c>
      <c r="D165" t="s">
        <v>977</v>
      </c>
      <c r="E165" t="s">
        <v>965</v>
      </c>
      <c r="H165" t="s">
        <v>1093</v>
      </c>
      <c r="I165" t="s">
        <v>1187</v>
      </c>
      <c r="J165" t="s">
        <v>1188</v>
      </c>
    </row>
    <row r="166" spans="2:10" hidden="1">
      <c r="B166" s="39" t="s">
        <v>1189</v>
      </c>
      <c r="C166" t="s">
        <v>1035</v>
      </c>
      <c r="D166" t="s">
        <v>1190</v>
      </c>
      <c r="H166" t="s">
        <v>1098</v>
      </c>
      <c r="I166" t="s">
        <v>1191</v>
      </c>
      <c r="J166" t="s">
        <v>1192</v>
      </c>
    </row>
    <row r="167" spans="2:10" hidden="1">
      <c r="B167" s="39" t="s">
        <v>1193</v>
      </c>
      <c r="C167" t="s">
        <v>1037</v>
      </c>
      <c r="H167" t="s">
        <v>1104</v>
      </c>
      <c r="I167" t="s">
        <v>1194</v>
      </c>
    </row>
    <row r="168" spans="2:10" hidden="1">
      <c r="B168" s="39" t="s">
        <v>1195</v>
      </c>
      <c r="C168" t="s">
        <v>1196</v>
      </c>
      <c r="E168" t="s">
        <v>1197</v>
      </c>
      <c r="H168" t="s">
        <v>1198</v>
      </c>
      <c r="I168" t="s">
        <v>1199</v>
      </c>
    </row>
    <row r="169" spans="2:10" hidden="1">
      <c r="B169" s="39" t="s">
        <v>1200</v>
      </c>
      <c r="C169" t="s">
        <v>1201</v>
      </c>
      <c r="E169" t="s">
        <v>1202</v>
      </c>
      <c r="H169" t="s">
        <v>1071</v>
      </c>
      <c r="I169" t="s">
        <v>1203</v>
      </c>
    </row>
    <row r="170" spans="2:10" hidden="1">
      <c r="B170" s="39" t="s">
        <v>1204</v>
      </c>
      <c r="C170" t="s">
        <v>1205</v>
      </c>
      <c r="E170" t="s">
        <v>1206</v>
      </c>
      <c r="H170" t="s">
        <v>1207</v>
      </c>
      <c r="I170" t="s">
        <v>1058</v>
      </c>
    </row>
    <row r="171" spans="2:10" hidden="1">
      <c r="B171" s="39" t="s">
        <v>1208</v>
      </c>
      <c r="C171" t="s">
        <v>1031</v>
      </c>
      <c r="E171" t="s">
        <v>1051</v>
      </c>
      <c r="H171" t="s">
        <v>1209</v>
      </c>
      <c r="I171" t="s">
        <v>1210</v>
      </c>
    </row>
    <row r="172" spans="2:10" hidden="1">
      <c r="B172" s="39" t="s">
        <v>1211</v>
      </c>
      <c r="C172" t="s">
        <v>1212</v>
      </c>
      <c r="E172" t="s">
        <v>1213</v>
      </c>
      <c r="H172" t="s">
        <v>1214</v>
      </c>
      <c r="I172" t="s">
        <v>1215</v>
      </c>
    </row>
    <row r="173" spans="2:10" hidden="1">
      <c r="B173" s="39" t="s">
        <v>1216</v>
      </c>
      <c r="C173" t="s">
        <v>1121</v>
      </c>
      <c r="E173" t="s">
        <v>1217</v>
      </c>
      <c r="H173" t="s">
        <v>1218</v>
      </c>
      <c r="I173" t="s">
        <v>1219</v>
      </c>
    </row>
    <row r="174" spans="2:10" hidden="1">
      <c r="B174" s="39" t="s">
        <v>1220</v>
      </c>
      <c r="E174" t="s">
        <v>1221</v>
      </c>
      <c r="H174" t="s">
        <v>1222</v>
      </c>
      <c r="I174" t="s">
        <v>1223</v>
      </c>
    </row>
    <row r="175" spans="2:10" hidden="1">
      <c r="B175" s="39" t="s">
        <v>1224</v>
      </c>
      <c r="E175" t="s">
        <v>1225</v>
      </c>
      <c r="H175" t="s">
        <v>1226</v>
      </c>
      <c r="I175" t="s">
        <v>1227</v>
      </c>
    </row>
    <row r="176" spans="2:10" hidden="1">
      <c r="B176" s="39" t="s">
        <v>1228</v>
      </c>
      <c r="E176" t="s">
        <v>1229</v>
      </c>
      <c r="H176" t="s">
        <v>1230</v>
      </c>
      <c r="I176" t="s">
        <v>1231</v>
      </c>
    </row>
    <row r="177" spans="2:9" hidden="1">
      <c r="B177" s="39" t="s">
        <v>1232</v>
      </c>
      <c r="H177" t="s">
        <v>1233</v>
      </c>
      <c r="I177" t="s">
        <v>1234</v>
      </c>
    </row>
    <row r="178" spans="2:9" hidden="1">
      <c r="B178" s="39" t="s">
        <v>1235</v>
      </c>
      <c r="H178" t="s">
        <v>1236</v>
      </c>
    </row>
    <row r="179" spans="2:9" hidden="1">
      <c r="B179" s="39" t="s">
        <v>1237</v>
      </c>
      <c r="H179" t="s">
        <v>1238</v>
      </c>
    </row>
    <row r="180" spans="2:9" hidden="1">
      <c r="B180" s="39" t="s">
        <v>1239</v>
      </c>
      <c r="H180" t="s">
        <v>1240</v>
      </c>
    </row>
    <row r="181" spans="2:9" hidden="1">
      <c r="B181" s="39" t="s">
        <v>1241</v>
      </c>
      <c r="H181" t="s">
        <v>1242</v>
      </c>
    </row>
    <row r="182" spans="2:9" hidden="1">
      <c r="B182" s="39" t="s">
        <v>1243</v>
      </c>
      <c r="D182" t="s">
        <v>1244</v>
      </c>
      <c r="H182" t="s">
        <v>1245</v>
      </c>
    </row>
    <row r="183" spans="2:9" hidden="1">
      <c r="B183" s="39" t="s">
        <v>1246</v>
      </c>
      <c r="D183" t="s">
        <v>1247</v>
      </c>
      <c r="H183" t="s">
        <v>1248</v>
      </c>
    </row>
    <row r="184" spans="2:9" hidden="1">
      <c r="B184" s="39" t="s">
        <v>1249</v>
      </c>
      <c r="D184" t="s">
        <v>1250</v>
      </c>
      <c r="H184" t="s">
        <v>1251</v>
      </c>
    </row>
    <row r="185" spans="2:9" hidden="1">
      <c r="B185" s="39" t="s">
        <v>1252</v>
      </c>
      <c r="D185" t="s">
        <v>1247</v>
      </c>
      <c r="H185" t="s">
        <v>1253</v>
      </c>
    </row>
    <row r="186" spans="2:9" hidden="1">
      <c r="B186" s="39" t="s">
        <v>1254</v>
      </c>
      <c r="D186" t="s">
        <v>1255</v>
      </c>
    </row>
    <row r="187" spans="2:9" hidden="1">
      <c r="B187" s="39" t="s">
        <v>1256</v>
      </c>
      <c r="D187" t="s">
        <v>1247</v>
      </c>
    </row>
    <row r="188" spans="2:9" hidden="1">
      <c r="B188" s="39" t="s">
        <v>1257</v>
      </c>
    </row>
    <row r="189" spans="2:9" hidden="1">
      <c r="B189" s="39" t="s">
        <v>1258</v>
      </c>
    </row>
    <row r="190" spans="2:9" hidden="1">
      <c r="B190" s="39" t="s">
        <v>1259</v>
      </c>
    </row>
    <row r="191" spans="2:9" hidden="1">
      <c r="B191" s="39" t="s">
        <v>1260</v>
      </c>
    </row>
    <row r="192" spans="2:9" hidden="1">
      <c r="B192" s="39" t="s">
        <v>1261</v>
      </c>
    </row>
    <row r="193" spans="2:2" hidden="1">
      <c r="B193" s="39" t="s">
        <v>1262</v>
      </c>
    </row>
    <row r="194" spans="2:2" hidden="1">
      <c r="B194" s="39" t="s">
        <v>1263</v>
      </c>
    </row>
    <row r="195" spans="2:2" hidden="1">
      <c r="B195" s="39" t="s">
        <v>1264</v>
      </c>
    </row>
    <row r="196" spans="2:2" hidden="1">
      <c r="B196" s="39" t="s">
        <v>1265</v>
      </c>
    </row>
    <row r="197" spans="2:2" hidden="1">
      <c r="B197" s="39" t="s">
        <v>74</v>
      </c>
    </row>
    <row r="198" spans="2:2" hidden="1">
      <c r="B198" s="39" t="s">
        <v>81</v>
      </c>
    </row>
    <row r="199" spans="2:2" hidden="1">
      <c r="B199" s="39" t="s">
        <v>83</v>
      </c>
    </row>
    <row r="200" spans="2:2" hidden="1">
      <c r="B200" s="39" t="s">
        <v>86</v>
      </c>
    </row>
    <row r="201" spans="2:2" hidden="1">
      <c r="B201" s="39" t="s">
        <v>34</v>
      </c>
    </row>
    <row r="202" spans="2:2" hidden="1">
      <c r="B202" s="39" t="s">
        <v>89</v>
      </c>
    </row>
    <row r="203" spans="2:2" hidden="1">
      <c r="B203" s="39" t="s">
        <v>91</v>
      </c>
    </row>
    <row r="204" spans="2:2" hidden="1">
      <c r="B204" s="39" t="s">
        <v>97</v>
      </c>
    </row>
    <row r="205" spans="2:2" hidden="1">
      <c r="B205" s="39" t="s">
        <v>98</v>
      </c>
    </row>
    <row r="206" spans="2:2" hidden="1">
      <c r="B206" s="39" t="s">
        <v>102</v>
      </c>
    </row>
    <row r="207" spans="2:2" hidden="1">
      <c r="B207" s="39" t="s">
        <v>104</v>
      </c>
    </row>
    <row r="208" spans="2:2" hidden="1">
      <c r="B208" s="39" t="s">
        <v>1266</v>
      </c>
    </row>
    <row r="209" spans="2:2" hidden="1">
      <c r="B209" s="39" t="s">
        <v>1267</v>
      </c>
    </row>
    <row r="210" spans="2:2" hidden="1">
      <c r="B210" s="39" t="s">
        <v>113</v>
      </c>
    </row>
    <row r="211" spans="2:2" hidden="1">
      <c r="B211" s="39" t="s">
        <v>116</v>
      </c>
    </row>
    <row r="212" spans="2:2" hidden="1">
      <c r="B212" s="39" t="s">
        <v>122</v>
      </c>
    </row>
    <row r="213" spans="2:2" hidden="1">
      <c r="B213" s="39" t="s">
        <v>1268</v>
      </c>
    </row>
    <row r="214" spans="2:2" hidden="1">
      <c r="B214" s="39" t="s">
        <v>1269</v>
      </c>
    </row>
    <row r="215" spans="2:2" hidden="1">
      <c r="B215" s="39" t="s">
        <v>1270</v>
      </c>
    </row>
    <row r="216" spans="2:2" hidden="1">
      <c r="B216" s="39" t="s">
        <v>119</v>
      </c>
    </row>
    <row r="217" spans="2:2" hidden="1">
      <c r="B217" s="39" t="s">
        <v>121</v>
      </c>
    </row>
    <row r="218" spans="2:2" hidden="1">
      <c r="B218" s="39" t="s">
        <v>127</v>
      </c>
    </row>
    <row r="219" spans="2:2" hidden="1">
      <c r="B219" s="39" t="s">
        <v>130</v>
      </c>
    </row>
    <row r="220" spans="2:2" hidden="1">
      <c r="B220" s="39" t="s">
        <v>1271</v>
      </c>
    </row>
    <row r="221" spans="2:2" hidden="1">
      <c r="B221" s="39" t="s">
        <v>129</v>
      </c>
    </row>
    <row r="222" spans="2:2" hidden="1">
      <c r="B222" s="39" t="s">
        <v>1272</v>
      </c>
    </row>
    <row r="223" spans="2:2" hidden="1">
      <c r="B223" s="39" t="s">
        <v>137</v>
      </c>
    </row>
    <row r="224" spans="2:2" hidden="1">
      <c r="B224" s="39" t="s">
        <v>135</v>
      </c>
    </row>
    <row r="225" spans="2:2" hidden="1">
      <c r="B225" s="39" t="s">
        <v>1273</v>
      </c>
    </row>
    <row r="226" spans="2:2" hidden="1">
      <c r="B226" s="39" t="s">
        <v>143</v>
      </c>
    </row>
    <row r="227" spans="2:2" hidden="1">
      <c r="B227" s="39" t="s">
        <v>145</v>
      </c>
    </row>
    <row r="228" spans="2:2" hidden="1">
      <c r="B228" s="39" t="s">
        <v>146</v>
      </c>
    </row>
    <row r="229" spans="2:2" hidden="1">
      <c r="B229" s="39" t="s">
        <v>147</v>
      </c>
    </row>
    <row r="230" spans="2:2" hidden="1">
      <c r="B230" s="39" t="s">
        <v>1274</v>
      </c>
    </row>
    <row r="231" spans="2:2" hidden="1">
      <c r="B231" s="39" t="s">
        <v>1275</v>
      </c>
    </row>
    <row r="232" spans="2:2" hidden="1">
      <c r="B232" s="39" t="s">
        <v>148</v>
      </c>
    </row>
    <row r="233" spans="2:2" hidden="1">
      <c r="B233" s="39" t="s">
        <v>202</v>
      </c>
    </row>
    <row r="234" spans="2:2" hidden="1">
      <c r="B234" s="39" t="s">
        <v>1276</v>
      </c>
    </row>
    <row r="235" spans="2:2" ht="29" hidden="1">
      <c r="B235" s="39" t="s">
        <v>1277</v>
      </c>
    </row>
    <row r="236" spans="2:2" hidden="1">
      <c r="B236" s="39" t="s">
        <v>153</v>
      </c>
    </row>
    <row r="237" spans="2:2" hidden="1">
      <c r="B237" s="39" t="s">
        <v>155</v>
      </c>
    </row>
    <row r="238" spans="2:2" hidden="1">
      <c r="B238" s="39" t="s">
        <v>1278</v>
      </c>
    </row>
    <row r="239" spans="2:2" hidden="1">
      <c r="B239" s="39" t="s">
        <v>203</v>
      </c>
    </row>
    <row r="240" spans="2:2" hidden="1">
      <c r="B240" s="39" t="s">
        <v>220</v>
      </c>
    </row>
    <row r="241" spans="2:2" hidden="1">
      <c r="B241" s="39" t="s">
        <v>154</v>
      </c>
    </row>
    <row r="242" spans="2:2" hidden="1">
      <c r="B242" s="39" t="s">
        <v>158</v>
      </c>
    </row>
    <row r="243" spans="2:2" hidden="1">
      <c r="B243" s="39" t="s">
        <v>152</v>
      </c>
    </row>
    <row r="244" spans="2:2" hidden="1">
      <c r="B244" s="39" t="s">
        <v>174</v>
      </c>
    </row>
    <row r="245" spans="2:2" hidden="1">
      <c r="B245" s="39" t="s">
        <v>1279</v>
      </c>
    </row>
    <row r="246" spans="2:2" hidden="1">
      <c r="B246" s="39" t="s">
        <v>160</v>
      </c>
    </row>
    <row r="247" spans="2:2" hidden="1">
      <c r="B247" s="39" t="s">
        <v>163</v>
      </c>
    </row>
    <row r="248" spans="2:2" hidden="1">
      <c r="B248" s="39" t="s">
        <v>169</v>
      </c>
    </row>
    <row r="249" spans="2:2" hidden="1">
      <c r="B249" s="39" t="s">
        <v>166</v>
      </c>
    </row>
    <row r="250" spans="2:2" ht="29" hidden="1">
      <c r="B250" s="39" t="s">
        <v>1280</v>
      </c>
    </row>
    <row r="251" spans="2:2" hidden="1">
      <c r="B251" s="39" t="s">
        <v>164</v>
      </c>
    </row>
    <row r="252" spans="2:2" hidden="1">
      <c r="B252" s="39" t="s">
        <v>165</v>
      </c>
    </row>
    <row r="253" spans="2:2" hidden="1">
      <c r="B253" s="39" t="s">
        <v>176</v>
      </c>
    </row>
    <row r="254" spans="2:2" hidden="1">
      <c r="B254" s="39" t="s">
        <v>173</v>
      </c>
    </row>
    <row r="255" spans="2:2" hidden="1">
      <c r="B255" s="39" t="s">
        <v>172</v>
      </c>
    </row>
    <row r="256" spans="2:2" hidden="1">
      <c r="B256" s="39" t="s">
        <v>175</v>
      </c>
    </row>
    <row r="257" spans="2:2" hidden="1">
      <c r="B257" s="39" t="s">
        <v>167</v>
      </c>
    </row>
    <row r="258" spans="2:2" hidden="1">
      <c r="B258" s="39" t="s">
        <v>168</v>
      </c>
    </row>
    <row r="259" spans="2:2" hidden="1">
      <c r="B259" s="39" t="s">
        <v>161</v>
      </c>
    </row>
    <row r="260" spans="2:2" hidden="1">
      <c r="B260" s="39" t="s">
        <v>162</v>
      </c>
    </row>
    <row r="261" spans="2:2" hidden="1">
      <c r="B261" s="39" t="s">
        <v>177</v>
      </c>
    </row>
    <row r="262" spans="2:2" hidden="1">
      <c r="B262" s="39" t="s">
        <v>183</v>
      </c>
    </row>
    <row r="263" spans="2:2" hidden="1">
      <c r="B263" s="39" t="s">
        <v>184</v>
      </c>
    </row>
    <row r="264" spans="2:2" hidden="1">
      <c r="B264" s="39" t="s">
        <v>182</v>
      </c>
    </row>
    <row r="265" spans="2:2" hidden="1">
      <c r="B265" s="39" t="s">
        <v>1281</v>
      </c>
    </row>
    <row r="266" spans="2:2" hidden="1">
      <c r="B266" s="39" t="s">
        <v>179</v>
      </c>
    </row>
    <row r="267" spans="2:2" hidden="1">
      <c r="B267" s="39" t="s">
        <v>178</v>
      </c>
    </row>
    <row r="268" spans="2:2" hidden="1">
      <c r="B268" s="39" t="s">
        <v>186</v>
      </c>
    </row>
    <row r="269" spans="2:2" hidden="1">
      <c r="B269" s="39" t="s">
        <v>187</v>
      </c>
    </row>
    <row r="270" spans="2:2" hidden="1">
      <c r="B270" s="39" t="s">
        <v>189</v>
      </c>
    </row>
    <row r="271" spans="2:2" hidden="1">
      <c r="B271" s="39" t="s">
        <v>192</v>
      </c>
    </row>
    <row r="272" spans="2:2" hidden="1">
      <c r="B272" s="39" t="s">
        <v>193</v>
      </c>
    </row>
    <row r="273" spans="2:2" hidden="1">
      <c r="B273" s="39" t="s">
        <v>188</v>
      </c>
    </row>
    <row r="274" spans="2:2" hidden="1">
      <c r="B274" s="39" t="s">
        <v>190</v>
      </c>
    </row>
    <row r="275" spans="2:2" hidden="1">
      <c r="B275" s="39" t="s">
        <v>194</v>
      </c>
    </row>
    <row r="276" spans="2:2" hidden="1">
      <c r="B276" s="39" t="s">
        <v>1282</v>
      </c>
    </row>
    <row r="277" spans="2:2" hidden="1">
      <c r="B277" s="39" t="s">
        <v>191</v>
      </c>
    </row>
    <row r="278" spans="2:2" hidden="1">
      <c r="B278" s="39" t="s">
        <v>199</v>
      </c>
    </row>
    <row r="279" spans="2:2" hidden="1">
      <c r="B279" s="39" t="s">
        <v>200</v>
      </c>
    </row>
    <row r="280" spans="2:2" hidden="1">
      <c r="B280" s="39" t="s">
        <v>201</v>
      </c>
    </row>
    <row r="281" spans="2:2" hidden="1">
      <c r="B281" s="39" t="s">
        <v>208</v>
      </c>
    </row>
    <row r="282" spans="2:2" hidden="1">
      <c r="B282" s="39" t="s">
        <v>221</v>
      </c>
    </row>
    <row r="283" spans="2:2" hidden="1">
      <c r="B283" s="39" t="s">
        <v>209</v>
      </c>
    </row>
    <row r="284" spans="2:2" hidden="1">
      <c r="B284" s="39" t="s">
        <v>216</v>
      </c>
    </row>
    <row r="285" spans="2:2" hidden="1">
      <c r="B285" s="39" t="s">
        <v>212</v>
      </c>
    </row>
    <row r="286" spans="2:2" hidden="1">
      <c r="B286" s="39" t="s">
        <v>93</v>
      </c>
    </row>
    <row r="287" spans="2:2" hidden="1">
      <c r="B287" s="39" t="s">
        <v>206</v>
      </c>
    </row>
    <row r="288" spans="2:2" hidden="1">
      <c r="B288" s="39" t="s">
        <v>210</v>
      </c>
    </row>
    <row r="289" spans="2:2" hidden="1">
      <c r="B289" s="39" t="s">
        <v>207</v>
      </c>
    </row>
    <row r="290" spans="2:2" hidden="1">
      <c r="B290" s="39" t="s">
        <v>222</v>
      </c>
    </row>
    <row r="291" spans="2:2" hidden="1">
      <c r="B291" s="39" t="s">
        <v>1283</v>
      </c>
    </row>
    <row r="292" spans="2:2" hidden="1">
      <c r="B292" s="39" t="s">
        <v>215</v>
      </c>
    </row>
    <row r="293" spans="2:2" hidden="1">
      <c r="B293" s="39" t="s">
        <v>223</v>
      </c>
    </row>
    <row r="294" spans="2:2" hidden="1">
      <c r="B294" s="39" t="s">
        <v>211</v>
      </c>
    </row>
    <row r="295" spans="2:2" hidden="1">
      <c r="B295" s="39" t="s">
        <v>226</v>
      </c>
    </row>
    <row r="296" spans="2:2" hidden="1">
      <c r="B296" s="39" t="s">
        <v>1284</v>
      </c>
    </row>
    <row r="297" spans="2:2" hidden="1">
      <c r="B297" s="39" t="s">
        <v>231</v>
      </c>
    </row>
    <row r="298" spans="2:2" hidden="1">
      <c r="B298" s="39" t="s">
        <v>228</v>
      </c>
    </row>
    <row r="299" spans="2:2" hidden="1">
      <c r="B299" s="39" t="s">
        <v>227</v>
      </c>
    </row>
    <row r="300" spans="2:2" hidden="1">
      <c r="B300" s="39" t="s">
        <v>236</v>
      </c>
    </row>
    <row r="301" spans="2:2" hidden="1">
      <c r="B301" s="39" t="s">
        <v>232</v>
      </c>
    </row>
    <row r="302" spans="2:2" hidden="1">
      <c r="B302" s="39" t="s">
        <v>233</v>
      </c>
    </row>
    <row r="303" spans="2:2" hidden="1">
      <c r="B303" s="39" t="s">
        <v>234</v>
      </c>
    </row>
    <row r="304" spans="2:2" hidden="1">
      <c r="B304" s="39" t="s">
        <v>235</v>
      </c>
    </row>
    <row r="305" spans="2:2" hidden="1">
      <c r="B305" s="39" t="s">
        <v>237</v>
      </c>
    </row>
    <row r="306" spans="2:2" hidden="1">
      <c r="B306" s="39" t="s">
        <v>1285</v>
      </c>
    </row>
    <row r="307" spans="2:2" hidden="1">
      <c r="B307" s="39" t="s">
        <v>238</v>
      </c>
    </row>
    <row r="308" spans="2:2" hidden="1">
      <c r="B308" s="39" t="s">
        <v>239</v>
      </c>
    </row>
    <row r="309" spans="2:2" hidden="1">
      <c r="B309" s="39" t="s">
        <v>244</v>
      </c>
    </row>
    <row r="310" spans="2:2" hidden="1">
      <c r="B310" s="39" t="s">
        <v>245</v>
      </c>
    </row>
    <row r="311" spans="2:2" ht="29" hidden="1">
      <c r="B311" s="39" t="s">
        <v>204</v>
      </c>
    </row>
    <row r="312" spans="2:2" hidden="1">
      <c r="B312" s="39" t="s">
        <v>1286</v>
      </c>
    </row>
    <row r="313" spans="2:2" hidden="1">
      <c r="B313" s="39" t="s">
        <v>1287</v>
      </c>
    </row>
    <row r="314" spans="2:2" hidden="1">
      <c r="B314" s="39" t="s">
        <v>246</v>
      </c>
    </row>
    <row r="315" spans="2:2" hidden="1">
      <c r="B315" s="39" t="s">
        <v>205</v>
      </c>
    </row>
    <row r="316" spans="2:2" hidden="1">
      <c r="B316" s="39" t="s">
        <v>1288</v>
      </c>
    </row>
    <row r="317" spans="2:2" hidden="1">
      <c r="B317" s="39" t="s">
        <v>218</v>
      </c>
    </row>
    <row r="318" spans="2:2" hidden="1">
      <c r="B318" s="39" t="s">
        <v>250</v>
      </c>
    </row>
    <row r="319" spans="2:2" hidden="1">
      <c r="B319" s="39" t="s">
        <v>251</v>
      </c>
    </row>
    <row r="320" spans="2:2" hidden="1">
      <c r="B320" s="39" t="s">
        <v>230</v>
      </c>
    </row>
    <row r="321" hidden="1"/>
  </sheetData>
  <customSheetViews>
    <customSheetView guid="{3B6C91A7-CF98-4B72-9D5B-2BEFC7C975FA}" scale="84" showGridLines="0" fitToPage="1" hiddenRows="1" topLeftCell="B19">
      <selection activeCell="C3" sqref="C3:G3"/>
      <pageMargins left="0" right="0" top="0" bottom="0" header="0" footer="0"/>
      <pageSetup paperSize="8" scale="36" fitToHeight="0" orientation="landscape" cellComments="asDisplayed"/>
    </customSheetView>
    <customSheetView guid="{3E28484A-6C9B-45D4-A3A9-1ACF8FCE7545}" scale="84" showGridLines="0" fitToPage="1" hiddenRows="1">
      <selection activeCell="C3" sqref="C3:G3"/>
      <pageMargins left="0" right="0" top="0" bottom="0" header="0" footer="0"/>
      <pageSetup paperSize="8" scale="36" fitToHeight="0" orientation="landscape" cellComments="asDisplayed"/>
    </customSheetView>
  </customSheetViews>
  <mergeCells count="354">
    <mergeCell ref="C2:G2"/>
    <mergeCell ref="C3:G3"/>
    <mergeCell ref="B6:G6"/>
    <mergeCell ref="B7:G7"/>
    <mergeCell ref="B8:G8"/>
    <mergeCell ref="B10:C10"/>
    <mergeCell ref="D19:G19"/>
    <mergeCell ref="H19:K19"/>
    <mergeCell ref="L19:O19"/>
    <mergeCell ref="P19:S19"/>
    <mergeCell ref="D25:G25"/>
    <mergeCell ref="H25:K25"/>
    <mergeCell ref="L25:O25"/>
    <mergeCell ref="P25:S25"/>
    <mergeCell ref="D26:E26"/>
    <mergeCell ref="H26:I26"/>
    <mergeCell ref="L26:M26"/>
    <mergeCell ref="P26:Q26"/>
    <mergeCell ref="D52:G52"/>
    <mergeCell ref="H52:K52"/>
    <mergeCell ref="L52:O52"/>
    <mergeCell ref="P52:S52"/>
    <mergeCell ref="D53:E53"/>
    <mergeCell ref="H53:I53"/>
    <mergeCell ref="L53:M53"/>
    <mergeCell ref="P53:Q53"/>
    <mergeCell ref="F56:G56"/>
    <mergeCell ref="J56:K56"/>
    <mergeCell ref="N56:O56"/>
    <mergeCell ref="R56:S56"/>
    <mergeCell ref="S54:S55"/>
    <mergeCell ref="F57:G57"/>
    <mergeCell ref="J57:K57"/>
    <mergeCell ref="N57:O57"/>
    <mergeCell ref="R57:S57"/>
    <mergeCell ref="D61:G61"/>
    <mergeCell ref="H61:K61"/>
    <mergeCell ref="L61:O61"/>
    <mergeCell ref="P61:S61"/>
    <mergeCell ref="D62:E62"/>
    <mergeCell ref="F62:G62"/>
    <mergeCell ref="H62:I62"/>
    <mergeCell ref="J62:K62"/>
    <mergeCell ref="L62:M62"/>
    <mergeCell ref="N62:O62"/>
    <mergeCell ref="P62:Q62"/>
    <mergeCell ref="R62:S62"/>
    <mergeCell ref="D63:E63"/>
    <mergeCell ref="F63:G63"/>
    <mergeCell ref="H63:I63"/>
    <mergeCell ref="J63:K63"/>
    <mergeCell ref="L63:M63"/>
    <mergeCell ref="N63:O63"/>
    <mergeCell ref="P63:Q63"/>
    <mergeCell ref="R63:S63"/>
    <mergeCell ref="F64:G64"/>
    <mergeCell ref="J64:K64"/>
    <mergeCell ref="N64:O64"/>
    <mergeCell ref="R64:S64"/>
    <mergeCell ref="F65:G65"/>
    <mergeCell ref="J65:K65"/>
    <mergeCell ref="N65:O65"/>
    <mergeCell ref="R65:S65"/>
    <mergeCell ref="D67:G67"/>
    <mergeCell ref="H67:K67"/>
    <mergeCell ref="L67:O67"/>
    <mergeCell ref="P67:S67"/>
    <mergeCell ref="F68:G68"/>
    <mergeCell ref="J68:K68"/>
    <mergeCell ref="N68:O68"/>
    <mergeCell ref="R68:S68"/>
    <mergeCell ref="F69:G69"/>
    <mergeCell ref="J69:K69"/>
    <mergeCell ref="N69:O69"/>
    <mergeCell ref="R69:S69"/>
    <mergeCell ref="F70:G70"/>
    <mergeCell ref="J70:K70"/>
    <mergeCell ref="N70:O70"/>
    <mergeCell ref="R70:S70"/>
    <mergeCell ref="F71:G71"/>
    <mergeCell ref="J71:K71"/>
    <mergeCell ref="N71:O71"/>
    <mergeCell ref="R71:S71"/>
    <mergeCell ref="F76:G76"/>
    <mergeCell ref="J76:K76"/>
    <mergeCell ref="N76:O76"/>
    <mergeCell ref="R76:S76"/>
    <mergeCell ref="E77:F77"/>
    <mergeCell ref="I77:J77"/>
    <mergeCell ref="M77:N77"/>
    <mergeCell ref="Q77:R77"/>
    <mergeCell ref="F72:G72"/>
    <mergeCell ref="J72:K72"/>
    <mergeCell ref="N72:O72"/>
    <mergeCell ref="R72:S72"/>
    <mergeCell ref="F73:G73"/>
    <mergeCell ref="J73:K73"/>
    <mergeCell ref="N73:O73"/>
    <mergeCell ref="R73:S73"/>
    <mergeCell ref="F74:G74"/>
    <mergeCell ref="J74:K74"/>
    <mergeCell ref="N74:O74"/>
    <mergeCell ref="R74:S74"/>
    <mergeCell ref="R75:S75"/>
    <mergeCell ref="D101:G101"/>
    <mergeCell ref="H101:K101"/>
    <mergeCell ref="L101:O101"/>
    <mergeCell ref="P101:S101"/>
    <mergeCell ref="F102:G102"/>
    <mergeCell ref="J102:K102"/>
    <mergeCell ref="N102:O102"/>
    <mergeCell ref="R102:S102"/>
    <mergeCell ref="F103:G103"/>
    <mergeCell ref="J103:K103"/>
    <mergeCell ref="N103:O103"/>
    <mergeCell ref="R103:S103"/>
    <mergeCell ref="R114:S114"/>
    <mergeCell ref="E115:F115"/>
    <mergeCell ref="I115:J115"/>
    <mergeCell ref="M115:N115"/>
    <mergeCell ref="R115:S115"/>
    <mergeCell ref="E116:F116"/>
    <mergeCell ref="I116:J116"/>
    <mergeCell ref="M116:N116"/>
    <mergeCell ref="R116:S116"/>
    <mergeCell ref="E128:F128"/>
    <mergeCell ref="I128:J128"/>
    <mergeCell ref="M128:N128"/>
    <mergeCell ref="Q128:R128"/>
    <mergeCell ref="E120:F120"/>
    <mergeCell ref="I120:J120"/>
    <mergeCell ref="M120:N120"/>
    <mergeCell ref="R120:S120"/>
    <mergeCell ref="E121:F121"/>
    <mergeCell ref="I121:J121"/>
    <mergeCell ref="M121:N121"/>
    <mergeCell ref="R121:S121"/>
    <mergeCell ref="D123:G123"/>
    <mergeCell ref="H123:K123"/>
    <mergeCell ref="L123:O123"/>
    <mergeCell ref="P123:S123"/>
    <mergeCell ref="C39:C50"/>
    <mergeCell ref="D124:G124"/>
    <mergeCell ref="H124:K124"/>
    <mergeCell ref="L124:O124"/>
    <mergeCell ref="P124:S124"/>
    <mergeCell ref="D125:G125"/>
    <mergeCell ref="H125:K125"/>
    <mergeCell ref="L125:O125"/>
    <mergeCell ref="P125:S125"/>
    <mergeCell ref="E117:F117"/>
    <mergeCell ref="I117:J117"/>
    <mergeCell ref="M117:N117"/>
    <mergeCell ref="R117:S117"/>
    <mergeCell ref="E118:F118"/>
    <mergeCell ref="I118:J118"/>
    <mergeCell ref="M118:N118"/>
    <mergeCell ref="R118:S118"/>
    <mergeCell ref="E119:F119"/>
    <mergeCell ref="I119:J119"/>
    <mergeCell ref="M119:N119"/>
    <mergeCell ref="R119:S119"/>
    <mergeCell ref="E114:F114"/>
    <mergeCell ref="I114:J114"/>
    <mergeCell ref="M114:N114"/>
    <mergeCell ref="C86:C87"/>
    <mergeCell ref="E129:F129"/>
    <mergeCell ref="I129:J129"/>
    <mergeCell ref="M129:N129"/>
    <mergeCell ref="Q129:R129"/>
    <mergeCell ref="B20:B23"/>
    <mergeCell ref="B26:B28"/>
    <mergeCell ref="B29:B38"/>
    <mergeCell ref="B39:B50"/>
    <mergeCell ref="B53:B55"/>
    <mergeCell ref="B56:B59"/>
    <mergeCell ref="B62:B63"/>
    <mergeCell ref="B64:B65"/>
    <mergeCell ref="B68:B76"/>
    <mergeCell ref="B77:B83"/>
    <mergeCell ref="B86:B87"/>
    <mergeCell ref="B88:B99"/>
    <mergeCell ref="B102:B111"/>
    <mergeCell ref="B112:B121"/>
    <mergeCell ref="B124:B125"/>
    <mergeCell ref="B126:B129"/>
    <mergeCell ref="C20:C23"/>
    <mergeCell ref="C26:C28"/>
    <mergeCell ref="C29:C38"/>
    <mergeCell ref="C88:C99"/>
    <mergeCell ref="C102:C103"/>
    <mergeCell ref="C104:C111"/>
    <mergeCell ref="C112:C113"/>
    <mergeCell ref="C114:C121"/>
    <mergeCell ref="C124:C125"/>
    <mergeCell ref="C126:C127"/>
    <mergeCell ref="C128:C129"/>
    <mergeCell ref="D40:D41"/>
    <mergeCell ref="D43:D44"/>
    <mergeCell ref="D46:D47"/>
    <mergeCell ref="D49:D50"/>
    <mergeCell ref="D89:D90"/>
    <mergeCell ref="D92:D93"/>
    <mergeCell ref="D95:D96"/>
    <mergeCell ref="D98:D99"/>
    <mergeCell ref="C53:C55"/>
    <mergeCell ref="C56:C57"/>
    <mergeCell ref="C58:C59"/>
    <mergeCell ref="C62:C63"/>
    <mergeCell ref="C64:C65"/>
    <mergeCell ref="C68:C69"/>
    <mergeCell ref="C70:C76"/>
    <mergeCell ref="C77:C83"/>
    <mergeCell ref="E40:E41"/>
    <mergeCell ref="E43:E44"/>
    <mergeCell ref="E46:E47"/>
    <mergeCell ref="E49:E50"/>
    <mergeCell ref="E89:E90"/>
    <mergeCell ref="E92:E93"/>
    <mergeCell ref="E95:E96"/>
    <mergeCell ref="E98:E99"/>
    <mergeCell ref="F27:F28"/>
    <mergeCell ref="F54:F55"/>
    <mergeCell ref="F89:F90"/>
    <mergeCell ref="F92:F93"/>
    <mergeCell ref="F95:F96"/>
    <mergeCell ref="F98:F99"/>
    <mergeCell ref="D85:G85"/>
    <mergeCell ref="D86:E86"/>
    <mergeCell ref="D87:E87"/>
    <mergeCell ref="E81:F81"/>
    <mergeCell ref="E82:F82"/>
    <mergeCell ref="E83:F83"/>
    <mergeCell ref="E78:F78"/>
    <mergeCell ref="E79:F79"/>
    <mergeCell ref="E80:F80"/>
    <mergeCell ref="F75:G75"/>
    <mergeCell ref="G27:G28"/>
    <mergeCell ref="G54:G55"/>
    <mergeCell ref="G89:G90"/>
    <mergeCell ref="G92:G93"/>
    <mergeCell ref="G95:G96"/>
    <mergeCell ref="G98:G99"/>
    <mergeCell ref="H40:H41"/>
    <mergeCell ref="H43:H44"/>
    <mergeCell ref="H46:H47"/>
    <mergeCell ref="H49:H50"/>
    <mergeCell ref="H89:H90"/>
    <mergeCell ref="H92:H93"/>
    <mergeCell ref="H95:H96"/>
    <mergeCell ref="H98:H99"/>
    <mergeCell ref="H85:K85"/>
    <mergeCell ref="H86:I86"/>
    <mergeCell ref="H87:I87"/>
    <mergeCell ref="I81:J81"/>
    <mergeCell ref="I82:J82"/>
    <mergeCell ref="I83:J83"/>
    <mergeCell ref="I78:J78"/>
    <mergeCell ref="I79:J79"/>
    <mergeCell ref="I80:J80"/>
    <mergeCell ref="J75:K75"/>
    <mergeCell ref="I40:I41"/>
    <mergeCell ref="I43:I44"/>
    <mergeCell ref="I46:I47"/>
    <mergeCell ref="I49:I50"/>
    <mergeCell ref="I89:I90"/>
    <mergeCell ref="I92:I93"/>
    <mergeCell ref="I95:I96"/>
    <mergeCell ref="I98:I99"/>
    <mergeCell ref="J27:J28"/>
    <mergeCell ref="J54:J55"/>
    <mergeCell ref="J89:J90"/>
    <mergeCell ref="J92:J93"/>
    <mergeCell ref="J95:J96"/>
    <mergeCell ref="J98:J99"/>
    <mergeCell ref="K27:K28"/>
    <mergeCell ref="K30:K31"/>
    <mergeCell ref="K54:K55"/>
    <mergeCell ref="K89:K90"/>
    <mergeCell ref="K92:K93"/>
    <mergeCell ref="K95:K96"/>
    <mergeCell ref="K98:K99"/>
    <mergeCell ref="L40:L41"/>
    <mergeCell ref="L43:L44"/>
    <mergeCell ref="L46:L47"/>
    <mergeCell ref="L49:L50"/>
    <mergeCell ref="L89:L90"/>
    <mergeCell ref="L92:L93"/>
    <mergeCell ref="L95:L96"/>
    <mergeCell ref="L98:L99"/>
    <mergeCell ref="L85:O85"/>
    <mergeCell ref="L86:M86"/>
    <mergeCell ref="M81:N81"/>
    <mergeCell ref="M82:N82"/>
    <mergeCell ref="M83:N83"/>
    <mergeCell ref="M78:N78"/>
    <mergeCell ref="M79:N79"/>
    <mergeCell ref="M80:N80"/>
    <mergeCell ref="N75:O75"/>
    <mergeCell ref="M40:M41"/>
    <mergeCell ref="M43:M44"/>
    <mergeCell ref="M46:M47"/>
    <mergeCell ref="M49:M50"/>
    <mergeCell ref="M89:M90"/>
    <mergeCell ref="M92:M93"/>
    <mergeCell ref="M95:M96"/>
    <mergeCell ref="M98:M99"/>
    <mergeCell ref="N27:N28"/>
    <mergeCell ref="N54:N55"/>
    <mergeCell ref="N89:N90"/>
    <mergeCell ref="N92:N93"/>
    <mergeCell ref="N95:N96"/>
    <mergeCell ref="N98:N99"/>
    <mergeCell ref="O27:O28"/>
    <mergeCell ref="O54:O55"/>
    <mergeCell ref="O89:O90"/>
    <mergeCell ref="O92:O93"/>
    <mergeCell ref="O95:O96"/>
    <mergeCell ref="O98:O99"/>
    <mergeCell ref="P40:P41"/>
    <mergeCell ref="P43:P44"/>
    <mergeCell ref="P46:P47"/>
    <mergeCell ref="P49:P50"/>
    <mergeCell ref="P89:P90"/>
    <mergeCell ref="P92:P93"/>
    <mergeCell ref="P95:P96"/>
    <mergeCell ref="P98:P99"/>
    <mergeCell ref="P85:S85"/>
    <mergeCell ref="P86:Q86"/>
    <mergeCell ref="R27:R28"/>
    <mergeCell ref="R54:R55"/>
    <mergeCell ref="R89:R90"/>
    <mergeCell ref="R92:R93"/>
    <mergeCell ref="R95:R96"/>
    <mergeCell ref="R98:R99"/>
    <mergeCell ref="S95:S96"/>
    <mergeCell ref="S98:S99"/>
    <mergeCell ref="Q81:R81"/>
    <mergeCell ref="Q82:R82"/>
    <mergeCell ref="Q83:R83"/>
    <mergeCell ref="Q78:R78"/>
    <mergeCell ref="Q79:R79"/>
    <mergeCell ref="Q80:R80"/>
    <mergeCell ref="Q95:Q96"/>
    <mergeCell ref="Q98:Q99"/>
    <mergeCell ref="S27:S28"/>
    <mergeCell ref="Q40:Q41"/>
    <mergeCell ref="Q43:Q44"/>
    <mergeCell ref="Q46:Q47"/>
    <mergeCell ref="Q49:Q50"/>
    <mergeCell ref="Q89:Q90"/>
    <mergeCell ref="Q92:Q93"/>
    <mergeCell ref="S89:S90"/>
    <mergeCell ref="S92:S93"/>
  </mergeCells>
  <conditionalFormatting sqref="E136">
    <cfRule type="iconSet" priority="1">
      <iconSet iconSet="4ArrowsGray">
        <cfvo type="percent" val="0"/>
        <cfvo type="percent" val="25"/>
        <cfvo type="percent" val="50"/>
        <cfvo type="percent" val="75"/>
      </iconSet>
    </cfRule>
  </conditionalFormatting>
  <dataValidations count="65">
    <dataValidation allowBlank="1" showInputMessage="1" showErrorMessage="1" prompt="Please enter your project ID" sqref="C12" xr:uid="{00000000-0002-0000-0B00-000000000000}"/>
    <dataValidation type="list" allowBlank="1" showInputMessage="1" showErrorMessage="1" sqref="E78:E83 F79:F83 I78:J83 M78:N83 Q78:R83" xr:uid="{00000000-0002-0000-0B00-000001000000}">
      <formula1>type1</formula1>
    </dataValidation>
    <dataValidation type="decimal" allowBlank="1" showInputMessage="1" showErrorMessage="1" errorTitle="Invalid data" error="Please enter a number between 0 and 9999999" prompt="Enter a number here" sqref="E21:G21 I21:K21 M21:O21 Q21:S21 M27 Q27 M22:M23 N23:O23" xr:uid="{00000000-0002-0000-0B00-000002000000}">
      <formula1>0</formula1>
      <formula2>99999999999</formula2>
    </dataValidation>
    <dataValidation type="list" allowBlank="1" showInputMessage="1" showErrorMessage="1" error="Please select the from the drop-down list_x000a_" prompt="Please select from the drop-down list" sqref="C17" xr:uid="{00000000-0002-0000-0B00-000003000000}">
      <formula1>$J$147:$J$154</formula1>
    </dataValidation>
    <dataValidation type="list" allowBlank="1" showInputMessage="1" showErrorMessage="1" error="Select from the drop-down list" prompt="Select from the drop-down list" sqref="C16" xr:uid="{00000000-0002-0000-0B00-000004000000}">
      <formula1>$B$156:$B$159</formula1>
    </dataValidation>
    <dataValidation allowBlank="1" showInputMessage="1" showErrorMessage="1" prompt="Enter the name of the Implementing Entity_x000a_" sqref="C13" xr:uid="{00000000-0002-0000-0B00-000005000000}"/>
    <dataValidation type="list" allowBlank="1" showInputMessage="1" showErrorMessage="1" prompt="Select % increase in income level" sqref="F105 J105 N105 R105 F107 J107 N107 R107 F109 J109 N109 R109 F111 J111 N111 R111" xr:uid="{00000000-0002-0000-0B00-000006000000}">
      <formula1>$E$168:$E$176</formula1>
    </dataValidation>
    <dataValidation type="list" allowBlank="1" showInputMessage="1" showErrorMessage="1" error="Please select from the drop-down list" prompt="Please select from the drop-down list" sqref="C14" xr:uid="{00000000-0002-0000-0B00-000007000000}">
      <formula1>$C$156:$C$158</formula1>
    </dataValidation>
    <dataValidation type="list" allowBlank="1" showInputMessage="1" showErrorMessage="1" error="Select from the drop-down list" prompt="Select from the drop-down list" sqref="C15" xr:uid="{00000000-0002-0000-0B00-000008000000}">
      <formula1>$B$162:$B$320</formula1>
    </dataValidation>
    <dataValidation type="whole" allowBlank="1" showInputMessage="1" showErrorMessage="1" prompt="Enter number of households" sqref="L115 P115 D117 H117 L117 P117 D119 H119 L119 P119 D121 H121 L121 P121" xr:uid="{00000000-0002-0000-0B00-000009000000}">
      <formula1>0</formula1>
      <formula2>999999999999</formula2>
    </dataValidation>
    <dataValidation type="list" allowBlank="1" showInputMessage="1" showErrorMessage="1" prompt="Select response level" sqref="F69 J69 N69 R69" xr:uid="{00000000-0002-0000-0B00-00000A000000}">
      <formula1>$H$155:$H$159</formula1>
    </dataValidation>
    <dataValidation type="decimal" allowBlank="1" showInputMessage="1" showErrorMessage="1" errorTitle="Invalid data" error="Please enter a number" prompt="Enter the number of municipalities covered by the Early Warning System" sqref="I27 G41 K41 O41 S41 G44 K44 O44 S44 G47 K47 O47 S47 G50 K50 O50 S50 H103 H105 H115" xr:uid="{00000000-0002-0000-0B00-00000B000000}">
      <formula1>0</formula1>
      <formula2>9999999</formula2>
    </dataValidation>
    <dataValidation type="list" allowBlank="1" showInputMessage="1" showErrorMessage="1" prompt="Select income source" sqref="E115:F115 I115 M115 R115 E117:F117 I117 M117 R117 E119:F119 I119 M119 R119 E121:F121 I121 M121 R121" xr:uid="{00000000-0002-0000-0B00-00000C000000}">
      <formula1>$K$139:$K$153</formula1>
    </dataValidation>
    <dataValidation type="decimal" allowBlank="1" showInputMessage="1" showErrorMessage="1" errorTitle="Invalid data" error="Please enter a number between 0 and 100" prompt="Enter a percentage between 0 and 100" sqref="E28 I28 M28 Q28 E55 I55 M55 Q55 E57 I57 M57 Q57 D63:E63 H63:I63 L63:M63 P63:Q63 E65 I65 M65 Q65 E103 I103 M103 Q103 E105 I105 M105 Q105 E107 I107 M107 Q107 E109 I109 M109 Q109 E111 I111 M111 Q111 E22:E23 I22:I23 Q22:Q23" xr:uid="{00000000-0002-0000-0B00-00000D000000}">
      <formula1>0</formula1>
      <formula2>100</formula2>
    </dataValidation>
    <dataValidation type="list" allowBlank="1" showInputMessage="1" showErrorMessage="1" error="Select from the drop-down list" prompt="Select category of early warning systems_x000a__x000a_" sqref="E40:E41 E43:E44 E46:E47 E49:E50 I40:I41 I43:I44 I46:I47 I49:I50 M40:M41 M43:M44 M46:M47 M49:M50 Q40:Q41 Q43:Q44 Q46:Q47 Q49:Q50" xr:uid="{00000000-0002-0000-0B00-00000E000000}">
      <formula1>$D$163:$D$166</formula1>
    </dataValidation>
    <dataValidation type="whole" allowBlank="1" showInputMessage="1" showErrorMessage="1" errorTitle="Please enter a number here" error="Please enter a number here" promptTitle="Please enter a number here" sqref="D30 H30 L30 P30 D32 H32 L32 P32 D34 H34 L34 P34 D36 H36 L36 P36 D38 H38 L38 P38" xr:uid="{00000000-0002-0000-0B00-00000F000000}">
      <formula1>0</formula1>
      <formula2>99999</formula2>
    </dataValidation>
    <dataValidation type="list" allowBlank="1" showInputMessage="1" showErrorMessage="1" prompt="Select type of assets" sqref="E113 I113 M113 Q113" xr:uid="{00000000-0002-0000-0B00-000010000000}">
      <formula1>$L$140:$L$146</formula1>
    </dataValidation>
    <dataValidation type="list" allowBlank="1" showInputMessage="1" showErrorMessage="1" prompt="Select project/programme sector" sqref="E30 I30 M30 Q30 E32 I32 M32 Q32 E34 I34 M34 Q34 E36 I36 M36 Q36 E38 I38 M38 Q38 D69 H69 L69 P69" xr:uid="{00000000-0002-0000-0B00-000011000000}">
      <formula1>$J$146:$J$154</formula1>
    </dataValidation>
    <dataValidation type="list" allowBlank="1" showInputMessage="1" showErrorMessage="1" prompt="Please select the alternate source" sqref="G105 K105 O105 S105 G107 K107 O107 S107 G109 K109 O109 S109 G111 K111 O111 S111" xr:uid="{00000000-0002-0000-0B00-000012000000}">
      <formula1>$K$139:$K$153</formula1>
    </dataValidation>
    <dataValidation type="list" allowBlank="1" showInputMessage="1" showErrorMessage="1" prompt="Select type" sqref="F57:G57 J57:K57 N57:O57 R57:S57 D59 H59 L59 P59" xr:uid="{00000000-0002-0000-0B00-000013000000}">
      <formula1>$D$147:$D$149</formula1>
    </dataValidation>
    <dataValidation type="list" allowBlank="1" showInputMessage="1" showErrorMessage="1" prompt="Select scale" sqref="F30 J30 N30 R30 F32 J32 N32 R32 F34 J34 N34 R34 F36 J36 N36 R36 F38 J38 N38 R38 E59 I59 M59 Q59 F127 J127 N127 R127" xr:uid="{00000000-0002-0000-0B00-000014000000}">
      <formula1>$D$151:$D$153</formula1>
    </dataValidation>
    <dataValidation type="list" allowBlank="1" showInputMessage="1" showErrorMessage="1" prompt="Select status" sqref="G30 K30 O30 S30 G32 K32 O32 S32 G34 K34 O34 S34 G36 K36 O36 S36 G38 K38 O38 S38" xr:uid="{00000000-0002-0000-0B00-000015000000}">
      <formula1>$E$163:$E$165</formula1>
    </dataValidation>
    <dataValidation type="whole" allowBlank="1" showInputMessage="1" showErrorMessage="1" prompt="Enter number of assets" sqref="D113 H113 L113 P113" xr:uid="{00000000-0002-0000-0B00-000016000000}">
      <formula1>0</formula1>
      <formula2>9999999999999</formula2>
    </dataValidation>
    <dataValidation type="whole" allowBlank="1" showInputMessage="1" showErrorMessage="1" error="Please enter a number here" prompt="Please enter the No. of targeted households" sqref="L103 P103 L105 P105 D107 H107 L107 P107 D109 H109 L109 P109 D111 H111 L111 P111" xr:uid="{00000000-0002-0000-0B00-000017000000}">
      <formula1>0</formula1>
      <formula2>999999999999999</formula2>
    </dataValidation>
    <dataValidation type="list" allowBlank="1" showInputMessage="1" showErrorMessage="1" errorTitle="Select from the list" error="Select from the list" prompt="Select hazard addressed by the Early Warning System" sqref="G39 K39 O39 S39 G42 K42 O42 S42 G45 K45 O45 S45 G48 K48 O48 S48" xr:uid="{00000000-0002-0000-0B00-000018000000}">
      <formula1>$D$135:$D$142</formula1>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I92:I93 I95:I96 I98:I99 M89:M90 M92:M93 M95:M96 M98:M99 Q89:Q90 Q92:Q93 Q95:Q96 Q98:Q99" xr:uid="{00000000-0002-0000-0B00-000019000000}">
      <formula1>0</formula1>
    </dataValidation>
    <dataValidation type="list" allowBlank="1" showInputMessage="1" showErrorMessage="1" prompt="Select income source" sqref="Q115 Q117 Q119 Q121" xr:uid="{00000000-0002-0000-0B00-00001A000000}">
      <formula1>incomesource</formula1>
    </dataValidation>
    <dataValidation type="list" allowBlank="1" showInputMessage="1" showErrorMessage="1" error="Select from the drop-down list" prompt="Select the geographical coverage of the Early Warning System" sqref="G40 K40 O40 S40 G43 K43 O43 S43 G46 K46 O46 S46 G49 K49 O49 S49" xr:uid="{00000000-0002-0000-0B00-00001B000000}">
      <formula1>$D$151:$D$153</formula1>
    </dataValidation>
    <dataValidation type="list" allowBlank="1" showInputMessage="1" showErrorMessage="1" sqref="B66" xr:uid="{00000000-0002-0000-0B00-00001C000000}">
      <formula1>selectyn</formula1>
    </dataValidation>
    <dataValidation type="decimal" allowBlank="1" showInputMessage="1" showErrorMessage="1" errorTitle="Invalid data" error="Please enter a number" prompt="Please enter a number here" sqref="E54 I54 D65 H65 L65 P65" xr:uid="{00000000-0002-0000-0B00-00001D000000}">
      <formula1>0</formula1>
      <formula2>9999999999</formula2>
    </dataValidation>
    <dataValidation type="list" allowBlank="1" showInputMessage="1" showErrorMessage="1" error="Select from the drop-down list._x000a_" prompt="Select overall effectiveness" sqref="G27:G28 K27:K28 O27:O28 S27:S28" xr:uid="{00000000-0002-0000-0B00-00001E000000}">
      <formula1>$K$155:$K$159</formula1>
    </dataValidation>
    <dataValidation type="list" allowBlank="1" showInputMessage="1" showErrorMessage="1" prompt="Select sector" sqref="F54 J54 N54 R54 F59 J59 N59 R59 F113 J113 N113 R113 E127 I127 M127 Q127 D71:D76 G78:G83 H71:H76 K78:K83 L71:L76 O78:O83 P71:P76 S78:S83" xr:uid="{00000000-0002-0000-0B00-00001F000000}">
      <formula1>$J$146:$J$154</formula1>
    </dataValidation>
    <dataValidation type="decimal" allowBlank="1" showInputMessage="1" showErrorMessage="1" errorTitle="Invalid data" error="Please enter a number" sqref="M54 Q54 H57 L57 P57" xr:uid="{00000000-0002-0000-0B00-000020000000}">
      <formula1>0</formula1>
      <formula2>9999999999</formula2>
    </dataValidation>
    <dataValidation type="list" allowBlank="1" showInputMessage="1" showErrorMessage="1" prompt="Select capacity level" sqref="G54 K54 O54 S54" xr:uid="{00000000-0002-0000-0B00-000021000000}">
      <formula1>$F$155:$F$158</formula1>
    </dataValidation>
    <dataValidation type="decimal" allowBlank="1" showInputMessage="1" showErrorMessage="1" errorTitle="Invalid data" error="Please enter a number" prompt="Enter total number of staff trained" sqref="D57" xr:uid="{00000000-0002-0000-0B00-000022000000}">
      <formula1>0</formula1>
      <formula2>9999999999</formula2>
    </dataValidation>
    <dataValidation type="list" allowBlank="1" showInputMessage="1" showErrorMessage="1" prompt="Select integration level" sqref="D125:S125" xr:uid="{00000000-0002-0000-0B00-000023000000}">
      <formula1>$H$143:$H$147</formula1>
    </dataValidation>
    <dataValidation type="list" allowBlank="1" showInputMessage="1" showErrorMessage="1" prompt="Select scale" sqref="G59 K59 O59 S59" xr:uid="{00000000-0002-0000-0B00-000024000000}">
      <formula1>$F$155:$F$158</formula1>
    </dataValidation>
    <dataValidation type="list" allowBlank="1" showInputMessage="1" showErrorMessage="1" prompt="Select a sector" sqref="F63:G63 J63:K63 N63:O63 R63:S63" xr:uid="{00000000-0002-0000-0B00-000025000000}">
      <formula1>$J$146:$J$154</formula1>
    </dataValidation>
    <dataValidation type="list" allowBlank="1" showInputMessage="1" showErrorMessage="1" prompt="Select level of awarness" sqref="F65:G65 J65:K65 N65:O65 R65:S65" xr:uid="{00000000-0002-0000-0B00-000026000000}">
      <formula1>$G$155:$G$159</formula1>
    </dataValidation>
    <dataValidation type="list" allowBlank="1" showInputMessage="1" showErrorMessage="1" prompt="Select geographical scale" sqref="E69 I69 M69 Q69" xr:uid="{00000000-0002-0000-0B00-000027000000}">
      <formula1>$D$151:$D$153</formula1>
    </dataValidation>
    <dataValidation type="list" allowBlank="1" showInputMessage="1" showErrorMessage="1" sqref="G77 I77 K77 M77 O77 Q77 S77 F112 K112 O112 S112 E126 G126 I126 K126 M126 O126 Q126 S126" xr:uid="{00000000-0002-0000-0B00-000028000000}">
      <formula1>group</formula1>
    </dataValidation>
    <dataValidation type="list" allowBlank="1" showInputMessage="1" showErrorMessage="1" prompt="Select level of improvements" sqref="D87:E87 H87 L87 P87" xr:uid="{00000000-0002-0000-0B00-000029000000}">
      <formula1>$K$155:$K$159</formula1>
    </dataValidation>
    <dataValidation type="list" allowBlank="1" showInputMessage="1" showErrorMessage="1" prompt="Select programme/sector" sqref="F87 J87 N87 R87" xr:uid="{00000000-0002-0000-0B00-00002A000000}">
      <formula1>$J$146:$J$154</formula1>
    </dataValidation>
    <dataValidation type="list" allowBlank="1" showInputMessage="1" showErrorMessage="1" prompt="Select type" sqref="G87 K87 O87 S87" xr:uid="{00000000-0002-0000-0B00-00002B000000}">
      <formula1>$F$136:$F$140</formula1>
    </dataValidation>
    <dataValidation type="list" allowBlank="1" showInputMessage="1" showErrorMessage="1" prompt="Select level of improvements" sqref="M87 Q87" xr:uid="{00000000-0002-0000-0B00-00002C000000}">
      <formula1>effectiveness</formula1>
    </dataValidation>
    <dataValidation type="list" allowBlank="1" showInputMessage="1" showErrorMessage="1" prompt="Select targeted asset" sqref="E71:E76 I71:I76 M71:M76 Q71:Q76" xr:uid="{00000000-0002-0000-0B00-00002D000000}">
      <formula1>$J$165:$J$166</formula1>
    </dataValidation>
    <dataValidation type="list" allowBlank="1" showInputMessage="1" showErrorMessage="1" prompt="Select the effectiveness of protection/rehabilitation" sqref="S89 S92 S95 S98" xr:uid="{00000000-0002-0000-0B00-00002E000000}">
      <formula1>effectiveness</formula1>
    </dataValidation>
    <dataValidation type="list" allowBlank="1" showInputMessage="1" showErrorMessage="1" error="Please select improvement level from the drop-down list" prompt="Select improvement level" sqref="F103:G103 J103:K103 N103:O103 R103:S103" xr:uid="{00000000-0002-0000-0B00-00002F000000}">
      <formula1>$H$150:$H$154</formula1>
    </dataValidation>
    <dataValidation type="list" allowBlank="1" showInputMessage="1" showErrorMessage="1" prompt="Select changes in asset" sqref="F71:G76 J71:K76 N71:O76 R71:S76" xr:uid="{00000000-0002-0000-0B00-000030000000}">
      <formula1>$I$155:$I$159</formula1>
    </dataValidation>
    <dataValidation type="list" allowBlank="1" showInputMessage="1" showErrorMessage="1" prompt="Select adaptation strategy" sqref="G113 K113 O113 S113" xr:uid="{00000000-0002-0000-0B00-000031000000}">
      <formula1>$I$161:$I$177</formula1>
    </dataValidation>
    <dataValidation type="decimal" allowBlank="1" showInputMessage="1" showErrorMessage="1" error="Please enter a number" prompt="Enter income level of households" sqref="G115 K115 O115 G117 K117 O117 G119 K119 O119 G121 K121 O121" xr:uid="{00000000-0002-0000-0B00-000032000000}">
      <formula1>0</formula1>
      <formula2>9999999999999</formula2>
    </dataValidation>
    <dataValidation type="whole" allowBlank="1" showInputMessage="1" showErrorMessage="1" error="Please enter a number" prompt="Enter No. of policy introduced or adjusted" sqref="D127 H127 L127 P127" xr:uid="{00000000-0002-0000-0B00-000033000000}">
      <formula1>0</formula1>
      <formula2>999999999999</formula2>
    </dataValidation>
    <dataValidation type="list" allowBlank="1" showInputMessage="1" showErrorMessage="1" prompt="Select type of policy" sqref="G127" xr:uid="{00000000-0002-0000-0B00-000034000000}">
      <formula1>$H$164:$H$185</formula1>
    </dataValidation>
    <dataValidation type="list" allowBlank="1" showInputMessage="1" showErrorMessage="1" prompt="Select type of policy" sqref="K127 O127 S127" xr:uid="{00000000-0002-0000-0B00-000035000000}">
      <formula1>policy</formula1>
    </dataValidation>
    <dataValidation type="whole" allowBlank="1" showInputMessage="1" showErrorMessage="1" error="Please enter a number here" prompt="Enter No. of development strategies" sqref="D129 H129 L129 P129" xr:uid="{00000000-0002-0000-0B00-000036000000}">
      <formula1>0</formula1>
      <formula2>999999999</formula2>
    </dataValidation>
    <dataValidation type="list" allowBlank="1" showInputMessage="1" showErrorMessage="1" prompt="Select state of enforcement" sqref="E129:F129 I129:J129 M129:N129 Q129:R129" xr:uid="{00000000-0002-0000-0B00-000037000000}">
      <formula1>$I$136:$I$140</formula1>
    </dataValidation>
    <dataValidation type="list" allowBlank="1" showInputMessage="1" showErrorMessage="1" prompt="Select effectiveness" sqref="G129 K129 O129 S129" xr:uid="{00000000-0002-0000-0B00-000038000000}">
      <formula1>$K$155:$K$159</formula1>
    </dataValidation>
    <dataValidation type="list" allowBlank="1" showInputMessage="1" showErrorMessage="1" sqref="E142:E143" xr:uid="{00000000-0002-0000-0B00-000039000000}">
      <formula1>$D$16:$D$18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B00-00003A000000}">
      <formula1>0</formula1>
      <formula2>9999999999</formula2>
    </dataValidation>
    <dataValidation type="whole" allowBlank="1" showInputMessage="1" showErrorMessage="1" error="Please enter a number here" prompt="Please enter a number" sqref="D78:D83 H78:H83 L78:L83 P78:P83" xr:uid="{00000000-0002-0000-0B00-00003B000000}">
      <formula1>0</formula1>
      <formula2>9999999999999990</formula2>
    </dataValidation>
    <dataValidation type="list" allowBlank="1" showInputMessage="1" showErrorMessage="1" prompt="Select type of natural assets protected or rehabilitated" sqref="D89:D90 D92:D93 D95:D96 D98:D99 H89:H90 H92:H93 H95:H96 H98:H99 L89:L90 L92:L93 L95:L96 L98:L99 P89:P90 P92:P93 P95:P96 P98:P99" xr:uid="{00000000-0002-0000-0B00-00003C000000}">
      <formula1>$C$166:$C$173</formula1>
    </dataValidation>
    <dataValidation type="list" allowBlank="1" showInputMessage="1" showErrorMessage="1" error="Select from the drop-down list" prompt="Select type of hazards information generated from the drop-down list_x000a_" sqref="F27:F28 J27:J28 N27:N28 R27:R28" xr:uid="{00000000-0002-0000-0B00-00003D000000}">
      <formula1>$D$135:$D$142</formula1>
    </dataValidation>
    <dataValidation type="list" allowBlank="1" showInputMessage="1" showErrorMessage="1" prompt="Enter the unit and type of the natural asset of ecosystem restored" sqref="F89:F90 F92:F93 F95:F96 F98:F99 J89:J90 J92:J93 J95:J96 J98:J99 N89:N90 N92:N93 N95:N96 N98:N99" xr:uid="{00000000-0002-0000-0B00-00003E000000}">
      <formula1>$C$160:$C$163</formula1>
    </dataValidation>
    <dataValidation type="list" allowBlank="1" showInputMessage="1" showErrorMessage="1" error="Please select a level of effectiveness from the drop-down list" prompt="Select the level of effectiveness of protection/rehabilitation" sqref="G89:G90 G92:G93 G95:G96 G98:G99 K89:K90 K92:K93 K95:K96 K98:K99 O89:O90 O92:O93 O95:O96 O98:O99 R89:R90 R92:R93 R95:R96 R98:R99" xr:uid="{00000000-0002-0000-0B00-00003F000000}">
      <formula1>$K$155:$K$159</formula1>
    </dataValidation>
    <dataValidation type="decimal" allowBlank="1" showInputMessage="1" showErrorMessage="1" errorTitle="Invalid data" error="Enter a percentage between 0 and 100" prompt="Enter a percentage (between 0 and 100)" sqref="F22:G23 J22:K23 R22:S23 N22:O22" xr:uid="{00000000-0002-0000-0B00-000040000000}">
      <formula1>0</formula1>
      <formula2>100</formula2>
    </dataValidation>
  </dataValidations>
  <pageMargins left="0.7" right="0.7" top="0.75" bottom="0.75" header="0.3" footer="0.3"/>
  <pageSetup paperSize="8" scale="22" fitToHeight="0" orientation="landscape" cellComments="asDisplayed" r:id="rId1"/>
  <ignoredErrors>
    <ignoredError sqref="M21" unlockedFormula="1"/>
  </ignoredErrors>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D1C57-703C-4439-9304-BCF6710CCAE5}">
  <dimension ref="A1:AM88"/>
  <sheetViews>
    <sheetView topLeftCell="A10" zoomScale="90" zoomScaleNormal="90" workbookViewId="0">
      <selection activeCell="Q30" sqref="Q30"/>
    </sheetView>
  </sheetViews>
  <sheetFormatPr defaultColWidth="9.08984375" defaultRowHeight="15"/>
  <cols>
    <col min="1" max="1" width="5.453125" style="410" customWidth="1"/>
    <col min="2" max="2" width="18.453125" style="368" customWidth="1"/>
    <col min="3" max="3" width="21" style="368" customWidth="1"/>
    <col min="4" max="4" width="18.453125" style="368" customWidth="1"/>
    <col min="5" max="5" width="23.453125" style="368" customWidth="1"/>
    <col min="6" max="7" width="15.453125" style="368" customWidth="1"/>
    <col min="8" max="8" width="7.453125" style="368" customWidth="1"/>
    <col min="9" max="9" width="23.453125" style="368" customWidth="1"/>
    <col min="10" max="11" width="15.453125" style="368" customWidth="1"/>
    <col min="12" max="12" width="6.90625" style="368" customWidth="1"/>
    <col min="13" max="13" width="23.453125" style="368" customWidth="1"/>
    <col min="14" max="15" width="15.453125" style="368" customWidth="1"/>
    <col min="16" max="16" width="6.90625" style="368" customWidth="1"/>
    <col min="17" max="17" width="20.90625" customWidth="1"/>
    <col min="18" max="39" width="9.08984375" style="410"/>
    <col min="40" max="16384" width="9.08984375" style="368"/>
  </cols>
  <sheetData>
    <row r="1" spans="1:17" s="410" customFormat="1">
      <c r="A1" s="409"/>
      <c r="B1" s="409"/>
      <c r="C1" s="409"/>
      <c r="Q1" s="83"/>
    </row>
    <row r="2" spans="1:17" s="410" customFormat="1" ht="26">
      <c r="B2" s="501" t="s">
        <v>1289</v>
      </c>
      <c r="C2" s="409"/>
      <c r="D2" s="409"/>
      <c r="Q2" s="83"/>
    </row>
    <row r="3" spans="1:17" s="410" customFormat="1">
      <c r="B3" s="409"/>
      <c r="C3" s="409"/>
      <c r="D3" s="409"/>
      <c r="Q3" s="83"/>
    </row>
    <row r="4" spans="1:17" s="410" customFormat="1" ht="18">
      <c r="B4" s="448" t="s">
        <v>1290</v>
      </c>
      <c r="C4" s="409"/>
      <c r="D4" s="409"/>
      <c r="Q4" s="83"/>
    </row>
    <row r="5" spans="1:17" s="410" customFormat="1" ht="8.25" customHeight="1">
      <c r="B5" s="409"/>
      <c r="C5" s="409"/>
      <c r="D5" s="409"/>
      <c r="Q5" s="83"/>
    </row>
    <row r="6" spans="1:17" s="410" customFormat="1" ht="18.5">
      <c r="B6" s="449" t="s">
        <v>1291</v>
      </c>
      <c r="C6" s="409"/>
      <c r="D6" s="409"/>
      <c r="Q6" s="83"/>
    </row>
    <row r="7" spans="1:17" s="410" customFormat="1" ht="8.25" customHeight="1">
      <c r="B7" s="409"/>
      <c r="C7" s="409"/>
      <c r="D7" s="409"/>
      <c r="Q7" s="83"/>
    </row>
    <row r="8" spans="1:17" s="410" customFormat="1" ht="18">
      <c r="B8" s="450" t="s">
        <v>1292</v>
      </c>
      <c r="C8" s="409"/>
      <c r="D8" s="409"/>
      <c r="Q8" s="83"/>
    </row>
    <row r="9" spans="1:17" s="410" customFormat="1" ht="168.75" customHeight="1">
      <c r="B9" s="1393" t="s">
        <v>1293</v>
      </c>
      <c r="C9" s="1393"/>
      <c r="D9" s="1393"/>
      <c r="E9" s="1393"/>
      <c r="F9" s="1393"/>
      <c r="G9" s="1393"/>
      <c r="H9" s="1393"/>
      <c r="I9" s="1393"/>
      <c r="J9" s="1393"/>
      <c r="Q9" s="83"/>
    </row>
    <row r="10" spans="1:17" s="410" customFormat="1" ht="18">
      <c r="B10" s="450" t="s">
        <v>1294</v>
      </c>
      <c r="C10" s="409"/>
      <c r="D10" s="409"/>
      <c r="Q10" s="83"/>
    </row>
    <row r="11" spans="1:17" s="410" customFormat="1" ht="18">
      <c r="B11" s="450" t="s">
        <v>1295</v>
      </c>
      <c r="C11" s="409"/>
      <c r="D11" s="409"/>
      <c r="Q11" s="83"/>
    </row>
    <row r="12" spans="1:17" s="410" customFormat="1" ht="18">
      <c r="B12" s="450" t="s">
        <v>1296</v>
      </c>
      <c r="C12" s="409"/>
      <c r="D12" s="409"/>
      <c r="Q12" s="83"/>
    </row>
    <row r="13" spans="1:17" s="410" customFormat="1" ht="18">
      <c r="B13" s="450" t="s">
        <v>1297</v>
      </c>
      <c r="C13" s="409"/>
      <c r="D13" s="409"/>
      <c r="Q13" s="83"/>
    </row>
    <row r="14" spans="1:17" s="410" customFormat="1">
      <c r="B14" s="409"/>
      <c r="C14" s="409"/>
      <c r="D14" s="409"/>
      <c r="Q14" s="83"/>
    </row>
    <row r="15" spans="1:17" s="410" customFormat="1" ht="8.25" customHeight="1">
      <c r="B15" s="409"/>
      <c r="C15" s="409"/>
      <c r="D15" s="409"/>
      <c r="Q15" s="83"/>
    </row>
    <row r="16" spans="1:17" s="410" customFormat="1" ht="18">
      <c r="B16" s="448" t="s">
        <v>1298</v>
      </c>
      <c r="C16" s="409"/>
      <c r="D16" s="409"/>
      <c r="Q16" s="83"/>
    </row>
    <row r="17" spans="1:18" s="410" customFormat="1" ht="18" customHeight="1" thickBot="1">
      <c r="B17" s="412" t="s">
        <v>1299</v>
      </c>
      <c r="C17" s="412"/>
      <c r="D17" s="412"/>
      <c r="Q17" s="83"/>
    </row>
    <row r="18" spans="1:18" ht="29.25" customHeight="1">
      <c r="B18" s="443" t="s">
        <v>1300</v>
      </c>
      <c r="C18" s="442" t="s">
        <v>1301</v>
      </c>
      <c r="D18" s="444" t="s">
        <v>932</v>
      </c>
      <c r="E18" s="443" t="s">
        <v>1302</v>
      </c>
      <c r="F18" s="445" t="s">
        <v>1303</v>
      </c>
      <c r="G18" s="1388" t="s">
        <v>1304</v>
      </c>
      <c r="H18" s="1389"/>
      <c r="I18" s="446" t="s">
        <v>1305</v>
      </c>
      <c r="J18" s="445" t="s">
        <v>1303</v>
      </c>
      <c r="K18" s="1388" t="s">
        <v>1304</v>
      </c>
      <c r="L18" s="1389"/>
      <c r="M18" s="446" t="s">
        <v>1306</v>
      </c>
      <c r="N18" s="445" t="s">
        <v>1303</v>
      </c>
      <c r="O18" s="1388" t="s">
        <v>1304</v>
      </c>
      <c r="P18" s="1389"/>
      <c r="Q18" s="447" t="s">
        <v>1307</v>
      </c>
    </row>
    <row r="19" spans="1:18" ht="23.25" customHeight="1">
      <c r="A19" s="413">
        <v>1</v>
      </c>
      <c r="B19" s="375" t="s">
        <v>1308</v>
      </c>
      <c r="C19" s="511" t="s">
        <v>1309</v>
      </c>
      <c r="D19" s="577" t="s">
        <v>1261</v>
      </c>
      <c r="E19" s="382" t="s">
        <v>1310</v>
      </c>
      <c r="F19" s="404">
        <v>359104</v>
      </c>
      <c r="G19" s="404">
        <v>44927</v>
      </c>
      <c r="H19" s="405">
        <f t="shared" ref="H19:H29" si="0">G19/F19*100</f>
        <v>12.510860363571554</v>
      </c>
      <c r="I19" s="406" t="s">
        <v>1311</v>
      </c>
      <c r="J19" s="404">
        <v>308027</v>
      </c>
      <c r="K19" s="404">
        <v>33860</v>
      </c>
      <c r="L19" s="405">
        <f>K19/J19*100</f>
        <v>10.9925428615024</v>
      </c>
      <c r="M19" s="451" t="s">
        <v>1312</v>
      </c>
      <c r="N19" s="452" t="s">
        <v>1313</v>
      </c>
      <c r="O19" s="407">
        <v>0</v>
      </c>
      <c r="P19" s="405"/>
      <c r="Q19" s="408">
        <f>G19+K19+O19</f>
        <v>78787</v>
      </c>
    </row>
    <row r="20" spans="1:18" ht="23.25" customHeight="1">
      <c r="A20" s="413">
        <v>2</v>
      </c>
      <c r="B20" s="376" t="s">
        <v>1314</v>
      </c>
      <c r="C20" s="512" t="s">
        <v>1309</v>
      </c>
      <c r="D20" s="377" t="s">
        <v>1261</v>
      </c>
      <c r="E20" s="383" t="s">
        <v>1310</v>
      </c>
      <c r="F20" s="385">
        <v>346401</v>
      </c>
      <c r="G20" s="385">
        <v>46025</v>
      </c>
      <c r="H20" s="386">
        <f t="shared" si="0"/>
        <v>13.286624461245783</v>
      </c>
      <c r="I20" s="383" t="s">
        <v>1311</v>
      </c>
      <c r="J20" s="385">
        <v>294496</v>
      </c>
      <c r="K20" s="385">
        <v>41821</v>
      </c>
      <c r="L20" s="386">
        <f t="shared" ref="L20:L25" si="1">K20/J20*100</f>
        <v>14.200871998261436</v>
      </c>
      <c r="M20" s="451" t="s">
        <v>1312</v>
      </c>
      <c r="N20" s="452" t="s">
        <v>1313</v>
      </c>
      <c r="O20" s="387">
        <v>0</v>
      </c>
      <c r="P20" s="386"/>
      <c r="Q20" s="395">
        <f t="shared" ref="Q20:Q29" si="2">G20+K20+O20</f>
        <v>87846</v>
      </c>
    </row>
    <row r="21" spans="1:18" ht="23.25" customHeight="1">
      <c r="A21" s="413">
        <f>A20+1</f>
        <v>3</v>
      </c>
      <c r="B21" s="376" t="s">
        <v>1315</v>
      </c>
      <c r="C21" s="512" t="s">
        <v>1309</v>
      </c>
      <c r="D21" s="377" t="s">
        <v>1261</v>
      </c>
      <c r="E21" s="383" t="s">
        <v>1316</v>
      </c>
      <c r="F21" s="385">
        <v>330925</v>
      </c>
      <c r="G21" s="385">
        <v>17037</v>
      </c>
      <c r="H21" s="386">
        <f t="shared" si="0"/>
        <v>5.1482964417919472</v>
      </c>
      <c r="I21" s="383" t="s">
        <v>1311</v>
      </c>
      <c r="J21" s="385">
        <v>277747</v>
      </c>
      <c r="K21" s="385">
        <v>14647</v>
      </c>
      <c r="L21" s="386">
        <f t="shared" si="1"/>
        <v>5.2735043042769139</v>
      </c>
      <c r="M21" s="451" t="s">
        <v>1312</v>
      </c>
      <c r="N21" s="452" t="s">
        <v>1313</v>
      </c>
      <c r="O21" s="387">
        <v>0</v>
      </c>
      <c r="P21" s="386"/>
      <c r="Q21" s="395">
        <f t="shared" si="2"/>
        <v>31684</v>
      </c>
    </row>
    <row r="22" spans="1:18" ht="23.25" customHeight="1">
      <c r="A22" s="413">
        <f t="shared" ref="A22:A29" si="3">A21+1</f>
        <v>4</v>
      </c>
      <c r="B22" s="376" t="s">
        <v>1317</v>
      </c>
      <c r="C22" s="512" t="s">
        <v>1309</v>
      </c>
      <c r="D22" s="377" t="s">
        <v>1261</v>
      </c>
      <c r="E22" s="383" t="s">
        <v>1318</v>
      </c>
      <c r="F22" s="385">
        <v>162105</v>
      </c>
      <c r="G22" s="385">
        <v>3905</v>
      </c>
      <c r="H22" s="386">
        <f t="shared" si="0"/>
        <v>2.4089324820332503</v>
      </c>
      <c r="I22" s="383" t="s">
        <v>1311</v>
      </c>
      <c r="J22" s="385">
        <v>139986</v>
      </c>
      <c r="K22" s="385">
        <v>8652</v>
      </c>
      <c r="L22" s="386">
        <f t="shared" si="1"/>
        <v>6.1806180618061806</v>
      </c>
      <c r="M22" s="451" t="s">
        <v>1312</v>
      </c>
      <c r="N22" s="452" t="s">
        <v>1313</v>
      </c>
      <c r="O22" s="387">
        <v>0</v>
      </c>
      <c r="P22" s="386"/>
      <c r="Q22" s="395">
        <f t="shared" si="2"/>
        <v>12557</v>
      </c>
    </row>
    <row r="23" spans="1:18" ht="23.25" customHeight="1">
      <c r="A23" s="413">
        <f t="shared" si="3"/>
        <v>5</v>
      </c>
      <c r="B23" s="376" t="s">
        <v>1319</v>
      </c>
      <c r="C23" s="512" t="s">
        <v>1309</v>
      </c>
      <c r="D23" s="377" t="s">
        <v>1261</v>
      </c>
      <c r="E23" s="383" t="s">
        <v>1320</v>
      </c>
      <c r="F23" s="385">
        <v>210842</v>
      </c>
      <c r="G23" s="385">
        <v>18746</v>
      </c>
      <c r="H23" s="386">
        <f t="shared" si="0"/>
        <v>8.8910179186310128</v>
      </c>
      <c r="I23" s="383" t="s">
        <v>1311</v>
      </c>
      <c r="J23" s="385">
        <v>185918</v>
      </c>
      <c r="K23" s="385">
        <v>0</v>
      </c>
      <c r="L23" s="423">
        <v>0</v>
      </c>
      <c r="M23" s="451" t="s">
        <v>1312</v>
      </c>
      <c r="N23" s="452" t="s">
        <v>1313</v>
      </c>
      <c r="O23" s="387">
        <v>0</v>
      </c>
      <c r="P23" s="386"/>
      <c r="Q23" s="395">
        <f t="shared" si="2"/>
        <v>18746</v>
      </c>
    </row>
    <row r="24" spans="1:18" ht="23.25" customHeight="1">
      <c r="A24" s="413">
        <f t="shared" si="3"/>
        <v>6</v>
      </c>
      <c r="B24" s="376" t="s">
        <v>1321</v>
      </c>
      <c r="C24" s="513" t="s">
        <v>1309</v>
      </c>
      <c r="D24" s="377" t="s">
        <v>89</v>
      </c>
      <c r="E24" s="384" t="s">
        <v>1322</v>
      </c>
      <c r="F24" s="385">
        <v>110638</v>
      </c>
      <c r="G24" s="385">
        <v>110405</v>
      </c>
      <c r="H24" s="386">
        <f t="shared" si="0"/>
        <v>99.78940327916267</v>
      </c>
      <c r="I24" s="383" t="s">
        <v>1323</v>
      </c>
      <c r="J24" s="385">
        <v>164138</v>
      </c>
      <c r="K24" s="385">
        <v>112741.53</v>
      </c>
      <c r="L24" s="386">
        <f t="shared" si="1"/>
        <v>68.68703773653877</v>
      </c>
      <c r="M24" s="384" t="s">
        <v>1324</v>
      </c>
      <c r="N24" s="388">
        <v>330280</v>
      </c>
      <c r="O24" s="387">
        <v>0</v>
      </c>
      <c r="P24" s="386">
        <f>O24/N24*100</f>
        <v>0</v>
      </c>
      <c r="Q24" s="395">
        <f t="shared" si="2"/>
        <v>223146.53</v>
      </c>
    </row>
    <row r="25" spans="1:18" ht="23.25" customHeight="1">
      <c r="A25" s="413">
        <f t="shared" si="3"/>
        <v>7</v>
      </c>
      <c r="B25" s="376" t="s">
        <v>1325</v>
      </c>
      <c r="C25" s="513" t="s">
        <v>1309</v>
      </c>
      <c r="D25" s="377" t="s">
        <v>89</v>
      </c>
      <c r="E25" s="384" t="s">
        <v>1326</v>
      </c>
      <c r="F25" s="385">
        <v>144076</v>
      </c>
      <c r="G25" s="385">
        <v>144303</v>
      </c>
      <c r="H25" s="386">
        <f t="shared" si="0"/>
        <v>100.15755573447348</v>
      </c>
      <c r="I25" s="383" t="s">
        <v>1327</v>
      </c>
      <c r="J25" s="385">
        <v>182328</v>
      </c>
      <c r="K25" s="385">
        <v>91164</v>
      </c>
      <c r="L25" s="386">
        <f t="shared" si="1"/>
        <v>50</v>
      </c>
      <c r="M25" s="384" t="s">
        <v>1324</v>
      </c>
      <c r="N25" s="388">
        <v>346513.33</v>
      </c>
      <c r="O25" s="388">
        <v>46000</v>
      </c>
      <c r="P25" s="386">
        <f>O25/N25*100</f>
        <v>13.275102576861904</v>
      </c>
      <c r="Q25" s="395">
        <f t="shared" si="2"/>
        <v>281467</v>
      </c>
    </row>
    <row r="26" spans="1:18" ht="23.25" customHeight="1">
      <c r="A26" s="413">
        <f t="shared" si="3"/>
        <v>8</v>
      </c>
      <c r="B26" s="378" t="s">
        <v>1328</v>
      </c>
      <c r="C26" s="513" t="s">
        <v>1329</v>
      </c>
      <c r="D26" s="377" t="s">
        <v>89</v>
      </c>
      <c r="E26" s="384" t="s">
        <v>1330</v>
      </c>
      <c r="F26" s="389">
        <v>117394.6</v>
      </c>
      <c r="G26" s="389">
        <v>86627.78</v>
      </c>
      <c r="H26" s="386">
        <f t="shared" si="0"/>
        <v>73.791963173774604</v>
      </c>
      <c r="I26" s="390"/>
      <c r="J26" s="389"/>
      <c r="K26" s="389"/>
      <c r="L26" s="391"/>
      <c r="M26" s="390"/>
      <c r="N26" s="389"/>
      <c r="O26" s="389"/>
      <c r="P26" s="391"/>
      <c r="Q26" s="395">
        <f t="shared" si="2"/>
        <v>86627.78</v>
      </c>
    </row>
    <row r="27" spans="1:18" ht="23.25" customHeight="1">
      <c r="A27" s="413">
        <f t="shared" si="3"/>
        <v>9</v>
      </c>
      <c r="B27" s="378" t="s">
        <v>1331</v>
      </c>
      <c r="C27" s="513" t="s">
        <v>1329</v>
      </c>
      <c r="D27" s="377" t="s">
        <v>89</v>
      </c>
      <c r="E27" s="384" t="s">
        <v>1332</v>
      </c>
      <c r="F27" s="389">
        <v>146087.78</v>
      </c>
      <c r="G27" s="389">
        <v>64189.77</v>
      </c>
      <c r="H27" s="386">
        <f t="shared" si="0"/>
        <v>43.939178211894244</v>
      </c>
      <c r="I27" s="390"/>
      <c r="J27" s="389"/>
      <c r="K27" s="389"/>
      <c r="L27" s="391"/>
      <c r="M27" s="390"/>
      <c r="N27" s="389"/>
      <c r="O27" s="389"/>
      <c r="P27" s="391"/>
      <c r="Q27" s="395">
        <f t="shared" si="2"/>
        <v>64189.77</v>
      </c>
    </row>
    <row r="28" spans="1:18" ht="23.25" customHeight="1">
      <c r="A28" s="413">
        <f t="shared" si="3"/>
        <v>10</v>
      </c>
      <c r="B28" s="378" t="s">
        <v>1333</v>
      </c>
      <c r="C28" s="513" t="s">
        <v>1329</v>
      </c>
      <c r="D28" s="377" t="s">
        <v>1261</v>
      </c>
      <c r="E28" s="384" t="s">
        <v>1334</v>
      </c>
      <c r="F28" s="422">
        <v>184495</v>
      </c>
      <c r="G28" s="389">
        <v>55349</v>
      </c>
      <c r="H28" s="386">
        <f t="shared" si="0"/>
        <v>30.000271010054476</v>
      </c>
      <c r="I28" s="390"/>
      <c r="J28" s="389"/>
      <c r="K28" s="389"/>
      <c r="L28" s="391"/>
      <c r="M28" s="390"/>
      <c r="N28" s="389"/>
      <c r="O28" s="389"/>
      <c r="P28" s="391"/>
      <c r="Q28" s="395">
        <f t="shared" si="2"/>
        <v>55349</v>
      </c>
    </row>
    <row r="29" spans="1:18" ht="23.25" customHeight="1">
      <c r="A29" s="413">
        <f t="shared" si="3"/>
        <v>11</v>
      </c>
      <c r="B29" s="376" t="s">
        <v>1335</v>
      </c>
      <c r="C29" s="514" t="s">
        <v>1329</v>
      </c>
      <c r="D29" s="377" t="s">
        <v>89</v>
      </c>
      <c r="E29" s="384" t="s">
        <v>1336</v>
      </c>
      <c r="F29" s="422">
        <v>134634.68</v>
      </c>
      <c r="G29" s="389">
        <v>41998.02</v>
      </c>
      <c r="H29" s="386">
        <f t="shared" si="0"/>
        <v>31.194057875727115</v>
      </c>
      <c r="I29" s="390"/>
      <c r="J29" s="389"/>
      <c r="K29" s="389"/>
      <c r="L29" s="391"/>
      <c r="M29" s="390"/>
      <c r="N29" s="389"/>
      <c r="O29" s="389"/>
      <c r="P29" s="391"/>
      <c r="Q29" s="395">
        <f t="shared" si="2"/>
        <v>41998.02</v>
      </c>
    </row>
    <row r="30" spans="1:18" ht="24" customHeight="1" thickBot="1">
      <c r="B30" s="379" t="s">
        <v>297</v>
      </c>
      <c r="C30" s="381"/>
      <c r="D30" s="380"/>
      <c r="E30" s="392"/>
      <c r="F30" s="393">
        <f>SUM(F19:F29)</f>
        <v>2246703.06</v>
      </c>
      <c r="G30" s="393">
        <f>SUM(G19:G29)</f>
        <v>633512.57000000007</v>
      </c>
      <c r="H30" s="394">
        <f>G30/F30*100</f>
        <v>28.197432107472189</v>
      </c>
      <c r="I30" s="392"/>
      <c r="J30" s="393">
        <f>SUM(J19:J29)</f>
        <v>1552640</v>
      </c>
      <c r="K30" s="393">
        <f>SUM(K19:K29)</f>
        <v>302885.53000000003</v>
      </c>
      <c r="L30" s="393">
        <f>K30/J30*100</f>
        <v>19.507775788334708</v>
      </c>
      <c r="M30" s="392"/>
      <c r="N30" s="393">
        <f>SUM(N19:N29)</f>
        <v>676793.33000000007</v>
      </c>
      <c r="O30" s="393">
        <f t="shared" ref="O30" si="4">SUM(O19:O29)</f>
        <v>46000</v>
      </c>
      <c r="P30" s="394">
        <f>O30/N30*100</f>
        <v>6.7967572907374834</v>
      </c>
      <c r="Q30" s="396">
        <f>SUM(Q19:Q29)</f>
        <v>982398.10000000009</v>
      </c>
      <c r="R30" s="502">
        <f>Q30/8559239*100</f>
        <v>11.477633700846535</v>
      </c>
    </row>
    <row r="31" spans="1:18" s="410" customFormat="1" ht="17.25" customHeight="1">
      <c r="B31" s="414"/>
      <c r="C31" s="414"/>
      <c r="D31" s="414"/>
      <c r="E31" s="414"/>
      <c r="F31" s="414"/>
      <c r="G31" s="414"/>
      <c r="H31" s="414"/>
      <c r="I31" s="414"/>
      <c r="J31" s="414"/>
      <c r="K31" s="414"/>
      <c r="L31" s="414"/>
      <c r="M31" s="414"/>
      <c r="N31" s="414"/>
      <c r="O31" s="414"/>
      <c r="P31" s="414"/>
      <c r="Q31" s="83"/>
      <c r="R31" s="415">
        <f>(G30+K30)/F30*100</f>
        <v>41.678765506288137</v>
      </c>
    </row>
    <row r="32" spans="1:18" s="410" customFormat="1" ht="17.25" customHeight="1">
      <c r="B32" s="503" t="s">
        <v>1337</v>
      </c>
      <c r="F32" s="504">
        <f>F30+(K24+N24+K25+N25)</f>
        <v>3127401.92</v>
      </c>
      <c r="G32" s="505">
        <f>G30+K30+O30</f>
        <v>982398.10000000009</v>
      </c>
      <c r="H32" s="506">
        <f>G32/F32*100</f>
        <v>31.412595027120787</v>
      </c>
      <c r="M32" s="414"/>
      <c r="N32" s="414"/>
      <c r="O32" s="414"/>
      <c r="P32" s="414"/>
      <c r="Q32" s="83"/>
    </row>
    <row r="33" spans="2:17" s="410" customFormat="1" ht="17.25" customHeight="1">
      <c r="B33" s="507" t="s">
        <v>1338</v>
      </c>
      <c r="C33" s="414"/>
      <c r="D33" s="414"/>
      <c r="E33" s="414"/>
      <c r="F33" s="508"/>
      <c r="G33" s="509"/>
      <c r="H33" s="414"/>
      <c r="M33" s="414"/>
      <c r="N33" s="414"/>
      <c r="O33" s="414"/>
      <c r="P33" s="414"/>
      <c r="Q33" s="83"/>
    </row>
    <row r="34" spans="2:17" s="410" customFormat="1" ht="17.25" customHeight="1">
      <c r="B34" s="507" t="s">
        <v>1339</v>
      </c>
      <c r="C34" s="414"/>
      <c r="D34" s="414"/>
      <c r="E34" s="414"/>
      <c r="F34" s="414"/>
      <c r="G34" s="414"/>
      <c r="H34" s="414"/>
      <c r="M34" s="414"/>
      <c r="N34" s="414"/>
      <c r="O34" s="414"/>
      <c r="P34" s="414"/>
      <c r="Q34" s="83"/>
    </row>
    <row r="35" spans="2:17" s="410" customFormat="1" ht="17.25" customHeight="1">
      <c r="B35" s="414"/>
      <c r="C35" s="414"/>
      <c r="D35" s="414"/>
      <c r="E35" s="414"/>
      <c r="F35" s="414"/>
      <c r="G35" s="414"/>
      <c r="H35" s="414"/>
      <c r="I35" s="414"/>
      <c r="J35" s="414"/>
      <c r="K35" s="414"/>
      <c r="L35" s="414"/>
      <c r="M35" s="414"/>
      <c r="N35" s="414"/>
      <c r="O35" s="414"/>
      <c r="P35" s="414"/>
      <c r="Q35" s="83"/>
    </row>
    <row r="36" spans="2:17" s="410" customFormat="1" ht="17.25" customHeight="1">
      <c r="B36" s="448" t="s">
        <v>1340</v>
      </c>
      <c r="C36" s="412"/>
      <c r="D36" s="414"/>
      <c r="E36" s="414"/>
      <c r="F36" s="414"/>
      <c r="G36" s="414"/>
      <c r="H36" s="414"/>
      <c r="I36" s="414"/>
      <c r="J36" s="414"/>
      <c r="K36" s="414"/>
      <c r="L36" s="414"/>
      <c r="M36" s="414"/>
      <c r="N36" s="414"/>
      <c r="O36" s="414"/>
      <c r="P36" s="414"/>
      <c r="Q36" s="83"/>
    </row>
    <row r="37" spans="2:17" s="410" customFormat="1" ht="348" customHeight="1">
      <c r="B37" s="1390" t="s">
        <v>1341</v>
      </c>
      <c r="C37" s="1390"/>
      <c r="D37" s="1390"/>
      <c r="E37" s="1390"/>
      <c r="F37" s="1390"/>
      <c r="G37" s="1390"/>
      <c r="H37" s="1390"/>
      <c r="I37" s="414"/>
      <c r="J37" s="414"/>
      <c r="K37" s="414"/>
      <c r="L37" s="414"/>
      <c r="M37" s="414"/>
      <c r="N37" s="414"/>
      <c r="O37" s="414"/>
      <c r="P37" s="414"/>
      <c r="Q37" s="83"/>
    </row>
    <row r="38" spans="2:17" s="410" customFormat="1" ht="16.5" customHeight="1">
      <c r="B38" s="412" t="s">
        <v>1342</v>
      </c>
      <c r="C38" s="412"/>
      <c r="D38" s="414"/>
      <c r="E38" s="414"/>
      <c r="F38" s="414"/>
      <c r="G38" s="414"/>
      <c r="H38" s="414"/>
      <c r="I38" s="414"/>
      <c r="J38" s="414"/>
      <c r="K38" s="414"/>
      <c r="L38" s="414"/>
      <c r="M38" s="414"/>
      <c r="N38" s="414"/>
      <c r="O38" s="414"/>
      <c r="P38" s="414"/>
      <c r="Q38" s="83"/>
    </row>
    <row r="39" spans="2:17" s="410" customFormat="1" ht="16.5" customHeight="1">
      <c r="B39" s="841" t="s">
        <v>1343</v>
      </c>
      <c r="C39" s="842" t="s">
        <v>1301</v>
      </c>
      <c r="D39" s="841" t="s">
        <v>932</v>
      </c>
      <c r="E39" s="842" t="s">
        <v>1344</v>
      </c>
      <c r="F39" s="414"/>
      <c r="G39" s="414"/>
      <c r="H39" s="414"/>
      <c r="I39" s="414"/>
      <c r="J39" s="414"/>
      <c r="K39" s="414"/>
      <c r="L39" s="414"/>
      <c r="M39" s="414"/>
      <c r="N39" s="414"/>
      <c r="O39" s="414"/>
      <c r="P39" s="414"/>
      <c r="Q39" s="83"/>
    </row>
    <row r="40" spans="2:17" s="410" customFormat="1" ht="16.5" customHeight="1">
      <c r="B40" s="369" t="s">
        <v>1308</v>
      </c>
      <c r="C40" s="537" t="s">
        <v>1345</v>
      </c>
      <c r="D40" s="371" t="s">
        <v>1261</v>
      </c>
      <c r="E40" s="403" t="s">
        <v>346</v>
      </c>
      <c r="F40" s="414"/>
      <c r="G40" s="414"/>
      <c r="H40" s="414"/>
      <c r="I40" s="414"/>
      <c r="J40" s="414"/>
      <c r="K40" s="414"/>
      <c r="L40" s="414"/>
      <c r="M40" s="414"/>
      <c r="N40" s="414"/>
      <c r="O40" s="414"/>
      <c r="P40" s="414"/>
      <c r="Q40" s="83"/>
    </row>
    <row r="41" spans="2:17" s="410" customFormat="1" ht="16.5" customHeight="1">
      <c r="B41" s="370" t="s">
        <v>1314</v>
      </c>
      <c r="C41" s="537" t="s">
        <v>1345</v>
      </c>
      <c r="D41" s="372" t="s">
        <v>1261</v>
      </c>
      <c r="E41" s="403" t="s">
        <v>346</v>
      </c>
      <c r="F41" s="414"/>
      <c r="G41" s="414"/>
      <c r="H41" s="414"/>
      <c r="I41" s="414"/>
      <c r="J41" s="414"/>
      <c r="K41" s="414"/>
      <c r="L41" s="414"/>
      <c r="M41" s="414"/>
      <c r="N41" s="414"/>
      <c r="O41" s="414"/>
      <c r="P41" s="414"/>
      <c r="Q41" s="83"/>
    </row>
    <row r="42" spans="2:17" s="410" customFormat="1" ht="16.5" customHeight="1">
      <c r="B42" s="370" t="s">
        <v>1315</v>
      </c>
      <c r="C42" s="537" t="s">
        <v>1345</v>
      </c>
      <c r="D42" s="372" t="s">
        <v>1261</v>
      </c>
      <c r="E42" s="402" t="s">
        <v>357</v>
      </c>
      <c r="F42" s="414"/>
      <c r="G42" s="414"/>
      <c r="H42" s="414"/>
      <c r="I42" s="414"/>
      <c r="J42" s="414"/>
      <c r="K42" s="414"/>
      <c r="L42" s="414"/>
      <c r="M42" s="414"/>
      <c r="N42" s="414"/>
      <c r="O42" s="414"/>
      <c r="P42" s="414"/>
      <c r="Q42" s="83"/>
    </row>
    <row r="43" spans="2:17" s="410" customFormat="1" ht="16.5" customHeight="1">
      <c r="B43" s="370" t="s">
        <v>1317</v>
      </c>
      <c r="C43" s="537" t="s">
        <v>1345</v>
      </c>
      <c r="D43" s="372" t="s">
        <v>1261</v>
      </c>
      <c r="E43" s="402" t="s">
        <v>357</v>
      </c>
      <c r="F43" s="414"/>
      <c r="G43" s="414"/>
      <c r="H43" s="414"/>
      <c r="I43" s="414"/>
      <c r="J43" s="414"/>
      <c r="K43" s="414"/>
      <c r="L43" s="414"/>
      <c r="M43" s="414"/>
      <c r="N43" s="414"/>
      <c r="O43" s="414"/>
      <c r="P43" s="414"/>
      <c r="Q43" s="83"/>
    </row>
    <row r="44" spans="2:17" s="410" customFormat="1" ht="16.5" customHeight="1">
      <c r="B44" s="370" t="s">
        <v>1319</v>
      </c>
      <c r="C44" s="537" t="s">
        <v>1345</v>
      </c>
      <c r="D44" s="372" t="s">
        <v>1261</v>
      </c>
      <c r="E44" s="401" t="s">
        <v>338</v>
      </c>
      <c r="F44" s="414"/>
      <c r="G44" s="414"/>
      <c r="H44" s="414"/>
      <c r="I44" s="414"/>
      <c r="J44" s="414"/>
      <c r="K44" s="414"/>
      <c r="L44" s="414"/>
      <c r="M44" s="414"/>
      <c r="N44" s="414"/>
      <c r="O44" s="414"/>
      <c r="P44" s="414"/>
      <c r="Q44" s="83"/>
    </row>
    <row r="45" spans="2:17" s="410" customFormat="1" ht="16.5" customHeight="1">
      <c r="B45" s="370" t="s">
        <v>1321</v>
      </c>
      <c r="C45" s="537" t="s">
        <v>1345</v>
      </c>
      <c r="D45" s="372" t="s">
        <v>89</v>
      </c>
      <c r="E45" s="402" t="s">
        <v>357</v>
      </c>
      <c r="F45" s="414"/>
      <c r="G45" s="414"/>
      <c r="H45" s="414"/>
      <c r="I45" s="414"/>
      <c r="J45" s="414"/>
      <c r="K45" s="414"/>
      <c r="L45" s="414"/>
      <c r="M45" s="414"/>
      <c r="N45" s="414"/>
      <c r="O45" s="414"/>
      <c r="P45" s="414"/>
      <c r="Q45" s="83"/>
    </row>
    <row r="46" spans="2:17" s="410" customFormat="1" ht="16.5" customHeight="1">
      <c r="B46" s="370" t="s">
        <v>1325</v>
      </c>
      <c r="C46" s="537" t="s">
        <v>1345</v>
      </c>
      <c r="D46" s="372" t="s">
        <v>89</v>
      </c>
      <c r="E46" s="403" t="s">
        <v>77</v>
      </c>
      <c r="F46" s="414"/>
      <c r="G46" s="414"/>
      <c r="H46" s="414"/>
      <c r="I46" s="414"/>
      <c r="J46" s="414"/>
      <c r="K46" s="414"/>
      <c r="L46" s="414"/>
      <c r="M46" s="414"/>
      <c r="N46" s="414"/>
      <c r="O46" s="414"/>
      <c r="P46" s="414"/>
      <c r="Q46" s="83"/>
    </row>
    <row r="47" spans="2:17" s="410" customFormat="1" ht="16.5" customHeight="1">
      <c r="B47" s="373" t="s">
        <v>1328</v>
      </c>
      <c r="C47" s="538" t="s">
        <v>1346</v>
      </c>
      <c r="D47" s="372" t="s">
        <v>89</v>
      </c>
      <c r="E47" s="399" t="s">
        <v>77</v>
      </c>
      <c r="F47" s="414"/>
      <c r="G47" s="414"/>
      <c r="H47" s="414"/>
      <c r="I47" s="414"/>
      <c r="J47" s="414"/>
      <c r="K47" s="414"/>
      <c r="L47" s="414"/>
      <c r="M47" s="414"/>
      <c r="N47" s="414"/>
      <c r="O47" s="414"/>
      <c r="P47" s="414"/>
      <c r="Q47" s="83"/>
    </row>
    <row r="48" spans="2:17" s="410" customFormat="1" ht="16.5" customHeight="1">
      <c r="B48" s="373" t="s">
        <v>1331</v>
      </c>
      <c r="C48" s="538" t="s">
        <v>1346</v>
      </c>
      <c r="D48" s="372" t="s">
        <v>89</v>
      </c>
      <c r="E48" s="399" t="s">
        <v>77</v>
      </c>
      <c r="F48" s="414"/>
      <c r="G48" s="414"/>
      <c r="H48" s="414"/>
      <c r="I48" s="414"/>
      <c r="J48" s="414"/>
      <c r="K48" s="414"/>
      <c r="L48" s="414"/>
      <c r="M48" s="414"/>
      <c r="N48" s="414"/>
      <c r="O48" s="414"/>
      <c r="P48" s="414"/>
      <c r="Q48" s="83"/>
    </row>
    <row r="49" spans="1:17" s="410" customFormat="1" ht="16.5" customHeight="1">
      <c r="B49" s="373" t="s">
        <v>1333</v>
      </c>
      <c r="C49" s="538" t="s">
        <v>1346</v>
      </c>
      <c r="D49" s="372" t="s">
        <v>1261</v>
      </c>
      <c r="E49" s="399" t="s">
        <v>77</v>
      </c>
      <c r="F49" s="414"/>
      <c r="G49" s="414"/>
      <c r="H49" s="414"/>
      <c r="I49" s="414"/>
      <c r="J49" s="414"/>
      <c r="K49" s="414"/>
      <c r="L49" s="414"/>
      <c r="M49" s="414"/>
      <c r="N49" s="414"/>
      <c r="O49" s="414"/>
      <c r="P49" s="414"/>
      <c r="Q49" s="83"/>
    </row>
    <row r="50" spans="1:17" s="410" customFormat="1" ht="16.5" customHeight="1">
      <c r="B50" s="397" t="s">
        <v>1335</v>
      </c>
      <c r="C50" s="539" t="s">
        <v>1346</v>
      </c>
      <c r="D50" s="398" t="s">
        <v>89</v>
      </c>
      <c r="E50" s="400" t="s">
        <v>77</v>
      </c>
      <c r="F50" s="414"/>
      <c r="G50" s="414"/>
      <c r="H50" s="414"/>
      <c r="I50" s="414"/>
      <c r="J50" s="414"/>
      <c r="K50" s="414"/>
      <c r="L50" s="414"/>
      <c r="M50" s="414"/>
      <c r="N50" s="414"/>
      <c r="O50" s="414"/>
      <c r="P50" s="414"/>
      <c r="Q50" s="83"/>
    </row>
    <row r="51" spans="1:17" s="410" customFormat="1" ht="16.5" customHeight="1">
      <c r="B51" s="419"/>
      <c r="C51" s="420"/>
      <c r="D51" s="419"/>
      <c r="E51" s="421"/>
      <c r="F51" s="414"/>
      <c r="G51" s="414"/>
      <c r="H51" s="414"/>
      <c r="I51" s="414"/>
      <c r="J51" s="414"/>
      <c r="K51" s="414"/>
      <c r="L51" s="414"/>
      <c r="M51" s="414"/>
      <c r="N51" s="414"/>
      <c r="O51" s="414"/>
      <c r="P51" s="414"/>
      <c r="Q51" s="83"/>
    </row>
    <row r="52" spans="1:17" s="410" customFormat="1" ht="17.25" customHeight="1">
      <c r="B52" s="510" t="s">
        <v>1347</v>
      </c>
      <c r="C52" s="414"/>
      <c r="D52" s="414"/>
      <c r="E52" s="414"/>
      <c r="F52" s="414"/>
      <c r="G52" s="414"/>
      <c r="H52" s="414"/>
      <c r="I52" s="414"/>
      <c r="J52" s="414"/>
      <c r="K52" s="414"/>
      <c r="L52" s="414"/>
      <c r="M52" s="414"/>
      <c r="N52" s="414"/>
      <c r="O52" s="414"/>
      <c r="P52" s="414"/>
      <c r="Q52" s="83"/>
    </row>
    <row r="53" spans="1:17" s="410" customFormat="1" ht="69.75" customHeight="1">
      <c r="B53" s="1392" t="s">
        <v>1348</v>
      </c>
      <c r="C53" s="1392"/>
      <c r="D53" s="1392"/>
      <c r="E53" s="1392"/>
      <c r="F53" s="1392"/>
      <c r="G53" s="1392"/>
      <c r="H53" s="1392"/>
      <c r="I53" s="414"/>
      <c r="J53" s="414"/>
      <c r="K53" s="414"/>
      <c r="L53" s="414"/>
      <c r="M53" s="414"/>
      <c r="N53" s="414"/>
      <c r="O53" s="414"/>
      <c r="P53" s="414"/>
      <c r="Q53" s="83"/>
    </row>
    <row r="54" spans="1:17" s="410" customFormat="1" ht="114" customHeight="1">
      <c r="B54" s="1391" t="s">
        <v>1349</v>
      </c>
      <c r="C54" s="1391"/>
      <c r="D54" s="1391"/>
      <c r="E54" s="1391"/>
      <c r="F54" s="1391"/>
      <c r="G54" s="1391"/>
      <c r="H54" s="1391"/>
      <c r="I54" s="414"/>
      <c r="J54" s="414"/>
      <c r="K54" s="414"/>
      <c r="L54" s="414"/>
      <c r="M54" s="414"/>
      <c r="N54" s="414"/>
      <c r="O54" s="414"/>
      <c r="P54" s="414"/>
      <c r="Q54" s="83"/>
    </row>
    <row r="55" spans="1:17" s="410" customFormat="1" ht="100.5" customHeight="1">
      <c r="B55" s="1391" t="s">
        <v>1350</v>
      </c>
      <c r="C55" s="1391"/>
      <c r="D55" s="1391"/>
      <c r="E55" s="1391"/>
      <c r="F55" s="1391"/>
      <c r="G55" s="1391"/>
      <c r="H55" s="1391"/>
      <c r="I55" s="414"/>
      <c r="J55" s="414"/>
      <c r="K55" s="414"/>
      <c r="L55" s="414"/>
      <c r="M55" s="414"/>
      <c r="N55" s="414"/>
      <c r="O55" s="414"/>
      <c r="P55" s="414"/>
      <c r="Q55" s="83"/>
    </row>
    <row r="56" spans="1:17" s="410" customFormat="1" ht="112.5" customHeight="1">
      <c r="B56" s="1391" t="s">
        <v>1351</v>
      </c>
      <c r="C56" s="1391"/>
      <c r="D56" s="1391"/>
      <c r="E56" s="1391"/>
      <c r="F56" s="1391"/>
      <c r="G56" s="1391"/>
      <c r="H56" s="1391"/>
      <c r="I56" s="414"/>
      <c r="J56" s="414"/>
      <c r="K56" s="414"/>
      <c r="L56" s="414"/>
      <c r="M56" s="414"/>
      <c r="N56" s="414"/>
      <c r="O56" s="414"/>
      <c r="P56" s="414"/>
      <c r="Q56" s="83"/>
    </row>
    <row r="57" spans="1:17" s="410" customFormat="1" ht="66.75" customHeight="1">
      <c r="B57" s="1391" t="s">
        <v>1352</v>
      </c>
      <c r="C57" s="1391"/>
      <c r="D57" s="1391"/>
      <c r="E57" s="1391"/>
      <c r="F57" s="1391"/>
      <c r="G57" s="1391"/>
      <c r="H57" s="1391"/>
      <c r="I57" s="414"/>
      <c r="J57" s="414"/>
      <c r="K57" s="414"/>
      <c r="L57" s="414"/>
      <c r="M57" s="414"/>
      <c r="N57" s="414"/>
      <c r="O57" s="414"/>
      <c r="P57" s="414"/>
      <c r="Q57" s="83"/>
    </row>
    <row r="58" spans="1:17" s="410" customFormat="1" ht="17.25" customHeight="1">
      <c r="A58" s="529"/>
      <c r="B58" s="530"/>
      <c r="C58" s="531"/>
      <c r="D58" s="531"/>
      <c r="E58" s="531"/>
      <c r="F58" s="531"/>
      <c r="G58" s="530"/>
      <c r="H58" s="531"/>
      <c r="I58" s="414"/>
      <c r="J58" s="414"/>
      <c r="K58" s="414"/>
      <c r="L58" s="414"/>
      <c r="M58" s="414"/>
      <c r="N58" s="414"/>
      <c r="O58" s="414"/>
      <c r="P58" s="414"/>
      <c r="Q58" s="83"/>
    </row>
    <row r="59" spans="1:17" s="410" customFormat="1" ht="20.25" customHeight="1">
      <c r="A59" s="529"/>
      <c r="B59" s="532" t="s">
        <v>1353</v>
      </c>
      <c r="C59" s="531"/>
      <c r="D59" s="531"/>
      <c r="E59" s="531"/>
      <c r="F59" s="531"/>
      <c r="G59" s="531"/>
      <c r="H59" s="531"/>
      <c r="I59" s="414"/>
      <c r="J59" s="414"/>
      <c r="K59" s="414"/>
      <c r="L59" s="414"/>
      <c r="M59" s="414"/>
      <c r="N59" s="414"/>
      <c r="O59" s="414"/>
      <c r="P59" s="414"/>
      <c r="Q59" s="83"/>
    </row>
    <row r="60" spans="1:17" s="410" customFormat="1" ht="69" customHeight="1">
      <c r="A60" s="529"/>
      <c r="B60" s="1387" t="s">
        <v>1354</v>
      </c>
      <c r="C60" s="1387"/>
      <c r="D60" s="1387"/>
      <c r="E60" s="1387"/>
      <c r="F60" s="1387"/>
      <c r="G60" s="1387"/>
      <c r="H60" s="1387"/>
      <c r="I60" s="414"/>
      <c r="J60" s="414"/>
      <c r="K60" s="414"/>
      <c r="L60" s="414"/>
      <c r="M60" s="414"/>
      <c r="N60" s="414"/>
      <c r="O60" s="414"/>
      <c r="P60" s="414"/>
      <c r="Q60" s="83"/>
    </row>
    <row r="61" spans="1:17" s="410" customFormat="1" ht="21.75" customHeight="1">
      <c r="A61" s="529"/>
      <c r="B61" s="534" t="s">
        <v>1355</v>
      </c>
      <c r="C61" s="533"/>
      <c r="D61" s="533"/>
      <c r="E61" s="533"/>
      <c r="F61" s="533"/>
      <c r="G61" s="533"/>
      <c r="H61" s="533"/>
      <c r="I61" s="414"/>
      <c r="J61" s="414"/>
      <c r="K61" s="414"/>
      <c r="L61" s="414"/>
      <c r="M61" s="414"/>
      <c r="N61" s="414"/>
      <c r="O61" s="414"/>
      <c r="P61" s="414"/>
      <c r="Q61" s="83"/>
    </row>
    <row r="62" spans="1:17" s="410" customFormat="1" ht="168" customHeight="1">
      <c r="A62" s="529"/>
      <c r="B62" s="1387" t="s">
        <v>1356</v>
      </c>
      <c r="C62" s="1387"/>
      <c r="D62" s="1387"/>
      <c r="E62" s="1387"/>
      <c r="F62" s="1387"/>
      <c r="G62" s="1387"/>
      <c r="H62" s="1387"/>
      <c r="I62" s="414"/>
      <c r="J62" s="414"/>
      <c r="K62" s="414"/>
      <c r="L62" s="414"/>
      <c r="M62" s="414"/>
      <c r="N62" s="414"/>
      <c r="O62" s="414"/>
      <c r="P62" s="414"/>
      <c r="Q62" s="83"/>
    </row>
    <row r="63" spans="1:17" s="410" customFormat="1" ht="15.75" customHeight="1">
      <c r="G63" s="416"/>
      <c r="Q63" s="83"/>
    </row>
    <row r="64" spans="1:17" s="410" customFormat="1" ht="15.75" customHeight="1">
      <c r="B64" s="411"/>
      <c r="C64" s="412"/>
      <c r="D64" s="412"/>
      <c r="G64" s="416"/>
      <c r="Q64" s="83"/>
    </row>
    <row r="65" spans="2:17" s="410" customFormat="1" ht="15.75" customHeight="1">
      <c r="B65" s="411"/>
      <c r="C65" s="412"/>
      <c r="D65" s="412"/>
      <c r="G65" s="416"/>
      <c r="Q65" s="83"/>
    </row>
    <row r="66" spans="2:17" s="410" customFormat="1" ht="15.75" customHeight="1">
      <c r="B66" s="411"/>
      <c r="C66" s="412"/>
      <c r="D66" s="412"/>
      <c r="G66" s="416"/>
      <c r="Q66" s="83"/>
    </row>
    <row r="67" spans="2:17" s="410" customFormat="1" ht="15.75" customHeight="1">
      <c r="B67" s="416"/>
      <c r="C67" s="416"/>
      <c r="D67" s="416"/>
      <c r="E67" s="416"/>
      <c r="F67" s="416"/>
      <c r="G67" s="417"/>
      <c r="Q67" s="83"/>
    </row>
    <row r="68" spans="2:17" s="410" customFormat="1" ht="18">
      <c r="B68" s="416"/>
      <c r="C68" s="416"/>
      <c r="D68" s="416"/>
      <c r="E68" s="416"/>
      <c r="F68" s="416"/>
      <c r="Q68" s="83"/>
    </row>
    <row r="69" spans="2:17" s="410" customFormat="1" ht="18" customHeight="1">
      <c r="B69" s="418"/>
      <c r="C69" s="418"/>
      <c r="D69" s="418"/>
      <c r="E69" s="418"/>
      <c r="F69" s="418"/>
      <c r="G69" s="418"/>
      <c r="H69" s="418"/>
      <c r="Q69" s="83"/>
    </row>
    <row r="70" spans="2:17" s="410" customFormat="1" ht="18" customHeight="1">
      <c r="B70" s="418"/>
      <c r="C70" s="418"/>
      <c r="D70" s="418"/>
      <c r="E70" s="418"/>
      <c r="F70" s="418"/>
      <c r="G70" s="418"/>
      <c r="H70" s="418"/>
      <c r="Q70" s="83"/>
    </row>
    <row r="71" spans="2:17" s="410" customFormat="1" ht="18">
      <c r="B71" s="417"/>
      <c r="C71" s="417"/>
      <c r="D71" s="417"/>
      <c r="E71" s="417"/>
      <c r="F71" s="417"/>
      <c r="Q71" s="83"/>
    </row>
    <row r="72" spans="2:17" s="410" customFormat="1">
      <c r="Q72" s="83"/>
    </row>
    <row r="73" spans="2:17" s="410" customFormat="1">
      <c r="Q73" s="83"/>
    </row>
    <row r="74" spans="2:17" s="410" customFormat="1">
      <c r="Q74" s="83"/>
    </row>
    <row r="75" spans="2:17" s="410" customFormat="1">
      <c r="Q75" s="83"/>
    </row>
    <row r="76" spans="2:17" s="410" customFormat="1">
      <c r="Q76" s="83"/>
    </row>
    <row r="77" spans="2:17" s="410" customFormat="1">
      <c r="Q77" s="83"/>
    </row>
    <row r="78" spans="2:17" s="410" customFormat="1">
      <c r="Q78" s="83"/>
    </row>
    <row r="79" spans="2:17" s="410" customFormat="1">
      <c r="Q79" s="83"/>
    </row>
    <row r="80" spans="2:17" s="410" customFormat="1">
      <c r="Q80" s="83"/>
    </row>
    <row r="81" spans="17:17" s="410" customFormat="1">
      <c r="Q81" s="83"/>
    </row>
    <row r="82" spans="17:17" s="410" customFormat="1">
      <c r="Q82" s="83"/>
    </row>
    <row r="83" spans="17:17" s="410" customFormat="1">
      <c r="Q83" s="83"/>
    </row>
    <row r="84" spans="17:17" s="410" customFormat="1">
      <c r="Q84" s="83"/>
    </row>
    <row r="85" spans="17:17" s="410" customFormat="1">
      <c r="Q85" s="83"/>
    </row>
    <row r="86" spans="17:17" s="410" customFormat="1">
      <c r="Q86" s="83"/>
    </row>
    <row r="87" spans="17:17" s="410" customFormat="1">
      <c r="Q87" s="83"/>
    </row>
    <row r="88" spans="17:17" s="410" customFormat="1">
      <c r="Q88" s="83"/>
    </row>
  </sheetData>
  <mergeCells count="12">
    <mergeCell ref="B9:J9"/>
    <mergeCell ref="B55:H55"/>
    <mergeCell ref="B56:H56"/>
    <mergeCell ref="B57:H57"/>
    <mergeCell ref="B60:H60"/>
    <mergeCell ref="B62:H62"/>
    <mergeCell ref="K18:L18"/>
    <mergeCell ref="G18:H18"/>
    <mergeCell ref="O18:P18"/>
    <mergeCell ref="B37:H37"/>
    <mergeCell ref="B54:H54"/>
    <mergeCell ref="B53:H53"/>
  </mergeCell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3924D-010A-4AC8-8C62-637F2C0BFC42}">
  <dimension ref="B2:D19"/>
  <sheetViews>
    <sheetView topLeftCell="A16" zoomScale="70" zoomScaleNormal="70" workbookViewId="0">
      <selection activeCell="C18" sqref="C18:D18"/>
    </sheetView>
  </sheetViews>
  <sheetFormatPr defaultColWidth="8.7265625" defaultRowHeight="14.5"/>
  <cols>
    <col min="2" max="2" width="54.453125" customWidth="1"/>
    <col min="3" max="4" width="60.453125" customWidth="1"/>
  </cols>
  <sheetData>
    <row r="2" spans="2:4" ht="26">
      <c r="B2" s="501" t="s">
        <v>1357</v>
      </c>
    </row>
    <row r="3" spans="2:4" ht="26">
      <c r="C3" s="374"/>
    </row>
    <row r="4" spans="2:4" ht="26">
      <c r="C4" s="374"/>
    </row>
    <row r="5" spans="2:4" ht="26">
      <c r="C5" s="374"/>
    </row>
    <row r="6" spans="2:4" ht="26">
      <c r="C6" s="374"/>
    </row>
    <row r="7" spans="2:4" ht="26">
      <c r="C7" s="374"/>
    </row>
    <row r="8" spans="2:4" ht="26">
      <c r="C8" s="374"/>
    </row>
    <row r="9" spans="2:4" ht="26">
      <c r="C9" s="374"/>
    </row>
    <row r="10" spans="2:4" ht="26">
      <c r="C10" s="374"/>
    </row>
    <row r="11" spans="2:4" ht="26">
      <c r="C11" s="374"/>
    </row>
    <row r="12" spans="2:4" ht="26">
      <c r="C12" s="374"/>
    </row>
    <row r="13" spans="2:4" ht="26.5" thickBot="1">
      <c r="C13" s="374"/>
    </row>
    <row r="14" spans="2:4" ht="21.75" customHeight="1" thickBot="1">
      <c r="B14" s="485" t="s">
        <v>1358</v>
      </c>
      <c r="C14" s="485" t="s">
        <v>1261</v>
      </c>
      <c r="D14" s="486" t="s">
        <v>89</v>
      </c>
    </row>
    <row r="15" spans="2:4" s="340" customFormat="1" ht="52.5" customHeight="1">
      <c r="B15" s="487" t="s">
        <v>1359</v>
      </c>
      <c r="C15" s="1396" t="s">
        <v>1360</v>
      </c>
      <c r="D15" s="1397"/>
    </row>
    <row r="16" spans="2:4" ht="49.5">
      <c r="B16" s="488" t="s">
        <v>1361</v>
      </c>
      <c r="C16" s="489" t="s">
        <v>1362</v>
      </c>
      <c r="D16" s="490" t="s">
        <v>1363</v>
      </c>
    </row>
    <row r="17" spans="2:4" ht="369.75" customHeight="1">
      <c r="B17" s="488" t="s">
        <v>1364</v>
      </c>
      <c r="C17" s="491" t="s">
        <v>1365</v>
      </c>
      <c r="D17" s="492" t="s">
        <v>1366</v>
      </c>
    </row>
    <row r="18" spans="2:4" ht="90.75" customHeight="1">
      <c r="B18" s="488" t="s">
        <v>1367</v>
      </c>
      <c r="C18" s="1394" t="s">
        <v>1368</v>
      </c>
      <c r="D18" s="1395"/>
    </row>
    <row r="19" spans="2:4" ht="99">
      <c r="B19" s="493" t="s">
        <v>1369</v>
      </c>
      <c r="C19" s="494" t="s">
        <v>1370</v>
      </c>
      <c r="D19" s="495" t="s">
        <v>1371</v>
      </c>
    </row>
  </sheetData>
  <mergeCells count="2">
    <mergeCell ref="C18:D18"/>
    <mergeCell ref="C15:D15"/>
  </mergeCell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7EA80-BE82-435E-B7F5-935CDFC6AA8B}">
  <sheetPr>
    <outlinePr summaryBelow="0"/>
    <pageSetUpPr fitToPage="1"/>
  </sheetPr>
  <dimension ref="A1:BR146"/>
  <sheetViews>
    <sheetView topLeftCell="A6" zoomScale="70" zoomScaleNormal="70" zoomScalePageLayoutView="90" workbookViewId="0">
      <pane xSplit="2" ySplit="3" topLeftCell="C56" activePane="bottomRight" state="frozen"/>
      <selection pane="topRight" activeCell="C6" sqref="C6"/>
      <selection pane="bottomLeft" activeCell="A9" sqref="A9"/>
      <selection pane="bottomRight" activeCell="C57" sqref="C57"/>
    </sheetView>
  </sheetViews>
  <sheetFormatPr defaultColWidth="9.08984375" defaultRowHeight="18.5"/>
  <cols>
    <col min="1" max="1" width="3.90625" style="343" customWidth="1"/>
    <col min="2" max="2" width="26.90625" style="346" customWidth="1"/>
    <col min="3" max="3" width="170.453125" style="347" customWidth="1"/>
    <col min="4" max="4" width="23" style="348" customWidth="1"/>
    <col min="5" max="16" width="8" style="347" customWidth="1"/>
    <col min="17" max="18" width="24.453125" style="343" customWidth="1"/>
    <col min="19" max="19" width="18.453125" style="343" customWidth="1"/>
    <col min="20" max="20" width="18" style="343" customWidth="1"/>
    <col min="21" max="68" width="9.08984375" style="343"/>
    <col min="69" max="16384" width="9.08984375" style="347"/>
  </cols>
  <sheetData>
    <row r="1" spans="1:70" s="343" customFormat="1">
      <c r="A1" s="341" t="s">
        <v>1372</v>
      </c>
      <c r="B1" s="342" t="s">
        <v>1373</v>
      </c>
      <c r="C1" s="347"/>
      <c r="D1" s="344"/>
    </row>
    <row r="2" spans="1:70" s="343" customFormat="1">
      <c r="A2" s="341" t="s">
        <v>1374</v>
      </c>
      <c r="B2" s="342" t="s">
        <v>1375</v>
      </c>
      <c r="C2" s="347"/>
      <c r="D2" s="344"/>
    </row>
    <row r="3" spans="1:70" s="343" customFormat="1">
      <c r="A3" s="341" t="s">
        <v>1376</v>
      </c>
      <c r="B3" s="342" t="s">
        <v>1377</v>
      </c>
      <c r="C3" s="347"/>
      <c r="D3" s="344"/>
    </row>
    <row r="4" spans="1:70" s="343" customFormat="1">
      <c r="A4" s="341"/>
      <c r="B4" s="342"/>
      <c r="C4" s="347"/>
      <c r="D4" s="344"/>
    </row>
    <row r="5" spans="1:70" s="343" customFormat="1">
      <c r="B5" s="345"/>
      <c r="C5" s="347"/>
      <c r="D5" s="344"/>
    </row>
    <row r="6" spans="1:70" ht="33" customHeight="1">
      <c r="A6" s="347"/>
      <c r="B6" s="374" t="s">
        <v>1378</v>
      </c>
      <c r="C6" s="374"/>
      <c r="Q6" s="347"/>
      <c r="R6" s="347"/>
      <c r="S6" s="347"/>
      <c r="T6" s="347"/>
      <c r="U6" s="347"/>
      <c r="V6" s="347"/>
      <c r="W6" s="347"/>
      <c r="X6" s="347"/>
      <c r="Y6" s="347"/>
      <c r="Z6" s="347"/>
      <c r="AA6" s="347"/>
      <c r="AB6" s="347"/>
      <c r="AC6" s="347"/>
      <c r="AD6" s="347"/>
      <c r="AE6" s="347"/>
      <c r="AF6" s="347"/>
      <c r="AG6" s="347"/>
      <c r="AH6" s="347"/>
      <c r="AI6" s="347"/>
      <c r="AJ6" s="347"/>
      <c r="AK6" s="347"/>
      <c r="AL6" s="347"/>
      <c r="AM6" s="347"/>
      <c r="AN6" s="347"/>
      <c r="AO6" s="347"/>
      <c r="AP6" s="347"/>
      <c r="AQ6" s="347"/>
      <c r="AR6" s="347"/>
      <c r="AS6" s="347"/>
      <c r="AT6" s="347"/>
      <c r="AU6" s="347"/>
      <c r="AV6" s="347"/>
      <c r="AW6" s="347"/>
      <c r="AX6" s="347"/>
      <c r="AY6" s="347"/>
      <c r="AZ6" s="347"/>
      <c r="BA6" s="347"/>
      <c r="BB6" s="347"/>
      <c r="BC6" s="347"/>
      <c r="BD6" s="347"/>
      <c r="BE6" s="347"/>
      <c r="BF6" s="347"/>
      <c r="BG6" s="347"/>
      <c r="BH6" s="347"/>
      <c r="BI6" s="347"/>
      <c r="BJ6" s="347"/>
      <c r="BK6" s="347"/>
      <c r="BL6" s="347"/>
      <c r="BM6" s="347"/>
      <c r="BN6" s="347"/>
      <c r="BO6" s="347"/>
      <c r="BP6" s="347"/>
    </row>
    <row r="7" spans="1:70" ht="16.5" customHeight="1">
      <c r="A7" s="347"/>
      <c r="Q7" s="347"/>
      <c r="R7" s="347"/>
      <c r="S7" s="347"/>
      <c r="T7" s="347"/>
      <c r="U7" s="347"/>
      <c r="V7" s="347"/>
      <c r="W7" s="347"/>
      <c r="X7" s="347"/>
      <c r="Y7" s="347"/>
      <c r="Z7" s="347"/>
      <c r="AA7" s="347"/>
      <c r="AB7" s="347"/>
      <c r="AC7" s="347"/>
      <c r="AD7" s="347"/>
      <c r="AE7" s="347"/>
      <c r="AF7" s="347"/>
      <c r="AG7" s="347"/>
      <c r="AH7" s="347"/>
      <c r="AI7" s="347"/>
      <c r="AJ7" s="347"/>
      <c r="AK7" s="347"/>
      <c r="AL7" s="347"/>
      <c r="AM7" s="347"/>
      <c r="AN7" s="347"/>
      <c r="AO7" s="347"/>
      <c r="AP7" s="347"/>
      <c r="AQ7" s="347"/>
      <c r="AR7" s="347"/>
      <c r="AS7" s="347"/>
      <c r="AT7" s="347"/>
      <c r="AU7" s="347"/>
      <c r="AV7" s="347"/>
      <c r="AW7" s="347"/>
      <c r="AX7" s="347"/>
      <c r="AY7" s="347"/>
      <c r="AZ7" s="347"/>
      <c r="BA7" s="347"/>
      <c r="BB7" s="347"/>
      <c r="BC7" s="347"/>
      <c r="BD7" s="347"/>
      <c r="BE7" s="347"/>
      <c r="BF7" s="347"/>
      <c r="BG7" s="347"/>
      <c r="BH7" s="347"/>
      <c r="BI7" s="347"/>
      <c r="BJ7" s="347"/>
      <c r="BK7" s="347"/>
      <c r="BL7" s="347"/>
      <c r="BM7" s="347"/>
      <c r="BN7" s="347"/>
      <c r="BO7" s="347"/>
      <c r="BP7" s="347"/>
    </row>
    <row r="8" spans="1:70" ht="0.75" customHeight="1">
      <c r="B8" s="431"/>
      <c r="D8" s="429"/>
      <c r="E8" s="430"/>
      <c r="F8" s="430"/>
      <c r="G8" s="430"/>
      <c r="H8" s="430"/>
      <c r="I8" s="430"/>
      <c r="J8" s="430"/>
      <c r="K8" s="430"/>
      <c r="L8" s="430"/>
      <c r="M8" s="430"/>
      <c r="N8" s="430"/>
      <c r="O8" s="430"/>
      <c r="P8" s="430"/>
    </row>
    <row r="9" spans="1:70" ht="26.5" customHeight="1">
      <c r="A9" s="1402"/>
      <c r="B9" s="1403" t="s">
        <v>1379</v>
      </c>
      <c r="C9" s="1405" t="s">
        <v>4</v>
      </c>
      <c r="D9" s="1400" t="s">
        <v>1380</v>
      </c>
      <c r="E9" s="1400" t="s">
        <v>1381</v>
      </c>
      <c r="F9" s="1400"/>
      <c r="G9" s="1400"/>
      <c r="H9" s="1400"/>
      <c r="I9" s="1400"/>
      <c r="J9" s="1400"/>
      <c r="K9" s="1400"/>
      <c r="L9" s="1400"/>
      <c r="M9" s="1400"/>
      <c r="N9" s="1400"/>
      <c r="O9" s="1400"/>
      <c r="P9" s="1400"/>
    </row>
    <row r="10" spans="1:70" ht="26.5" customHeight="1">
      <c r="A10" s="1402"/>
      <c r="B10" s="1404"/>
      <c r="C10" s="1405"/>
      <c r="D10" s="1401"/>
      <c r="E10" s="1401"/>
      <c r="F10" s="1401"/>
      <c r="G10" s="1401"/>
      <c r="H10" s="1401"/>
      <c r="I10" s="1401"/>
      <c r="J10" s="1401"/>
      <c r="K10" s="1401"/>
      <c r="L10" s="1401"/>
      <c r="M10" s="1401"/>
      <c r="N10" s="1401"/>
      <c r="O10" s="1401"/>
      <c r="P10" s="1401"/>
    </row>
    <row r="11" spans="1:70" ht="24.65" customHeight="1">
      <c r="A11" s="1402"/>
      <c r="B11" s="1404"/>
      <c r="C11" s="1405"/>
      <c r="D11" s="1406"/>
      <c r="E11" s="432" t="s">
        <v>1382</v>
      </c>
      <c r="F11" s="432" t="s">
        <v>1383</v>
      </c>
      <c r="G11" s="432" t="s">
        <v>1384</v>
      </c>
      <c r="H11" s="432" t="s">
        <v>1385</v>
      </c>
      <c r="I11" s="432" t="s">
        <v>1384</v>
      </c>
      <c r="J11" s="432" t="s">
        <v>1382</v>
      </c>
      <c r="K11" s="432" t="s">
        <v>1382</v>
      </c>
      <c r="L11" s="432" t="s">
        <v>1385</v>
      </c>
      <c r="M11" s="432" t="s">
        <v>29</v>
      </c>
      <c r="N11" s="432" t="s">
        <v>1386</v>
      </c>
      <c r="O11" s="432" t="s">
        <v>1387</v>
      </c>
      <c r="P11" s="432" t="s">
        <v>1388</v>
      </c>
    </row>
    <row r="12" spans="1:70" ht="56.25" customHeight="1">
      <c r="B12" s="349" t="s">
        <v>1389</v>
      </c>
      <c r="C12" s="516" t="s">
        <v>1390</v>
      </c>
      <c r="D12" s="350">
        <v>523958.5683480454</v>
      </c>
      <c r="E12" s="359"/>
      <c r="F12" s="359"/>
      <c r="G12" s="359"/>
      <c r="H12" s="359"/>
      <c r="I12" s="359"/>
      <c r="J12" s="359"/>
      <c r="K12" s="359"/>
      <c r="L12" s="359"/>
      <c r="M12" s="359"/>
      <c r="N12" s="359"/>
      <c r="O12" s="359"/>
      <c r="P12" s="359"/>
      <c r="Q12" s="351"/>
    </row>
    <row r="13" spans="1:70" ht="49.15" customHeight="1">
      <c r="B13" s="843">
        <v>1.1000000000000001</v>
      </c>
      <c r="C13" s="517" t="s">
        <v>1391</v>
      </c>
      <c r="D13" s="844">
        <v>121153.06</v>
      </c>
      <c r="E13" s="845"/>
      <c r="F13" s="845"/>
      <c r="G13" s="845"/>
      <c r="H13" s="845"/>
      <c r="I13" s="845"/>
      <c r="J13" s="845"/>
      <c r="K13" s="845"/>
      <c r="L13" s="845"/>
      <c r="M13" s="845"/>
      <c r="N13" s="845"/>
      <c r="O13" s="845"/>
      <c r="P13" s="845"/>
      <c r="Q13" s="351"/>
    </row>
    <row r="14" spans="1:70" ht="49.15" customHeight="1">
      <c r="B14" s="846" t="s">
        <v>1392</v>
      </c>
      <c r="C14" s="847" t="s">
        <v>1393</v>
      </c>
      <c r="D14" s="352">
        <v>0</v>
      </c>
      <c r="E14" s="845"/>
      <c r="F14" s="845"/>
      <c r="G14" s="845"/>
      <c r="H14" s="845"/>
      <c r="I14" s="845"/>
      <c r="J14" s="845"/>
      <c r="K14" s="845"/>
      <c r="L14" s="845"/>
      <c r="M14" s="845"/>
      <c r="N14" s="845"/>
      <c r="O14" s="845"/>
      <c r="P14" s="845"/>
      <c r="Q14" s="351"/>
    </row>
    <row r="15" spans="1:70" s="343" customFormat="1" ht="42" customHeight="1">
      <c r="B15" s="848" t="s">
        <v>1394</v>
      </c>
      <c r="C15" s="849" t="s">
        <v>1395</v>
      </c>
      <c r="D15" s="850"/>
      <c r="E15" s="851"/>
      <c r="F15" s="851"/>
      <c r="G15" s="851"/>
      <c r="H15" s="851"/>
      <c r="I15" s="852"/>
      <c r="J15" s="852"/>
      <c r="K15" s="852"/>
      <c r="L15" s="852"/>
      <c r="M15" s="852"/>
      <c r="N15" s="852"/>
      <c r="O15" s="852"/>
      <c r="P15" s="852"/>
      <c r="Q15" s="353"/>
      <c r="R15" s="353"/>
      <c r="S15" s="353"/>
    </row>
    <row r="16" spans="1:70" s="343" customFormat="1" ht="49.15" customHeight="1">
      <c r="B16" s="853" t="s">
        <v>1396</v>
      </c>
      <c r="C16" s="847" t="s">
        <v>1397</v>
      </c>
      <c r="D16" s="352">
        <v>1242.1400000000001</v>
      </c>
      <c r="E16" s="845"/>
      <c r="F16" s="845"/>
      <c r="G16" s="845"/>
      <c r="H16" s="845"/>
      <c r="I16" s="845"/>
      <c r="J16" s="845"/>
      <c r="K16" s="845"/>
      <c r="L16" s="845"/>
      <c r="M16" s="845"/>
      <c r="N16" s="845"/>
      <c r="O16" s="845"/>
      <c r="P16" s="845"/>
      <c r="Q16" s="351"/>
      <c r="BQ16" s="347"/>
      <c r="BR16" s="347"/>
    </row>
    <row r="17" spans="2:70" s="343" customFormat="1" ht="42" customHeight="1">
      <c r="B17" s="848" t="s">
        <v>1398</v>
      </c>
      <c r="C17" s="849" t="s">
        <v>1399</v>
      </c>
      <c r="D17" s="354"/>
      <c r="E17" s="851"/>
      <c r="F17" s="851"/>
      <c r="G17" s="851"/>
      <c r="H17" s="851"/>
      <c r="I17" s="852"/>
      <c r="J17" s="852"/>
      <c r="K17" s="852"/>
      <c r="L17" s="852"/>
      <c r="M17" s="852"/>
      <c r="N17" s="852"/>
      <c r="O17" s="852"/>
      <c r="P17" s="852"/>
      <c r="Q17" s="353"/>
      <c r="R17" s="353"/>
      <c r="S17" s="353"/>
    </row>
    <row r="18" spans="2:70" s="343" customFormat="1" ht="46.9" customHeight="1">
      <c r="B18" s="853" t="s">
        <v>1400</v>
      </c>
      <c r="C18" s="847" t="s">
        <v>1401</v>
      </c>
      <c r="D18" s="352">
        <v>119910.92</v>
      </c>
      <c r="E18" s="845"/>
      <c r="F18" s="845"/>
      <c r="G18" s="845"/>
      <c r="H18" s="845"/>
      <c r="I18" s="845"/>
      <c r="J18" s="845"/>
      <c r="K18" s="845"/>
      <c r="L18" s="845"/>
      <c r="M18" s="845"/>
      <c r="N18" s="845"/>
      <c r="O18" s="845"/>
      <c r="P18" s="845"/>
      <c r="Q18" s="351"/>
      <c r="BQ18" s="347"/>
      <c r="BR18" s="347"/>
    </row>
    <row r="19" spans="2:70" s="343" customFormat="1" ht="46.9" customHeight="1">
      <c r="B19" s="848" t="s">
        <v>1402</v>
      </c>
      <c r="C19" s="849" t="s">
        <v>1403</v>
      </c>
      <c r="D19" s="355">
        <v>46942.92</v>
      </c>
      <c r="E19" s="854"/>
      <c r="F19" s="854"/>
      <c r="G19" s="854"/>
      <c r="H19" s="854"/>
      <c r="I19" s="854"/>
      <c r="J19" s="854"/>
      <c r="K19" s="854"/>
      <c r="L19" s="854"/>
      <c r="M19" s="854"/>
      <c r="N19" s="854"/>
      <c r="O19" s="854"/>
      <c r="P19" s="854"/>
      <c r="Q19" s="351"/>
    </row>
    <row r="20" spans="2:70" s="343" customFormat="1" ht="42" customHeight="1">
      <c r="B20" s="848" t="s">
        <v>1404</v>
      </c>
      <c r="C20" s="849" t="s">
        <v>1405</v>
      </c>
      <c r="D20" s="855">
        <v>50269</v>
      </c>
      <c r="E20" s="845"/>
      <c r="F20" s="845"/>
      <c r="G20" s="852"/>
      <c r="H20" s="854"/>
      <c r="I20" s="854"/>
      <c r="J20" s="854"/>
      <c r="K20" s="852"/>
      <c r="L20" s="851"/>
      <c r="M20" s="852"/>
      <c r="N20" s="845"/>
      <c r="O20" s="854"/>
      <c r="P20" s="845"/>
      <c r="Q20" s="353"/>
    </row>
    <row r="21" spans="2:70" s="343" customFormat="1" ht="42" customHeight="1">
      <c r="B21" s="848" t="s">
        <v>1406</v>
      </c>
      <c r="C21" s="849" t="s">
        <v>1407</v>
      </c>
      <c r="D21" s="855">
        <v>22699</v>
      </c>
      <c r="E21" s="845"/>
      <c r="F21" s="845"/>
      <c r="G21" s="852"/>
      <c r="H21" s="854"/>
      <c r="I21" s="854"/>
      <c r="J21" s="854"/>
      <c r="K21" s="852"/>
      <c r="L21" s="851"/>
      <c r="M21" s="852"/>
      <c r="N21" s="845"/>
      <c r="O21" s="854"/>
      <c r="P21" s="845"/>
      <c r="Q21" s="353"/>
    </row>
    <row r="22" spans="2:70" s="343" customFormat="1" ht="49.15" customHeight="1">
      <c r="B22" s="843">
        <v>1.2</v>
      </c>
      <c r="C22" s="517" t="s">
        <v>1408</v>
      </c>
      <c r="D22" s="844">
        <v>402805.50834804541</v>
      </c>
      <c r="E22" s="845"/>
      <c r="F22" s="845"/>
      <c r="G22" s="845"/>
      <c r="H22" s="845"/>
      <c r="I22" s="845"/>
      <c r="J22" s="845"/>
      <c r="K22" s="845"/>
      <c r="L22" s="845"/>
      <c r="M22" s="845"/>
      <c r="N22" s="845"/>
      <c r="O22" s="845"/>
      <c r="P22" s="845"/>
      <c r="Q22" s="351"/>
      <c r="BQ22" s="347"/>
      <c r="BR22" s="347"/>
    </row>
    <row r="23" spans="2:70" s="343" customFormat="1" ht="46.9" customHeight="1">
      <c r="B23" s="853" t="s">
        <v>1409</v>
      </c>
      <c r="C23" s="847" t="s">
        <v>1410</v>
      </c>
      <c r="D23" s="352">
        <v>54788.29</v>
      </c>
      <c r="E23" s="845"/>
      <c r="F23" s="845"/>
      <c r="G23" s="845"/>
      <c r="H23" s="845"/>
      <c r="I23" s="845"/>
      <c r="J23" s="845"/>
      <c r="K23" s="845"/>
      <c r="L23" s="845"/>
      <c r="M23" s="845"/>
      <c r="N23" s="845"/>
      <c r="O23" s="845"/>
      <c r="P23" s="845"/>
      <c r="Q23" s="351"/>
      <c r="BQ23" s="347"/>
      <c r="BR23" s="347"/>
    </row>
    <row r="24" spans="2:70" s="343" customFormat="1" ht="42" customHeight="1">
      <c r="B24" s="848" t="s">
        <v>1411</v>
      </c>
      <c r="C24" s="849" t="s">
        <v>1412</v>
      </c>
      <c r="D24" s="855">
        <v>54788.29</v>
      </c>
      <c r="E24" s="854"/>
      <c r="F24" s="854"/>
      <c r="G24" s="851"/>
      <c r="H24" s="854"/>
      <c r="I24" s="854"/>
      <c r="J24" s="854"/>
      <c r="K24" s="851"/>
      <c r="L24" s="852"/>
      <c r="M24" s="851"/>
      <c r="N24" s="854"/>
      <c r="O24" s="854"/>
      <c r="P24" s="845"/>
      <c r="Q24" s="353"/>
    </row>
    <row r="25" spans="2:70" s="343" customFormat="1" ht="46.9" customHeight="1">
      <c r="B25" s="853" t="s">
        <v>1413</v>
      </c>
      <c r="C25" s="847" t="s">
        <v>1414</v>
      </c>
      <c r="D25" s="352">
        <v>44896.51</v>
      </c>
      <c r="E25" s="845"/>
      <c r="F25" s="845"/>
      <c r="G25" s="845"/>
      <c r="H25" s="845"/>
      <c r="I25" s="845"/>
      <c r="J25" s="845"/>
      <c r="K25" s="845"/>
      <c r="L25" s="845"/>
      <c r="M25" s="845"/>
      <c r="N25" s="845"/>
      <c r="O25" s="845"/>
      <c r="P25" s="845"/>
      <c r="Q25" s="351"/>
      <c r="BQ25" s="347"/>
      <c r="BR25" s="347"/>
    </row>
    <row r="26" spans="2:70" s="343" customFormat="1" ht="42" customHeight="1">
      <c r="B26" s="848" t="s">
        <v>1415</v>
      </c>
      <c r="C26" s="849" t="s">
        <v>1416</v>
      </c>
      <c r="D26" s="855">
        <v>44896.51</v>
      </c>
      <c r="E26" s="845"/>
      <c r="F26" s="845"/>
      <c r="G26" s="852"/>
      <c r="H26" s="845"/>
      <c r="I26" s="845"/>
      <c r="J26" s="845"/>
      <c r="K26" s="852"/>
      <c r="L26" s="851"/>
      <c r="M26" s="851"/>
      <c r="N26" s="854"/>
      <c r="O26" s="854"/>
      <c r="P26" s="854"/>
      <c r="Q26" s="353"/>
    </row>
    <row r="27" spans="2:70" s="343" customFormat="1" ht="46.9" customHeight="1">
      <c r="B27" s="853" t="s">
        <v>1417</v>
      </c>
      <c r="C27" s="847" t="s">
        <v>1418</v>
      </c>
      <c r="D27" s="352">
        <v>59708.34</v>
      </c>
      <c r="E27" s="845"/>
      <c r="F27" s="845"/>
      <c r="G27" s="845"/>
      <c r="H27" s="845"/>
      <c r="I27" s="845"/>
      <c r="J27" s="845"/>
      <c r="K27" s="845"/>
      <c r="L27" s="845"/>
      <c r="M27" s="845"/>
      <c r="N27" s="845"/>
      <c r="O27" s="845"/>
      <c r="P27" s="845"/>
      <c r="Q27" s="351"/>
      <c r="BQ27" s="347"/>
      <c r="BR27" s="347"/>
    </row>
    <row r="28" spans="2:70" s="343" customFormat="1" ht="42" customHeight="1">
      <c r="B28" s="848" t="s">
        <v>1419</v>
      </c>
      <c r="C28" s="849" t="s">
        <v>1420</v>
      </c>
      <c r="D28" s="855">
        <v>59708.34</v>
      </c>
      <c r="E28" s="845"/>
      <c r="F28" s="854"/>
      <c r="G28" s="851"/>
      <c r="H28" s="854"/>
      <c r="I28" s="854"/>
      <c r="J28" s="854"/>
      <c r="K28" s="851"/>
      <c r="L28" s="851"/>
      <c r="M28" s="851"/>
      <c r="N28" s="854"/>
      <c r="O28" s="854"/>
      <c r="P28" s="854"/>
      <c r="Q28" s="351"/>
    </row>
    <row r="29" spans="2:70" s="343" customFormat="1" ht="46.9" customHeight="1">
      <c r="B29" s="853" t="s">
        <v>1421</v>
      </c>
      <c r="C29" s="847" t="s">
        <v>1422</v>
      </c>
      <c r="D29" s="352">
        <v>243412.36834804539</v>
      </c>
      <c r="E29" s="845"/>
      <c r="F29" s="845"/>
      <c r="G29" s="845"/>
      <c r="H29" s="845"/>
      <c r="I29" s="845"/>
      <c r="J29" s="845"/>
      <c r="K29" s="845"/>
      <c r="L29" s="845"/>
      <c r="M29" s="845"/>
      <c r="N29" s="845"/>
      <c r="O29" s="845"/>
      <c r="P29" s="845"/>
      <c r="Q29" s="351"/>
      <c r="BQ29" s="347"/>
      <c r="BR29" s="347"/>
    </row>
    <row r="30" spans="2:70" s="343" customFormat="1" ht="42" customHeight="1">
      <c r="B30" s="848" t="s">
        <v>1423</v>
      </c>
      <c r="C30" s="849" t="s">
        <v>1424</v>
      </c>
      <c r="D30" s="855">
        <v>120004.66834804539</v>
      </c>
      <c r="E30" s="845"/>
      <c r="F30" s="845"/>
      <c r="G30" s="852"/>
      <c r="H30" s="845"/>
      <c r="I30" s="845"/>
      <c r="J30" s="845"/>
      <c r="K30" s="852"/>
      <c r="L30" s="852"/>
      <c r="M30" s="852"/>
      <c r="N30" s="845"/>
      <c r="O30" s="845"/>
      <c r="P30" s="845"/>
      <c r="Q30" s="351"/>
    </row>
    <row r="31" spans="2:70" s="343" customFormat="1" ht="42" customHeight="1">
      <c r="B31" s="848" t="s">
        <v>1425</v>
      </c>
      <c r="C31" s="849" t="s">
        <v>1426</v>
      </c>
      <c r="D31" s="855">
        <v>38407.699999999997</v>
      </c>
      <c r="E31" s="845"/>
      <c r="F31" s="845"/>
      <c r="G31" s="852"/>
      <c r="H31" s="854"/>
      <c r="I31" s="854"/>
      <c r="J31" s="854"/>
      <c r="K31" s="852"/>
      <c r="L31" s="852"/>
      <c r="M31" s="852"/>
      <c r="N31" s="845"/>
      <c r="O31" s="845"/>
      <c r="P31" s="845"/>
      <c r="Q31" s="351"/>
    </row>
    <row r="32" spans="2:70" s="343" customFormat="1" ht="42" customHeight="1">
      <c r="B32" s="848" t="s">
        <v>1427</v>
      </c>
      <c r="C32" s="849" t="s">
        <v>1428</v>
      </c>
      <c r="D32" s="855">
        <v>50000</v>
      </c>
      <c r="E32" s="845"/>
      <c r="F32" s="845"/>
      <c r="G32" s="852"/>
      <c r="H32" s="845"/>
      <c r="I32" s="845"/>
      <c r="J32" s="845"/>
      <c r="K32" s="851"/>
      <c r="L32" s="851"/>
      <c r="M32" s="851"/>
      <c r="N32" s="854"/>
      <c r="O32" s="854"/>
      <c r="P32" s="854"/>
      <c r="Q32" s="351"/>
    </row>
    <row r="33" spans="2:70" s="343" customFormat="1" ht="41.25" customHeight="1">
      <c r="B33" s="356" t="s">
        <v>1429</v>
      </c>
      <c r="C33" s="849" t="s">
        <v>1430</v>
      </c>
      <c r="D33" s="855">
        <v>35000</v>
      </c>
      <c r="E33" s="845"/>
      <c r="F33" s="845"/>
      <c r="G33" s="845"/>
      <c r="H33" s="845"/>
      <c r="I33" s="845"/>
      <c r="J33" s="845"/>
      <c r="K33" s="856"/>
      <c r="L33" s="856"/>
      <c r="M33" s="856"/>
      <c r="N33" s="857"/>
      <c r="O33" s="857"/>
      <c r="P33" s="857"/>
      <c r="Q33" s="353"/>
    </row>
    <row r="34" spans="2:70" s="343" customFormat="1" ht="56.25" customHeight="1">
      <c r="B34" s="349" t="s">
        <v>1431</v>
      </c>
      <c r="C34" s="516" t="s">
        <v>1432</v>
      </c>
      <c r="D34" s="858">
        <v>1037990.69</v>
      </c>
      <c r="E34" s="845"/>
      <c r="F34" s="845"/>
      <c r="G34" s="845"/>
      <c r="H34" s="845"/>
      <c r="I34" s="845"/>
      <c r="J34" s="845"/>
      <c r="K34" s="845"/>
      <c r="L34" s="845"/>
      <c r="M34" s="845"/>
      <c r="N34" s="845"/>
      <c r="O34" s="845"/>
      <c r="P34" s="845"/>
      <c r="Q34" s="351"/>
      <c r="BQ34" s="347"/>
      <c r="BR34" s="347"/>
    </row>
    <row r="35" spans="2:70" s="343" customFormat="1" ht="46.9" customHeight="1">
      <c r="B35" s="843">
        <v>2.1</v>
      </c>
      <c r="C35" s="518" t="s">
        <v>1433</v>
      </c>
      <c r="D35" s="844">
        <v>210618.12</v>
      </c>
      <c r="E35" s="845"/>
      <c r="F35" s="845"/>
      <c r="G35" s="845"/>
      <c r="H35" s="845"/>
      <c r="I35" s="845"/>
      <c r="J35" s="845"/>
      <c r="K35" s="845"/>
      <c r="L35" s="845"/>
      <c r="M35" s="845"/>
      <c r="N35" s="845"/>
      <c r="O35" s="845"/>
      <c r="P35" s="845"/>
      <c r="Q35" s="351"/>
      <c r="BQ35" s="347"/>
      <c r="BR35" s="347"/>
    </row>
    <row r="36" spans="2:70" s="343" customFormat="1" ht="46.9" customHeight="1">
      <c r="B36" s="853" t="s">
        <v>1434</v>
      </c>
      <c r="C36" s="847" t="s">
        <v>1435</v>
      </c>
      <c r="D36" s="352">
        <v>210618.12</v>
      </c>
      <c r="E36" s="845"/>
      <c r="F36" s="845"/>
      <c r="G36" s="845"/>
      <c r="H36" s="845"/>
      <c r="I36" s="845"/>
      <c r="J36" s="845"/>
      <c r="K36" s="845"/>
      <c r="L36" s="845"/>
      <c r="M36" s="845"/>
      <c r="N36" s="845"/>
      <c r="O36" s="845"/>
      <c r="P36" s="845"/>
      <c r="Q36" s="351"/>
      <c r="BQ36" s="347"/>
      <c r="BR36" s="347"/>
    </row>
    <row r="37" spans="2:70" s="343" customFormat="1" ht="42" customHeight="1">
      <c r="B37" s="848" t="s">
        <v>1436</v>
      </c>
      <c r="C37" s="849" t="s">
        <v>1437</v>
      </c>
      <c r="D37" s="859">
        <v>190486.12</v>
      </c>
      <c r="E37" s="845"/>
      <c r="F37" s="854"/>
      <c r="G37" s="851"/>
      <c r="H37" s="854"/>
      <c r="I37" s="854"/>
      <c r="J37" s="854"/>
      <c r="K37" s="851"/>
      <c r="L37" s="851"/>
      <c r="M37" s="851"/>
      <c r="N37" s="854"/>
      <c r="O37" s="854"/>
      <c r="P37" s="854"/>
      <c r="Q37" s="353"/>
    </row>
    <row r="38" spans="2:70" s="343" customFormat="1" ht="42" customHeight="1">
      <c r="B38" s="848" t="s">
        <v>1438</v>
      </c>
      <c r="C38" s="849" t="s">
        <v>1439</v>
      </c>
      <c r="D38" s="355">
        <v>20132</v>
      </c>
      <c r="E38" s="845"/>
      <c r="F38" s="845"/>
      <c r="G38" s="852"/>
      <c r="H38" s="845"/>
      <c r="I38" s="854"/>
      <c r="J38" s="845"/>
      <c r="K38" s="852"/>
      <c r="L38" s="852"/>
      <c r="M38" s="852"/>
      <c r="N38" s="845"/>
      <c r="O38" s="845"/>
      <c r="P38" s="845"/>
      <c r="Q38" s="353"/>
    </row>
    <row r="39" spans="2:70" s="343" customFormat="1" ht="46.9" customHeight="1">
      <c r="B39" s="843">
        <v>2.2000000000000002</v>
      </c>
      <c r="C39" s="518" t="s">
        <v>1440</v>
      </c>
      <c r="D39" s="844">
        <v>827372.57000000007</v>
      </c>
      <c r="E39" s="845"/>
      <c r="F39" s="845"/>
      <c r="G39" s="845"/>
      <c r="H39" s="845"/>
      <c r="I39" s="845"/>
      <c r="J39" s="845"/>
      <c r="K39" s="845"/>
      <c r="L39" s="845"/>
      <c r="M39" s="845"/>
      <c r="N39" s="845"/>
      <c r="O39" s="845"/>
      <c r="P39" s="845"/>
      <c r="Q39" s="351"/>
      <c r="BQ39" s="347"/>
      <c r="BR39" s="347"/>
    </row>
    <row r="40" spans="2:70" s="343" customFormat="1" ht="46.9" customHeight="1">
      <c r="B40" s="853" t="s">
        <v>1441</v>
      </c>
      <c r="C40" s="847" t="s">
        <v>1442</v>
      </c>
      <c r="D40" s="352">
        <v>651966</v>
      </c>
      <c r="E40" s="845"/>
      <c r="F40" s="845"/>
      <c r="G40" s="845"/>
      <c r="H40" s="845"/>
      <c r="I40" s="845"/>
      <c r="J40" s="845"/>
      <c r="K40" s="845"/>
      <c r="L40" s="845"/>
      <c r="M40" s="845"/>
      <c r="N40" s="845"/>
      <c r="O40" s="845"/>
      <c r="P40" s="845"/>
      <c r="Q40" s="351"/>
      <c r="BQ40" s="347"/>
      <c r="BR40" s="347"/>
    </row>
    <row r="41" spans="2:70" s="343" customFormat="1" ht="42" customHeight="1">
      <c r="B41" s="848" t="s">
        <v>1443</v>
      </c>
      <c r="C41" s="849" t="s">
        <v>1444</v>
      </c>
      <c r="D41" s="855">
        <v>651966</v>
      </c>
      <c r="E41" s="854"/>
      <c r="F41" s="854"/>
      <c r="G41" s="851"/>
      <c r="H41" s="854"/>
      <c r="I41" s="854"/>
      <c r="J41" s="854"/>
      <c r="K41" s="851"/>
      <c r="L41" s="851"/>
      <c r="M41" s="851"/>
      <c r="N41" s="854"/>
      <c r="O41" s="854"/>
      <c r="P41" s="854"/>
      <c r="Q41" s="353"/>
    </row>
    <row r="42" spans="2:70" s="343" customFormat="1" ht="46.9" customHeight="1">
      <c r="B42" s="853" t="s">
        <v>1445</v>
      </c>
      <c r="C42" s="847" t="s">
        <v>1446</v>
      </c>
      <c r="D42" s="352">
        <v>175406.57</v>
      </c>
      <c r="E42" s="845"/>
      <c r="F42" s="845"/>
      <c r="G42" s="845"/>
      <c r="H42" s="845"/>
      <c r="I42" s="845"/>
      <c r="J42" s="845"/>
      <c r="K42" s="845"/>
      <c r="L42" s="845"/>
      <c r="M42" s="845"/>
      <c r="N42" s="845"/>
      <c r="O42" s="845"/>
      <c r="P42" s="845"/>
      <c r="Q42" s="351"/>
      <c r="BQ42" s="347"/>
      <c r="BR42" s="347"/>
    </row>
    <row r="43" spans="2:70" s="343" customFormat="1" ht="42" customHeight="1">
      <c r="B43" s="848" t="s">
        <v>1447</v>
      </c>
      <c r="C43" s="849" t="s">
        <v>1448</v>
      </c>
      <c r="D43" s="855">
        <v>175406.57</v>
      </c>
      <c r="E43" s="845"/>
      <c r="F43" s="845"/>
      <c r="G43" s="852"/>
      <c r="H43" s="854"/>
      <c r="I43" s="854"/>
      <c r="J43" s="854"/>
      <c r="K43" s="854"/>
      <c r="L43" s="854"/>
      <c r="M43" s="854"/>
      <c r="N43" s="854"/>
      <c r="O43" s="854"/>
      <c r="P43" s="854"/>
      <c r="Q43" s="353"/>
    </row>
    <row r="44" spans="2:70" s="343" customFormat="1" ht="56.25" customHeight="1">
      <c r="B44" s="349" t="s">
        <v>1449</v>
      </c>
      <c r="C44" s="516" t="s">
        <v>1450</v>
      </c>
      <c r="D44" s="858">
        <v>3696764.9</v>
      </c>
      <c r="E44" s="845"/>
      <c r="F44" s="845"/>
      <c r="G44" s="845"/>
      <c r="H44" s="845"/>
      <c r="I44" s="845"/>
      <c r="J44" s="845"/>
      <c r="K44" s="845"/>
      <c r="L44" s="845"/>
      <c r="M44" s="845"/>
      <c r="N44" s="845"/>
      <c r="O44" s="845"/>
      <c r="P44" s="845"/>
      <c r="Q44" s="351"/>
      <c r="BQ44" s="347"/>
      <c r="BR44" s="347"/>
    </row>
    <row r="45" spans="2:70" s="343" customFormat="1" ht="46.9" customHeight="1">
      <c r="B45" s="843">
        <v>3.1</v>
      </c>
      <c r="C45" s="518" t="s">
        <v>1451</v>
      </c>
      <c r="D45" s="844">
        <v>3234120.26</v>
      </c>
      <c r="E45" s="845"/>
      <c r="F45" s="845"/>
      <c r="G45" s="845"/>
      <c r="H45" s="845"/>
      <c r="I45" s="845"/>
      <c r="J45" s="845"/>
      <c r="K45" s="845"/>
      <c r="L45" s="845"/>
      <c r="M45" s="845"/>
      <c r="N45" s="845"/>
      <c r="O45" s="845"/>
      <c r="P45" s="845"/>
      <c r="Q45" s="351"/>
      <c r="BQ45" s="347"/>
      <c r="BR45" s="347"/>
    </row>
    <row r="46" spans="2:70" s="343" customFormat="1" ht="46.9" customHeight="1">
      <c r="B46" s="853" t="s">
        <v>1452</v>
      </c>
      <c r="C46" s="860" t="s">
        <v>1453</v>
      </c>
      <c r="D46" s="352">
        <v>40000</v>
      </c>
      <c r="E46" s="845"/>
      <c r="F46" s="845"/>
      <c r="G46" s="845"/>
      <c r="H46" s="845"/>
      <c r="I46" s="845"/>
      <c r="J46" s="845"/>
      <c r="K46" s="845"/>
      <c r="L46" s="845"/>
      <c r="M46" s="845"/>
      <c r="N46" s="845"/>
      <c r="O46" s="845"/>
      <c r="P46" s="845"/>
      <c r="Q46" s="351"/>
      <c r="BQ46" s="347"/>
      <c r="BR46" s="347"/>
    </row>
    <row r="47" spans="2:70" s="343" customFormat="1" ht="42" customHeight="1">
      <c r="B47" s="848" t="s">
        <v>1454</v>
      </c>
      <c r="C47" s="849" t="s">
        <v>1455</v>
      </c>
      <c r="D47" s="855">
        <v>40000</v>
      </c>
      <c r="E47" s="845"/>
      <c r="F47" s="845"/>
      <c r="G47" s="851"/>
      <c r="H47" s="854"/>
      <c r="I47" s="854"/>
      <c r="J47" s="854"/>
      <c r="K47" s="851"/>
      <c r="L47" s="851"/>
      <c r="M47" s="851"/>
      <c r="N47" s="854"/>
      <c r="O47" s="854"/>
      <c r="P47" s="854"/>
      <c r="Q47" s="353"/>
    </row>
    <row r="48" spans="2:70" s="343" customFormat="1" ht="46.9" customHeight="1">
      <c r="B48" s="853" t="s">
        <v>1456</v>
      </c>
      <c r="C48" s="860" t="s">
        <v>1457</v>
      </c>
      <c r="D48" s="352">
        <v>1325135.26</v>
      </c>
      <c r="E48" s="845"/>
      <c r="F48" s="845"/>
      <c r="G48" s="845"/>
      <c r="H48" s="845"/>
      <c r="I48" s="845"/>
      <c r="J48" s="845"/>
      <c r="K48" s="845"/>
      <c r="L48" s="845"/>
      <c r="M48" s="845"/>
      <c r="N48" s="845"/>
      <c r="O48" s="845"/>
      <c r="P48" s="845"/>
      <c r="Q48" s="351"/>
      <c r="BQ48" s="347"/>
      <c r="BR48" s="347"/>
    </row>
    <row r="49" spans="2:70" s="343" customFormat="1" ht="42" customHeight="1">
      <c r="B49" s="848" t="s">
        <v>1458</v>
      </c>
      <c r="C49" s="849" t="s">
        <v>1459</v>
      </c>
      <c r="D49" s="855">
        <v>27000</v>
      </c>
      <c r="E49" s="845"/>
      <c r="F49" s="845"/>
      <c r="G49" s="851"/>
      <c r="H49" s="854"/>
      <c r="I49" s="854"/>
      <c r="J49" s="854"/>
      <c r="K49" s="852"/>
      <c r="L49" s="852"/>
      <c r="M49" s="852"/>
      <c r="N49" s="845"/>
      <c r="O49" s="845"/>
      <c r="P49" s="845"/>
      <c r="Q49" s="353"/>
    </row>
    <row r="50" spans="2:70" s="343" customFormat="1" ht="42" customHeight="1">
      <c r="B50" s="848" t="s">
        <v>1460</v>
      </c>
      <c r="C50" s="849" t="s">
        <v>1461</v>
      </c>
      <c r="D50" s="855">
        <v>516592.25999999995</v>
      </c>
      <c r="E50" s="854"/>
      <c r="F50" s="854"/>
      <c r="G50" s="851"/>
      <c r="H50" s="854"/>
      <c r="I50" s="854"/>
      <c r="J50" s="854"/>
      <c r="K50" s="851"/>
      <c r="L50" s="851"/>
      <c r="M50" s="851"/>
      <c r="N50" s="854"/>
      <c r="O50" s="854"/>
      <c r="P50" s="854"/>
      <c r="Q50" s="353"/>
    </row>
    <row r="51" spans="2:70" s="343" customFormat="1" ht="42" customHeight="1">
      <c r="B51" s="848" t="s">
        <v>1462</v>
      </c>
      <c r="C51" s="849" t="s">
        <v>1463</v>
      </c>
      <c r="D51" s="855">
        <v>781543</v>
      </c>
      <c r="E51" s="845"/>
      <c r="F51" s="845"/>
      <c r="G51" s="852"/>
      <c r="H51" s="854"/>
      <c r="I51" s="854"/>
      <c r="J51" s="854"/>
      <c r="K51" s="851"/>
      <c r="L51" s="851"/>
      <c r="M51" s="851"/>
      <c r="N51" s="854"/>
      <c r="O51" s="854"/>
      <c r="P51" s="854"/>
      <c r="Q51" s="353"/>
    </row>
    <row r="52" spans="2:70" s="343" customFormat="1" ht="46.9" customHeight="1">
      <c r="B52" s="853" t="s">
        <v>1464</v>
      </c>
      <c r="C52" s="860" t="s">
        <v>1465</v>
      </c>
      <c r="D52" s="352">
        <v>492185</v>
      </c>
      <c r="E52" s="845"/>
      <c r="F52" s="845"/>
      <c r="G52" s="845"/>
      <c r="H52" s="845"/>
      <c r="I52" s="845"/>
      <c r="J52" s="845"/>
      <c r="K52" s="845"/>
      <c r="L52" s="845"/>
      <c r="M52" s="845"/>
      <c r="N52" s="845"/>
      <c r="O52" s="845"/>
      <c r="P52" s="845"/>
      <c r="Q52" s="351"/>
      <c r="BQ52" s="347"/>
      <c r="BR52" s="347"/>
    </row>
    <row r="53" spans="2:70" s="343" customFormat="1" ht="42" customHeight="1">
      <c r="B53" s="848" t="s">
        <v>1466</v>
      </c>
      <c r="C53" s="849" t="s">
        <v>1467</v>
      </c>
      <c r="D53" s="855">
        <v>492185</v>
      </c>
      <c r="E53" s="845"/>
      <c r="F53" s="845"/>
      <c r="G53" s="852"/>
      <c r="H53" s="854"/>
      <c r="I53" s="854"/>
      <c r="J53" s="854"/>
      <c r="K53" s="851"/>
      <c r="L53" s="851"/>
      <c r="M53" s="851"/>
      <c r="N53" s="854"/>
      <c r="O53" s="854"/>
      <c r="P53" s="854"/>
      <c r="Q53" s="353"/>
    </row>
    <row r="54" spans="2:70" s="343" customFormat="1" ht="46.9" customHeight="1">
      <c r="B54" s="853" t="s">
        <v>1468</v>
      </c>
      <c r="C54" s="860" t="s">
        <v>1469</v>
      </c>
      <c r="D54" s="352">
        <v>122000</v>
      </c>
      <c r="E54" s="845"/>
      <c r="F54" s="845"/>
      <c r="G54" s="845"/>
      <c r="H54" s="845"/>
      <c r="I54" s="845"/>
      <c r="J54" s="845"/>
      <c r="K54" s="845"/>
      <c r="L54" s="845"/>
      <c r="M54" s="845"/>
      <c r="N54" s="845"/>
      <c r="O54" s="845"/>
      <c r="P54" s="845"/>
      <c r="Q54" s="351"/>
      <c r="BQ54" s="347"/>
      <c r="BR54" s="347"/>
    </row>
    <row r="55" spans="2:70" s="343" customFormat="1" ht="41.25" customHeight="1">
      <c r="B55" s="848" t="s">
        <v>1470</v>
      </c>
      <c r="C55" s="849" t="s">
        <v>1471</v>
      </c>
      <c r="D55" s="855">
        <v>122000</v>
      </c>
      <c r="E55" s="845"/>
      <c r="F55" s="845"/>
      <c r="G55" s="845"/>
      <c r="H55" s="854"/>
      <c r="I55" s="854"/>
      <c r="J55" s="854"/>
      <c r="K55" s="854"/>
      <c r="L55" s="854"/>
      <c r="M55" s="854"/>
      <c r="N55" s="854"/>
      <c r="O55" s="854"/>
      <c r="P55" s="854"/>
      <c r="Q55" s="353"/>
    </row>
    <row r="56" spans="2:70" s="343" customFormat="1" ht="46.9" customHeight="1">
      <c r="B56" s="853" t="s">
        <v>1472</v>
      </c>
      <c r="C56" s="860" t="s">
        <v>1473</v>
      </c>
      <c r="D56" s="352">
        <v>1254800</v>
      </c>
      <c r="E56" s="845"/>
      <c r="F56" s="845"/>
      <c r="G56" s="845"/>
      <c r="H56" s="845"/>
      <c r="I56" s="845"/>
      <c r="J56" s="845"/>
      <c r="K56" s="845"/>
      <c r="L56" s="845"/>
      <c r="M56" s="845"/>
      <c r="N56" s="845"/>
      <c r="O56" s="845"/>
      <c r="P56" s="845"/>
      <c r="Q56" s="351"/>
      <c r="BQ56" s="347"/>
      <c r="BR56" s="347"/>
    </row>
    <row r="57" spans="2:70" s="343" customFormat="1" ht="41.25" customHeight="1">
      <c r="B57" s="848" t="s">
        <v>1474</v>
      </c>
      <c r="C57" s="849" t="s">
        <v>1475</v>
      </c>
      <c r="D57" s="855">
        <v>638550</v>
      </c>
      <c r="E57" s="854"/>
      <c r="F57" s="854"/>
      <c r="G57" s="854"/>
      <c r="H57" s="854"/>
      <c r="I57" s="854"/>
      <c r="J57" s="854"/>
      <c r="K57" s="854"/>
      <c r="L57" s="854"/>
      <c r="M57" s="854"/>
      <c r="N57" s="854"/>
      <c r="O57" s="854"/>
      <c r="P57" s="854"/>
      <c r="Q57" s="353"/>
    </row>
    <row r="58" spans="2:70" s="343" customFormat="1" ht="41.25" customHeight="1">
      <c r="B58" s="848" t="s">
        <v>1476</v>
      </c>
      <c r="C58" s="849" t="s">
        <v>1477</v>
      </c>
      <c r="D58" s="855">
        <v>616250</v>
      </c>
      <c r="E58" s="845"/>
      <c r="F58" s="845"/>
      <c r="G58" s="845"/>
      <c r="H58" s="845"/>
      <c r="I58" s="845"/>
      <c r="J58" s="845"/>
      <c r="K58" s="854"/>
      <c r="L58" s="854"/>
      <c r="M58" s="854"/>
      <c r="N58" s="854"/>
      <c r="O58" s="854"/>
      <c r="P58" s="854"/>
      <c r="Q58" s="353"/>
    </row>
    <row r="59" spans="2:70" s="343" customFormat="1" ht="46.9" customHeight="1">
      <c r="B59" s="843">
        <v>3.2</v>
      </c>
      <c r="C59" s="518" t="s">
        <v>1478</v>
      </c>
      <c r="D59" s="844">
        <v>462644.64</v>
      </c>
      <c r="E59" s="845"/>
      <c r="F59" s="845"/>
      <c r="G59" s="845"/>
      <c r="H59" s="845"/>
      <c r="I59" s="845"/>
      <c r="J59" s="845"/>
      <c r="K59" s="845"/>
      <c r="L59" s="845"/>
      <c r="M59" s="845"/>
      <c r="N59" s="845"/>
      <c r="O59" s="845"/>
      <c r="P59" s="845"/>
      <c r="Q59" s="351"/>
      <c r="BQ59" s="347"/>
      <c r="BR59" s="347"/>
    </row>
    <row r="60" spans="2:70" s="343" customFormat="1" ht="48.75" customHeight="1">
      <c r="B60" s="853" t="s">
        <v>1479</v>
      </c>
      <c r="C60" s="860" t="s">
        <v>1480</v>
      </c>
      <c r="D60" s="352">
        <v>142803</v>
      </c>
      <c r="E60" s="845"/>
      <c r="F60" s="845"/>
      <c r="G60" s="845"/>
      <c r="H60" s="845"/>
      <c r="I60" s="845"/>
      <c r="J60" s="845"/>
      <c r="K60" s="845"/>
      <c r="L60" s="845"/>
      <c r="M60" s="845"/>
      <c r="N60" s="845"/>
      <c r="O60" s="845"/>
      <c r="P60" s="845"/>
      <c r="Q60" s="351"/>
      <c r="BQ60" s="347"/>
      <c r="BR60" s="347"/>
    </row>
    <row r="61" spans="2:70" s="343" customFormat="1" ht="41.25" customHeight="1">
      <c r="B61" s="848" t="s">
        <v>1481</v>
      </c>
      <c r="C61" s="515" t="s">
        <v>1482</v>
      </c>
      <c r="D61" s="855">
        <v>142803</v>
      </c>
      <c r="E61" s="845"/>
      <c r="F61" s="845"/>
      <c r="G61" s="845"/>
      <c r="H61" s="845"/>
      <c r="I61" s="854"/>
      <c r="J61" s="854"/>
      <c r="K61" s="854"/>
      <c r="L61" s="854"/>
      <c r="M61" s="854"/>
      <c r="N61" s="854"/>
      <c r="O61" s="854"/>
      <c r="P61" s="854"/>
      <c r="Q61" s="353"/>
    </row>
    <row r="62" spans="2:70" s="343" customFormat="1" ht="48" customHeight="1">
      <c r="B62" s="853" t="s">
        <v>1483</v>
      </c>
      <c r="C62" s="860" t="s">
        <v>1484</v>
      </c>
      <c r="D62" s="352">
        <v>319841.64</v>
      </c>
      <c r="E62" s="845"/>
      <c r="F62" s="845"/>
      <c r="G62" s="845"/>
      <c r="H62" s="845"/>
      <c r="I62" s="845"/>
      <c r="J62" s="845"/>
      <c r="K62" s="845"/>
      <c r="L62" s="845"/>
      <c r="M62" s="845"/>
      <c r="N62" s="845"/>
      <c r="O62" s="845"/>
      <c r="P62" s="845"/>
      <c r="Q62" s="351"/>
      <c r="BQ62" s="347"/>
      <c r="BR62" s="347"/>
    </row>
    <row r="63" spans="2:70" s="343" customFormat="1" ht="41.25" customHeight="1">
      <c r="B63" s="848" t="s">
        <v>1485</v>
      </c>
      <c r="C63" s="849" t="s">
        <v>1486</v>
      </c>
      <c r="D63" s="855">
        <v>319841.64</v>
      </c>
      <c r="E63" s="845"/>
      <c r="F63" s="845"/>
      <c r="G63" s="845"/>
      <c r="H63" s="845"/>
      <c r="I63" s="845"/>
      <c r="J63" s="845"/>
      <c r="K63" s="854"/>
      <c r="L63" s="854"/>
      <c r="M63" s="854"/>
      <c r="N63" s="854"/>
      <c r="O63" s="854"/>
      <c r="P63" s="854"/>
      <c r="Q63" s="353"/>
    </row>
    <row r="64" spans="2:70" s="343" customFormat="1" ht="56.25" customHeight="1">
      <c r="B64" s="1398" t="s">
        <v>1487</v>
      </c>
      <c r="C64" s="1399"/>
      <c r="D64" s="858">
        <v>5258714.1583480444</v>
      </c>
      <c r="E64" s="861"/>
      <c r="F64" s="861"/>
      <c r="G64" s="861"/>
      <c r="H64" s="861"/>
      <c r="I64" s="861"/>
      <c r="J64" s="861"/>
      <c r="K64" s="861"/>
      <c r="L64" s="861"/>
      <c r="M64" s="861"/>
      <c r="N64" s="861"/>
      <c r="O64" s="861"/>
      <c r="P64" s="861"/>
      <c r="Q64" s="351"/>
      <c r="BQ64" s="347"/>
      <c r="BR64" s="347"/>
    </row>
    <row r="65" spans="2:4" s="343" customFormat="1">
      <c r="B65" s="345"/>
      <c r="C65" s="347"/>
      <c r="D65" s="344"/>
    </row>
    <row r="66" spans="2:4" s="343" customFormat="1">
      <c r="B66" s="345"/>
      <c r="C66" s="347"/>
      <c r="D66" s="357"/>
    </row>
    <row r="67" spans="2:4" s="343" customFormat="1">
      <c r="B67" s="345"/>
      <c r="C67" s="347"/>
      <c r="D67" s="344"/>
    </row>
    <row r="68" spans="2:4" s="343" customFormat="1">
      <c r="B68" s="345"/>
      <c r="C68" s="347"/>
    </row>
    <row r="69" spans="2:4" s="343" customFormat="1">
      <c r="B69" s="345"/>
      <c r="C69" s="347"/>
      <c r="D69" s="344"/>
    </row>
    <row r="70" spans="2:4" s="343" customFormat="1">
      <c r="B70" s="345"/>
      <c r="C70" s="347"/>
      <c r="D70" s="357"/>
    </row>
    <row r="71" spans="2:4" s="343" customFormat="1">
      <c r="B71" s="345"/>
      <c r="C71" s="347"/>
      <c r="D71" s="344"/>
    </row>
    <row r="72" spans="2:4" s="343" customFormat="1" ht="20.5" customHeight="1">
      <c r="B72" s="345"/>
      <c r="C72" s="347"/>
      <c r="D72" s="358"/>
    </row>
    <row r="73" spans="2:4" s="343" customFormat="1" ht="62.5" customHeight="1">
      <c r="B73" s="345"/>
      <c r="C73" s="347"/>
      <c r="D73" s="358"/>
    </row>
    <row r="74" spans="2:4" s="343" customFormat="1" ht="62.5" customHeight="1">
      <c r="B74" s="345"/>
      <c r="C74" s="347"/>
      <c r="D74" s="344"/>
    </row>
    <row r="75" spans="2:4" s="343" customFormat="1" ht="62.5" customHeight="1">
      <c r="B75" s="345"/>
      <c r="C75" s="347"/>
      <c r="D75" s="344"/>
    </row>
    <row r="76" spans="2:4" s="343" customFormat="1">
      <c r="B76" s="345"/>
      <c r="C76" s="347"/>
      <c r="D76" s="344"/>
    </row>
    <row r="77" spans="2:4" s="343" customFormat="1">
      <c r="B77" s="345"/>
      <c r="C77" s="347"/>
      <c r="D77" s="344"/>
    </row>
    <row r="78" spans="2:4" s="343" customFormat="1">
      <c r="B78" s="345"/>
      <c r="C78" s="347"/>
      <c r="D78" s="344"/>
    </row>
    <row r="79" spans="2:4" s="343" customFormat="1">
      <c r="B79" s="345"/>
      <c r="C79" s="347"/>
      <c r="D79" s="344"/>
    </row>
    <row r="80" spans="2:4" s="343" customFormat="1">
      <c r="B80" s="345"/>
      <c r="C80" s="347"/>
      <c r="D80" s="344"/>
    </row>
    <row r="81" spans="2:4" s="343" customFormat="1">
      <c r="B81" s="345"/>
      <c r="C81" s="347"/>
      <c r="D81" s="344"/>
    </row>
    <row r="82" spans="2:4" s="343" customFormat="1">
      <c r="B82" s="345"/>
      <c r="C82" s="347"/>
      <c r="D82" s="344"/>
    </row>
    <row r="83" spans="2:4" s="343" customFormat="1">
      <c r="B83" s="345"/>
      <c r="C83" s="347"/>
      <c r="D83" s="344"/>
    </row>
    <row r="84" spans="2:4" s="343" customFormat="1">
      <c r="B84" s="345"/>
      <c r="C84" s="347"/>
      <c r="D84" s="344"/>
    </row>
    <row r="85" spans="2:4" s="343" customFormat="1">
      <c r="B85" s="345"/>
      <c r="C85" s="347"/>
      <c r="D85" s="344"/>
    </row>
    <row r="86" spans="2:4" s="343" customFormat="1">
      <c r="B86" s="345"/>
      <c r="C86" s="347"/>
      <c r="D86" s="344"/>
    </row>
    <row r="87" spans="2:4" s="343" customFormat="1">
      <c r="B87" s="345"/>
      <c r="C87" s="347"/>
      <c r="D87" s="344"/>
    </row>
    <row r="88" spans="2:4" s="343" customFormat="1">
      <c r="B88" s="345"/>
      <c r="C88" s="347"/>
      <c r="D88" s="344"/>
    </row>
    <row r="89" spans="2:4" s="343" customFormat="1">
      <c r="B89" s="345"/>
      <c r="C89" s="347"/>
      <c r="D89" s="344"/>
    </row>
    <row r="90" spans="2:4" s="343" customFormat="1">
      <c r="B90" s="345"/>
      <c r="C90" s="347"/>
      <c r="D90" s="344"/>
    </row>
    <row r="91" spans="2:4" s="343" customFormat="1">
      <c r="B91" s="345"/>
      <c r="C91" s="347"/>
      <c r="D91" s="344"/>
    </row>
    <row r="92" spans="2:4" s="343" customFormat="1">
      <c r="B92" s="345"/>
      <c r="C92" s="347"/>
      <c r="D92" s="344"/>
    </row>
    <row r="93" spans="2:4" s="343" customFormat="1">
      <c r="B93" s="345"/>
      <c r="C93" s="347"/>
      <c r="D93" s="344"/>
    </row>
    <row r="94" spans="2:4" s="343" customFormat="1">
      <c r="B94" s="345"/>
      <c r="C94" s="347"/>
      <c r="D94" s="344"/>
    </row>
    <row r="95" spans="2:4" s="343" customFormat="1">
      <c r="B95" s="345"/>
      <c r="C95" s="347"/>
      <c r="D95" s="344"/>
    </row>
    <row r="96" spans="2:4" s="343" customFormat="1">
      <c r="B96" s="345"/>
      <c r="C96" s="347"/>
      <c r="D96" s="344"/>
    </row>
    <row r="97" spans="2:4" s="343" customFormat="1">
      <c r="B97" s="345"/>
      <c r="C97" s="347"/>
      <c r="D97" s="344"/>
    </row>
    <row r="98" spans="2:4" s="343" customFormat="1">
      <c r="B98" s="345"/>
      <c r="C98" s="347"/>
      <c r="D98" s="344"/>
    </row>
    <row r="99" spans="2:4" s="343" customFormat="1">
      <c r="B99" s="345"/>
      <c r="C99" s="347"/>
      <c r="D99" s="344"/>
    </row>
    <row r="100" spans="2:4" s="343" customFormat="1">
      <c r="B100" s="345"/>
      <c r="C100" s="347"/>
      <c r="D100" s="344"/>
    </row>
    <row r="101" spans="2:4" s="343" customFormat="1">
      <c r="B101" s="345"/>
      <c r="C101" s="347"/>
      <c r="D101" s="344"/>
    </row>
    <row r="102" spans="2:4" s="343" customFormat="1">
      <c r="B102" s="345"/>
      <c r="C102" s="347"/>
      <c r="D102" s="344"/>
    </row>
    <row r="103" spans="2:4" s="343" customFormat="1">
      <c r="B103" s="345"/>
      <c r="C103" s="347"/>
      <c r="D103" s="344"/>
    </row>
    <row r="104" spans="2:4" s="343" customFormat="1">
      <c r="B104" s="345"/>
      <c r="C104" s="347"/>
      <c r="D104" s="344"/>
    </row>
    <row r="105" spans="2:4" s="343" customFormat="1">
      <c r="B105" s="345"/>
      <c r="C105" s="347"/>
      <c r="D105" s="344"/>
    </row>
    <row r="106" spans="2:4" s="343" customFormat="1">
      <c r="B106" s="345"/>
      <c r="C106" s="347"/>
      <c r="D106" s="344"/>
    </row>
    <row r="107" spans="2:4" s="343" customFormat="1">
      <c r="B107" s="345"/>
      <c r="C107" s="347"/>
      <c r="D107" s="344"/>
    </row>
    <row r="108" spans="2:4" s="343" customFormat="1">
      <c r="B108" s="345"/>
      <c r="C108" s="347"/>
      <c r="D108" s="344"/>
    </row>
    <row r="109" spans="2:4" s="343" customFormat="1">
      <c r="B109" s="345"/>
      <c r="C109" s="347"/>
      <c r="D109" s="344"/>
    </row>
    <row r="110" spans="2:4" s="343" customFormat="1">
      <c r="B110" s="345"/>
      <c r="C110" s="347"/>
      <c r="D110" s="344"/>
    </row>
    <row r="111" spans="2:4" s="343" customFormat="1">
      <c r="B111" s="345"/>
      <c r="C111" s="347"/>
      <c r="D111" s="344"/>
    </row>
    <row r="112" spans="2:4" s="343" customFormat="1">
      <c r="B112" s="345"/>
      <c r="C112" s="347"/>
      <c r="D112" s="344"/>
    </row>
    <row r="113" spans="2:4" s="343" customFormat="1">
      <c r="B113" s="345"/>
      <c r="C113" s="347"/>
      <c r="D113" s="344"/>
    </row>
    <row r="114" spans="2:4" s="343" customFormat="1">
      <c r="B114" s="345"/>
      <c r="C114" s="347"/>
      <c r="D114" s="344"/>
    </row>
    <row r="115" spans="2:4" s="343" customFormat="1">
      <c r="B115" s="345"/>
      <c r="C115" s="347"/>
      <c r="D115" s="344"/>
    </row>
    <row r="116" spans="2:4" s="343" customFormat="1">
      <c r="B116" s="345"/>
      <c r="C116" s="347"/>
      <c r="D116" s="344"/>
    </row>
    <row r="117" spans="2:4" s="343" customFormat="1">
      <c r="B117" s="345"/>
      <c r="C117" s="347"/>
      <c r="D117" s="344"/>
    </row>
    <row r="118" spans="2:4" s="343" customFormat="1">
      <c r="B118" s="345"/>
      <c r="C118" s="347"/>
      <c r="D118" s="344"/>
    </row>
    <row r="119" spans="2:4" s="343" customFormat="1">
      <c r="B119" s="345"/>
      <c r="C119" s="347"/>
      <c r="D119" s="344"/>
    </row>
    <row r="120" spans="2:4" s="343" customFormat="1">
      <c r="B120" s="345"/>
      <c r="C120" s="347"/>
      <c r="D120" s="344"/>
    </row>
    <row r="121" spans="2:4" s="343" customFormat="1">
      <c r="B121" s="345"/>
      <c r="C121" s="347"/>
      <c r="D121" s="344"/>
    </row>
    <row r="122" spans="2:4" s="343" customFormat="1">
      <c r="B122" s="345"/>
      <c r="C122" s="347"/>
      <c r="D122" s="344"/>
    </row>
    <row r="123" spans="2:4" s="343" customFormat="1">
      <c r="B123" s="345"/>
      <c r="C123" s="347"/>
      <c r="D123" s="344"/>
    </row>
    <row r="124" spans="2:4" s="343" customFormat="1">
      <c r="B124" s="345"/>
      <c r="C124" s="347"/>
      <c r="D124" s="344"/>
    </row>
    <row r="125" spans="2:4" s="343" customFormat="1">
      <c r="B125" s="345"/>
      <c r="C125" s="347"/>
      <c r="D125" s="344"/>
    </row>
    <row r="126" spans="2:4" s="343" customFormat="1">
      <c r="B126" s="345"/>
      <c r="C126" s="347"/>
      <c r="D126" s="344"/>
    </row>
    <row r="127" spans="2:4" s="343" customFormat="1">
      <c r="B127" s="345"/>
      <c r="C127" s="347"/>
      <c r="D127" s="344"/>
    </row>
    <row r="128" spans="2:4" s="343" customFormat="1">
      <c r="B128" s="345"/>
      <c r="C128" s="347"/>
      <c r="D128" s="344"/>
    </row>
    <row r="129" spans="2:4" s="343" customFormat="1">
      <c r="B129" s="345"/>
      <c r="C129" s="347"/>
      <c r="D129" s="344"/>
    </row>
    <row r="130" spans="2:4" s="343" customFormat="1">
      <c r="B130" s="345"/>
      <c r="C130" s="347"/>
      <c r="D130" s="344"/>
    </row>
    <row r="131" spans="2:4" s="343" customFormat="1">
      <c r="B131" s="345"/>
      <c r="C131" s="347"/>
      <c r="D131" s="344"/>
    </row>
    <row r="132" spans="2:4" s="343" customFormat="1">
      <c r="B132" s="345"/>
      <c r="C132" s="347"/>
      <c r="D132" s="344"/>
    </row>
    <row r="133" spans="2:4" s="343" customFormat="1">
      <c r="B133" s="345"/>
      <c r="C133" s="347"/>
      <c r="D133" s="344"/>
    </row>
    <row r="134" spans="2:4" s="343" customFormat="1">
      <c r="B134" s="345"/>
      <c r="C134" s="347"/>
      <c r="D134" s="344"/>
    </row>
    <row r="135" spans="2:4" s="343" customFormat="1">
      <c r="B135" s="345"/>
      <c r="C135" s="347"/>
      <c r="D135" s="344"/>
    </row>
    <row r="136" spans="2:4" s="343" customFormat="1">
      <c r="B136" s="345"/>
      <c r="C136" s="347"/>
      <c r="D136" s="344"/>
    </row>
    <row r="137" spans="2:4" s="343" customFormat="1">
      <c r="B137" s="345"/>
      <c r="C137" s="347"/>
      <c r="D137" s="344"/>
    </row>
    <row r="138" spans="2:4" s="343" customFormat="1">
      <c r="B138" s="345"/>
      <c r="C138" s="347"/>
      <c r="D138" s="344"/>
    </row>
    <row r="139" spans="2:4" s="343" customFormat="1">
      <c r="B139" s="345"/>
      <c r="C139" s="347"/>
      <c r="D139" s="344"/>
    </row>
    <row r="140" spans="2:4" s="343" customFormat="1">
      <c r="B140" s="345"/>
      <c r="C140" s="347"/>
      <c r="D140" s="344"/>
    </row>
    <row r="141" spans="2:4" s="343" customFormat="1">
      <c r="B141" s="345"/>
      <c r="C141" s="347"/>
      <c r="D141" s="344"/>
    </row>
    <row r="142" spans="2:4" s="343" customFormat="1">
      <c r="B142" s="345"/>
      <c r="C142" s="347"/>
      <c r="D142" s="344"/>
    </row>
    <row r="143" spans="2:4" s="343" customFormat="1">
      <c r="B143" s="345"/>
      <c r="C143" s="347"/>
      <c r="D143" s="344"/>
    </row>
    <row r="144" spans="2:4" s="343" customFormat="1">
      <c r="B144" s="345"/>
      <c r="C144" s="347"/>
      <c r="D144" s="344"/>
    </row>
    <row r="145" spans="2:4" s="343" customFormat="1">
      <c r="B145" s="345"/>
      <c r="C145" s="347"/>
      <c r="D145" s="344"/>
    </row>
    <row r="146" spans="2:4" s="343" customFormat="1">
      <c r="B146" s="345"/>
      <c r="C146" s="347"/>
      <c r="D146" s="344"/>
    </row>
  </sheetData>
  <mergeCells count="6">
    <mergeCell ref="B64:C64"/>
    <mergeCell ref="E9:P10"/>
    <mergeCell ref="A9:A11"/>
    <mergeCell ref="B9:B11"/>
    <mergeCell ref="C9:C11"/>
    <mergeCell ref="D9:D11"/>
  </mergeCells>
  <pageMargins left="0.7" right="0.7" top="0.75" bottom="0.75" header="0.3" footer="0.3"/>
  <pageSetup paperSize="9" scale="43" fitToHeight="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569BF-F520-4275-8219-7C67EDAB738D}">
  <dimension ref="A5:O31"/>
  <sheetViews>
    <sheetView topLeftCell="A5" zoomScale="70" zoomScaleNormal="70" workbookViewId="0">
      <pane xSplit="1" ySplit="4" topLeftCell="B16" activePane="bottomRight" state="frozen"/>
      <selection pane="topRight" activeCell="B5" sqref="B5"/>
      <selection pane="bottomLeft" activeCell="A9" sqref="A9"/>
      <selection pane="bottomRight" activeCell="D17" sqref="D17"/>
    </sheetView>
  </sheetViews>
  <sheetFormatPr defaultColWidth="11.453125" defaultRowHeight="14.5"/>
  <cols>
    <col min="1" max="1" width="20.453125" style="453" customWidth="1"/>
    <col min="2" max="2" width="40.90625" style="453" customWidth="1"/>
    <col min="3" max="3" width="21" style="453" customWidth="1"/>
    <col min="4" max="5" width="26.453125" style="453" customWidth="1"/>
    <col min="6" max="6" width="18.453125" style="453" customWidth="1"/>
    <col min="7" max="7" width="45.453125" style="453" customWidth="1"/>
    <col min="8" max="10" width="13.453125" style="453" customWidth="1"/>
    <col min="11" max="11" width="15.453125" style="453" customWidth="1"/>
    <col min="12" max="15" width="13.453125" style="453" customWidth="1"/>
    <col min="16" max="16384" width="11.453125" style="453"/>
  </cols>
  <sheetData>
    <row r="5" spans="1:15" ht="26">
      <c r="A5" s="374" t="s">
        <v>1488</v>
      </c>
    </row>
    <row r="6" spans="1:15" ht="6.4" customHeight="1"/>
    <row r="7" spans="1:15" ht="15" customHeight="1">
      <c r="A7" s="1407" t="s">
        <v>1489</v>
      </c>
      <c r="B7" s="1409" t="s">
        <v>1490</v>
      </c>
      <c r="C7" s="1407" t="s">
        <v>1491</v>
      </c>
      <c r="D7" s="1407" t="s">
        <v>1492</v>
      </c>
      <c r="E7" s="1407" t="s">
        <v>1493</v>
      </c>
      <c r="F7" s="1407" t="s">
        <v>1494</v>
      </c>
      <c r="G7" s="1407" t="s">
        <v>1495</v>
      </c>
      <c r="H7" s="1409" t="s">
        <v>1496</v>
      </c>
      <c r="I7" s="1407" t="s">
        <v>1497</v>
      </c>
      <c r="J7" s="1407" t="s">
        <v>1498</v>
      </c>
      <c r="K7" s="1407" t="s">
        <v>1499</v>
      </c>
      <c r="L7" s="1411" t="s">
        <v>1500</v>
      </c>
      <c r="M7" s="1412"/>
      <c r="N7" s="1412"/>
      <c r="O7" s="1413"/>
    </row>
    <row r="8" spans="1:15" ht="45" customHeight="1">
      <c r="A8" s="1408"/>
      <c r="B8" s="1410"/>
      <c r="C8" s="1408"/>
      <c r="D8" s="1408"/>
      <c r="E8" s="1408"/>
      <c r="F8" s="1408"/>
      <c r="G8" s="1408"/>
      <c r="H8" s="1410"/>
      <c r="I8" s="1408"/>
      <c r="J8" s="1408"/>
      <c r="K8" s="1408"/>
      <c r="L8" s="455" t="s">
        <v>1501</v>
      </c>
      <c r="M8" s="455" t="s">
        <v>1502</v>
      </c>
      <c r="N8" s="454" t="s">
        <v>1503</v>
      </c>
      <c r="O8" s="456" t="s">
        <v>1504</v>
      </c>
    </row>
    <row r="9" spans="1:15" s="464" customFormat="1" ht="117">
      <c r="A9" s="457" t="s">
        <v>1505</v>
      </c>
      <c r="B9" s="458" t="s">
        <v>1506</v>
      </c>
      <c r="C9" s="458" t="s">
        <v>1507</v>
      </c>
      <c r="D9" s="458" t="s">
        <v>1508</v>
      </c>
      <c r="E9" s="458" t="s">
        <v>1509</v>
      </c>
      <c r="F9" s="458" t="s">
        <v>1510</v>
      </c>
      <c r="G9" s="459" t="s">
        <v>1511</v>
      </c>
      <c r="H9" s="459" t="s">
        <v>1512</v>
      </c>
      <c r="I9" s="459" t="s">
        <v>1513</v>
      </c>
      <c r="J9" s="459" t="s">
        <v>1514</v>
      </c>
      <c r="K9" s="460">
        <v>44407</v>
      </c>
      <c r="L9" s="461">
        <v>23500</v>
      </c>
      <c r="M9" s="461">
        <v>3500</v>
      </c>
      <c r="N9" s="462">
        <v>30</v>
      </c>
      <c r="O9" s="463">
        <v>24</v>
      </c>
    </row>
    <row r="10" spans="1:15" s="464" customFormat="1" ht="268.5" customHeight="1">
      <c r="A10" s="457" t="s">
        <v>1505</v>
      </c>
      <c r="B10" s="465" t="s">
        <v>1515</v>
      </c>
      <c r="C10" s="465" t="s">
        <v>1516</v>
      </c>
      <c r="D10" s="465" t="s">
        <v>1517</v>
      </c>
      <c r="E10" s="465" t="s">
        <v>89</v>
      </c>
      <c r="F10" s="465" t="s">
        <v>1518</v>
      </c>
      <c r="G10" s="466" t="s">
        <v>1519</v>
      </c>
      <c r="H10" s="466" t="s">
        <v>1520</v>
      </c>
      <c r="I10" s="466" t="s">
        <v>1513</v>
      </c>
      <c r="J10" s="459" t="s">
        <v>1514</v>
      </c>
      <c r="K10" s="467" t="s">
        <v>1521</v>
      </c>
      <c r="L10" s="468">
        <v>2600</v>
      </c>
      <c r="M10" s="469">
        <v>420</v>
      </c>
      <c r="N10" s="469">
        <v>70</v>
      </c>
      <c r="O10" s="470">
        <v>70</v>
      </c>
    </row>
    <row r="11" spans="1:15" s="464" customFormat="1" ht="273.75" customHeight="1">
      <c r="A11" s="457" t="s">
        <v>1505</v>
      </c>
      <c r="B11" s="465" t="s">
        <v>1522</v>
      </c>
      <c r="C11" s="465" t="s">
        <v>1516</v>
      </c>
      <c r="D11" s="465" t="s">
        <v>1517</v>
      </c>
      <c r="E11" s="465" t="s">
        <v>89</v>
      </c>
      <c r="F11" s="465" t="s">
        <v>1523</v>
      </c>
      <c r="G11" s="466" t="s">
        <v>1524</v>
      </c>
      <c r="H11" s="466" t="s">
        <v>1520</v>
      </c>
      <c r="I11" s="466" t="s">
        <v>1513</v>
      </c>
      <c r="J11" s="459" t="s">
        <v>1514</v>
      </c>
      <c r="K11" s="467" t="s">
        <v>1521</v>
      </c>
      <c r="L11" s="468">
        <v>3010</v>
      </c>
      <c r="M11" s="469">
        <v>445</v>
      </c>
      <c r="N11" s="469">
        <v>70</v>
      </c>
      <c r="O11" s="470">
        <v>70</v>
      </c>
    </row>
    <row r="12" spans="1:15" s="464" customFormat="1" ht="117">
      <c r="A12" s="457" t="s">
        <v>1505</v>
      </c>
      <c r="B12" s="465" t="s">
        <v>1525</v>
      </c>
      <c r="C12" s="458" t="s">
        <v>1507</v>
      </c>
      <c r="D12" s="465" t="s">
        <v>1508</v>
      </c>
      <c r="E12" s="465" t="s">
        <v>89</v>
      </c>
      <c r="F12" s="465" t="s">
        <v>1325</v>
      </c>
      <c r="G12" s="466" t="s">
        <v>1526</v>
      </c>
      <c r="H12" s="466" t="s">
        <v>1520</v>
      </c>
      <c r="I12" s="466" t="s">
        <v>1513</v>
      </c>
      <c r="J12" s="459" t="s">
        <v>1514</v>
      </c>
      <c r="K12" s="467" t="s">
        <v>1521</v>
      </c>
      <c r="L12" s="468">
        <v>2084</v>
      </c>
      <c r="M12" s="468">
        <v>2987</v>
      </c>
      <c r="N12" s="469">
        <v>185</v>
      </c>
      <c r="O12" s="470">
        <v>191</v>
      </c>
    </row>
    <row r="13" spans="1:15" s="464" customFormat="1" ht="117">
      <c r="A13" s="457" t="s">
        <v>1505</v>
      </c>
      <c r="B13" s="519" t="s">
        <v>1527</v>
      </c>
      <c r="C13" s="465" t="s">
        <v>1528</v>
      </c>
      <c r="D13" s="458" t="s">
        <v>1508</v>
      </c>
      <c r="E13" s="465" t="s">
        <v>1509</v>
      </c>
      <c r="F13" s="465" t="s">
        <v>1529</v>
      </c>
      <c r="G13" s="466" t="s">
        <v>1530</v>
      </c>
      <c r="H13" s="466" t="s">
        <v>1520</v>
      </c>
      <c r="I13" s="466" t="s">
        <v>1513</v>
      </c>
      <c r="J13" s="459" t="s">
        <v>1514</v>
      </c>
      <c r="K13" s="471">
        <v>44774</v>
      </c>
      <c r="L13" s="468">
        <v>3761</v>
      </c>
      <c r="M13" s="468">
        <v>4781</v>
      </c>
      <c r="N13" s="469">
        <v>204</v>
      </c>
      <c r="O13" s="470">
        <v>202</v>
      </c>
    </row>
    <row r="14" spans="1:15" s="464" customFormat="1" ht="156">
      <c r="A14" s="457" t="s">
        <v>1505</v>
      </c>
      <c r="B14" s="519" t="s">
        <v>1531</v>
      </c>
      <c r="C14" s="465" t="s">
        <v>1516</v>
      </c>
      <c r="D14" s="465" t="s">
        <v>1517</v>
      </c>
      <c r="E14" s="465" t="s">
        <v>1509</v>
      </c>
      <c r="F14" s="465" t="s">
        <v>1532</v>
      </c>
      <c r="G14" s="466" t="s">
        <v>1533</v>
      </c>
      <c r="H14" s="466" t="s">
        <v>1520</v>
      </c>
      <c r="I14" s="466" t="s">
        <v>1513</v>
      </c>
      <c r="J14" s="459" t="s">
        <v>1514</v>
      </c>
      <c r="K14" s="471">
        <v>44895</v>
      </c>
      <c r="L14" s="468">
        <v>1420</v>
      </c>
      <c r="M14" s="469">
        <v>163</v>
      </c>
      <c r="N14" s="469" t="s">
        <v>1534</v>
      </c>
      <c r="O14" s="470" t="s">
        <v>1534</v>
      </c>
    </row>
    <row r="15" spans="1:15" s="464" customFormat="1" ht="117">
      <c r="A15" s="457" t="s">
        <v>1505</v>
      </c>
      <c r="B15" s="519" t="s">
        <v>1535</v>
      </c>
      <c r="C15" s="458" t="s">
        <v>1507</v>
      </c>
      <c r="D15" s="458" t="s">
        <v>1508</v>
      </c>
      <c r="E15" s="465" t="s">
        <v>1509</v>
      </c>
      <c r="F15" s="465" t="s">
        <v>1536</v>
      </c>
      <c r="G15" s="466" t="s">
        <v>1537</v>
      </c>
      <c r="H15" s="466" t="s">
        <v>1520</v>
      </c>
      <c r="I15" s="466" t="s">
        <v>1538</v>
      </c>
      <c r="J15" s="459" t="s">
        <v>1514</v>
      </c>
      <c r="K15" s="471">
        <v>44774</v>
      </c>
      <c r="L15" s="468">
        <v>4699</v>
      </c>
      <c r="M15" s="468">
        <v>7840</v>
      </c>
      <c r="N15" s="469">
        <v>2484</v>
      </c>
      <c r="O15" s="470">
        <v>2215</v>
      </c>
    </row>
    <row r="16" spans="1:15" s="464" customFormat="1" ht="117">
      <c r="A16" s="457" t="s">
        <v>1505</v>
      </c>
      <c r="B16" s="519" t="s">
        <v>1539</v>
      </c>
      <c r="C16" s="465" t="s">
        <v>1528</v>
      </c>
      <c r="D16" s="458" t="s">
        <v>1508</v>
      </c>
      <c r="E16" s="465" t="s">
        <v>1509</v>
      </c>
      <c r="F16" s="465" t="s">
        <v>1529</v>
      </c>
      <c r="G16" s="466" t="s">
        <v>1540</v>
      </c>
      <c r="H16" s="466" t="s">
        <v>1520</v>
      </c>
      <c r="I16" s="466" t="s">
        <v>1538</v>
      </c>
      <c r="J16" s="459" t="s">
        <v>1514</v>
      </c>
      <c r="K16" s="467" t="s">
        <v>1541</v>
      </c>
      <c r="L16" s="468">
        <v>4016</v>
      </c>
      <c r="M16" s="468">
        <v>6500</v>
      </c>
      <c r="N16" s="469">
        <v>2091</v>
      </c>
      <c r="O16" s="470">
        <v>1925</v>
      </c>
    </row>
    <row r="17" spans="1:15" s="464" customFormat="1" ht="336" customHeight="1">
      <c r="A17" s="457" t="s">
        <v>1505</v>
      </c>
      <c r="B17" s="519" t="s">
        <v>1542</v>
      </c>
      <c r="C17" s="465" t="s">
        <v>1543</v>
      </c>
      <c r="D17" s="465" t="s">
        <v>1544</v>
      </c>
      <c r="E17" s="465" t="s">
        <v>89</v>
      </c>
      <c r="F17" s="465" t="s">
        <v>1545</v>
      </c>
      <c r="G17" s="466" t="s">
        <v>1546</v>
      </c>
      <c r="H17" s="466" t="s">
        <v>1547</v>
      </c>
      <c r="I17" s="466" t="s">
        <v>1538</v>
      </c>
      <c r="J17" s="466" t="s">
        <v>1548</v>
      </c>
      <c r="K17" s="467" t="s">
        <v>1549</v>
      </c>
      <c r="L17" s="472" t="s">
        <v>1541</v>
      </c>
      <c r="M17" s="472" t="s">
        <v>1541</v>
      </c>
      <c r="N17" s="469"/>
      <c r="O17" s="470"/>
    </row>
    <row r="18" spans="1:15" s="464" customFormat="1" ht="234">
      <c r="A18" s="457" t="s">
        <v>1505</v>
      </c>
      <c r="B18" s="519" t="s">
        <v>1550</v>
      </c>
      <c r="C18" s="465" t="s">
        <v>1551</v>
      </c>
      <c r="D18" s="465" t="s">
        <v>1552</v>
      </c>
      <c r="E18" s="465" t="s">
        <v>89</v>
      </c>
      <c r="F18" s="465" t="s">
        <v>1545</v>
      </c>
      <c r="G18" s="466" t="s">
        <v>1553</v>
      </c>
      <c r="H18" s="466" t="s">
        <v>1547</v>
      </c>
      <c r="I18" s="466" t="s">
        <v>1538</v>
      </c>
      <c r="J18" s="466" t="s">
        <v>1548</v>
      </c>
      <c r="K18" s="467" t="s">
        <v>1549</v>
      </c>
      <c r="L18" s="472" t="s">
        <v>1554</v>
      </c>
      <c r="M18" s="472" t="s">
        <v>1554</v>
      </c>
      <c r="N18" s="473">
        <v>0</v>
      </c>
      <c r="O18" s="474">
        <v>0</v>
      </c>
    </row>
    <row r="19" spans="1:15" s="464" customFormat="1" ht="409.5">
      <c r="A19" s="457" t="s">
        <v>1505</v>
      </c>
      <c r="B19" s="520" t="s">
        <v>1555</v>
      </c>
      <c r="C19" s="465" t="s">
        <v>1556</v>
      </c>
      <c r="D19" s="465"/>
      <c r="E19" s="465" t="s">
        <v>1557</v>
      </c>
      <c r="F19" s="475" t="s">
        <v>1558</v>
      </c>
      <c r="G19" s="465" t="s">
        <v>1559</v>
      </c>
      <c r="H19" s="465" t="s">
        <v>1547</v>
      </c>
      <c r="I19" s="465" t="s">
        <v>1513</v>
      </c>
      <c r="J19" s="465" t="s">
        <v>1514</v>
      </c>
      <c r="K19" s="471">
        <v>44864</v>
      </c>
      <c r="L19" s="472" t="s">
        <v>1554</v>
      </c>
      <c r="M19" s="472" t="s">
        <v>1554</v>
      </c>
      <c r="N19" s="473">
        <v>0</v>
      </c>
      <c r="O19" s="474">
        <v>0</v>
      </c>
    </row>
    <row r="20" spans="1:15" s="464" customFormat="1" ht="409.5">
      <c r="A20" s="477" t="s">
        <v>1560</v>
      </c>
      <c r="B20" s="519" t="s">
        <v>1561</v>
      </c>
      <c r="C20" s="465" t="s">
        <v>1543</v>
      </c>
      <c r="D20" s="465" t="s">
        <v>1544</v>
      </c>
      <c r="E20" s="465" t="s">
        <v>1261</v>
      </c>
      <c r="F20" s="475" t="s">
        <v>1333</v>
      </c>
      <c r="G20" s="465" t="s">
        <v>1562</v>
      </c>
      <c r="H20" s="465" t="s">
        <v>1547</v>
      </c>
      <c r="I20" s="465" t="s">
        <v>1513</v>
      </c>
      <c r="J20" s="465" t="s">
        <v>1514</v>
      </c>
      <c r="K20" s="471">
        <v>44593</v>
      </c>
      <c r="L20" s="468">
        <f>M20*3</f>
        <v>828</v>
      </c>
      <c r="M20" s="468">
        <v>276</v>
      </c>
      <c r="N20" s="473">
        <v>20</v>
      </c>
      <c r="O20" s="474">
        <v>24</v>
      </c>
    </row>
    <row r="21" spans="1:15" s="464" customFormat="1" ht="143">
      <c r="A21" s="477" t="s">
        <v>1456</v>
      </c>
      <c r="B21" s="519" t="s">
        <v>1563</v>
      </c>
      <c r="C21" s="465" t="s">
        <v>1543</v>
      </c>
      <c r="D21" s="465" t="s">
        <v>1544</v>
      </c>
      <c r="E21" s="465" t="s">
        <v>1261</v>
      </c>
      <c r="F21" s="475" t="s">
        <v>1333</v>
      </c>
      <c r="G21" s="465" t="s">
        <v>1564</v>
      </c>
      <c r="H21" s="465" t="s">
        <v>1547</v>
      </c>
      <c r="I21" s="465" t="s">
        <v>1513</v>
      </c>
      <c r="J21" s="465" t="s">
        <v>1514</v>
      </c>
      <c r="K21" s="467" t="s">
        <v>1549</v>
      </c>
      <c r="L21" s="468">
        <f>M21*3</f>
        <v>414</v>
      </c>
      <c r="M21" s="468">
        <v>138</v>
      </c>
      <c r="N21" s="473">
        <v>20</v>
      </c>
      <c r="O21" s="474">
        <v>24</v>
      </c>
    </row>
    <row r="22" spans="1:15" s="464" customFormat="1" ht="91">
      <c r="A22" s="477" t="s">
        <v>1456</v>
      </c>
      <c r="B22" s="519" t="s">
        <v>1565</v>
      </c>
      <c r="C22" s="465" t="s">
        <v>1516</v>
      </c>
      <c r="D22" s="465" t="s">
        <v>1517</v>
      </c>
      <c r="E22" s="465" t="s">
        <v>1261</v>
      </c>
      <c r="F22" s="475" t="s">
        <v>1333</v>
      </c>
      <c r="G22" s="465" t="s">
        <v>1566</v>
      </c>
      <c r="H22" s="465" t="s">
        <v>1547</v>
      </c>
      <c r="I22" s="465" t="s">
        <v>1513</v>
      </c>
      <c r="J22" s="465" t="s">
        <v>1514</v>
      </c>
      <c r="K22" s="471">
        <v>44593</v>
      </c>
      <c r="L22" s="478">
        <f>254*3*8</f>
        <v>6096</v>
      </c>
      <c r="M22" s="476">
        <v>64</v>
      </c>
      <c r="N22" s="473"/>
      <c r="O22" s="474"/>
    </row>
    <row r="23" spans="1:15" s="464" customFormat="1" ht="110.25" customHeight="1">
      <c r="A23" s="477" t="s">
        <v>1472</v>
      </c>
      <c r="B23" s="519" t="s">
        <v>1567</v>
      </c>
      <c r="C23" s="465" t="s">
        <v>1568</v>
      </c>
      <c r="D23" s="465" t="s">
        <v>1569</v>
      </c>
      <c r="E23" s="465" t="s">
        <v>1261</v>
      </c>
      <c r="F23" s="484" t="s">
        <v>1554</v>
      </c>
      <c r="G23" s="465" t="s">
        <v>1570</v>
      </c>
      <c r="H23" s="465" t="s">
        <v>1547</v>
      </c>
      <c r="I23" s="465" t="s">
        <v>1513</v>
      </c>
      <c r="J23" s="465" t="s">
        <v>1571</v>
      </c>
      <c r="K23" s="472" t="s">
        <v>1554</v>
      </c>
      <c r="L23" s="476"/>
      <c r="M23" s="476"/>
      <c r="N23" s="473">
        <v>0</v>
      </c>
      <c r="O23" s="474">
        <v>0</v>
      </c>
    </row>
    <row r="24" spans="1:15" s="464" customFormat="1" ht="306" customHeight="1">
      <c r="A24" s="477" t="s">
        <v>1472</v>
      </c>
      <c r="B24" s="519" t="s">
        <v>1572</v>
      </c>
      <c r="C24" s="465" t="s">
        <v>1543</v>
      </c>
      <c r="D24" s="465" t="s">
        <v>1573</v>
      </c>
      <c r="E24" s="465" t="s">
        <v>1261</v>
      </c>
      <c r="F24" s="484" t="s">
        <v>1554</v>
      </c>
      <c r="G24" s="465" t="s">
        <v>1574</v>
      </c>
      <c r="H24" s="465" t="s">
        <v>1547</v>
      </c>
      <c r="I24" s="465" t="s">
        <v>1513</v>
      </c>
      <c r="J24" s="465" t="s">
        <v>1571</v>
      </c>
      <c r="K24" s="472" t="s">
        <v>1554</v>
      </c>
      <c r="L24" s="478"/>
      <c r="M24" s="476"/>
      <c r="N24" s="473">
        <v>0</v>
      </c>
      <c r="O24" s="474">
        <v>0</v>
      </c>
    </row>
    <row r="25" spans="1:15" s="464" customFormat="1" ht="150" customHeight="1">
      <c r="A25" s="477" t="s">
        <v>1464</v>
      </c>
      <c r="B25" s="519" t="s">
        <v>1575</v>
      </c>
      <c r="C25" s="465" t="s">
        <v>1551</v>
      </c>
      <c r="D25" s="465" t="s">
        <v>1576</v>
      </c>
      <c r="E25" s="465" t="s">
        <v>1509</v>
      </c>
      <c r="F25" s="465" t="s">
        <v>1577</v>
      </c>
      <c r="G25" s="465" t="s">
        <v>1578</v>
      </c>
      <c r="H25" s="465" t="s">
        <v>1547</v>
      </c>
      <c r="I25" s="465" t="s">
        <v>1513</v>
      </c>
      <c r="J25" s="465" t="s">
        <v>1579</v>
      </c>
      <c r="K25" s="472" t="s">
        <v>1554</v>
      </c>
      <c r="L25" s="478">
        <v>8282</v>
      </c>
      <c r="M25" s="478">
        <v>8282</v>
      </c>
      <c r="N25" s="473">
        <v>0</v>
      </c>
      <c r="O25" s="474">
        <v>0</v>
      </c>
    </row>
    <row r="26" spans="1:15" s="464" customFormat="1" ht="360">
      <c r="A26" s="477" t="s">
        <v>1580</v>
      </c>
      <c r="B26" s="520" t="s">
        <v>1581</v>
      </c>
      <c r="C26" s="465" t="s">
        <v>1507</v>
      </c>
      <c r="D26" s="458" t="s">
        <v>1508</v>
      </c>
      <c r="E26" s="465" t="s">
        <v>1261</v>
      </c>
      <c r="F26" s="465" t="s">
        <v>1582</v>
      </c>
      <c r="G26" s="465" t="s">
        <v>1583</v>
      </c>
      <c r="H26" s="465" t="s">
        <v>1520</v>
      </c>
      <c r="I26" s="465" t="s">
        <v>1513</v>
      </c>
      <c r="J26" s="465" t="s">
        <v>1514</v>
      </c>
      <c r="K26" s="472" t="s">
        <v>1554</v>
      </c>
      <c r="L26" s="472" t="s">
        <v>1554</v>
      </c>
      <c r="M26" s="472" t="s">
        <v>1554</v>
      </c>
      <c r="N26" s="473">
        <v>51</v>
      </c>
      <c r="O26" s="474">
        <v>83</v>
      </c>
    </row>
    <row r="27" spans="1:15" s="464" customFormat="1" ht="117">
      <c r="A27" s="477" t="s">
        <v>1580</v>
      </c>
      <c r="B27" s="519" t="s">
        <v>1584</v>
      </c>
      <c r="C27" s="465" t="s">
        <v>1507</v>
      </c>
      <c r="D27" s="458" t="s">
        <v>1508</v>
      </c>
      <c r="E27" s="465" t="s">
        <v>1261</v>
      </c>
      <c r="F27" s="465" t="s">
        <v>1582</v>
      </c>
      <c r="G27" s="465" t="s">
        <v>1585</v>
      </c>
      <c r="H27" s="465" t="s">
        <v>1520</v>
      </c>
      <c r="I27" s="465" t="s">
        <v>1513</v>
      </c>
      <c r="J27" s="465" t="s">
        <v>1514</v>
      </c>
      <c r="K27" s="472" t="s">
        <v>1554</v>
      </c>
      <c r="L27" s="472" t="s">
        <v>1554</v>
      </c>
      <c r="M27" s="472" t="s">
        <v>1554</v>
      </c>
      <c r="N27" s="473">
        <v>23</v>
      </c>
      <c r="O27" s="474">
        <v>30</v>
      </c>
    </row>
    <row r="28" spans="1:15" s="464" customFormat="1" ht="352.5" customHeight="1">
      <c r="A28" s="477" t="s">
        <v>1580</v>
      </c>
      <c r="B28" s="519" t="s">
        <v>1586</v>
      </c>
      <c r="C28" s="465" t="s">
        <v>1507</v>
      </c>
      <c r="D28" s="458" t="s">
        <v>1508</v>
      </c>
      <c r="E28" s="465" t="s">
        <v>1587</v>
      </c>
      <c r="F28" s="475" t="s">
        <v>1588</v>
      </c>
      <c r="G28" s="465" t="s">
        <v>1589</v>
      </c>
      <c r="H28" s="465" t="s">
        <v>1520</v>
      </c>
      <c r="I28" s="465" t="s">
        <v>1513</v>
      </c>
      <c r="J28" s="465" t="s">
        <v>1514</v>
      </c>
      <c r="K28" s="472" t="s">
        <v>1554</v>
      </c>
      <c r="L28" s="472" t="s">
        <v>1554</v>
      </c>
      <c r="M28" s="472" t="s">
        <v>1554</v>
      </c>
      <c r="N28" s="473">
        <v>0</v>
      </c>
      <c r="O28" s="474">
        <v>0</v>
      </c>
    </row>
    <row r="29" spans="1:15" s="464" customFormat="1" ht="130">
      <c r="A29" s="477" t="s">
        <v>1580</v>
      </c>
      <c r="B29" s="521" t="s">
        <v>1590</v>
      </c>
      <c r="C29" s="465" t="s">
        <v>1507</v>
      </c>
      <c r="D29" s="458" t="s">
        <v>1508</v>
      </c>
      <c r="E29" s="465" t="s">
        <v>1587</v>
      </c>
      <c r="F29" s="465" t="s">
        <v>1582</v>
      </c>
      <c r="G29" s="465" t="s">
        <v>1591</v>
      </c>
      <c r="H29" s="465" t="s">
        <v>1520</v>
      </c>
      <c r="I29" s="465" t="s">
        <v>1513</v>
      </c>
      <c r="J29" s="465" t="s">
        <v>1514</v>
      </c>
      <c r="K29" s="472" t="s">
        <v>1554</v>
      </c>
      <c r="L29" s="472" t="s">
        <v>1554</v>
      </c>
      <c r="M29" s="472" t="s">
        <v>1554</v>
      </c>
      <c r="N29" s="473">
        <f>19+1</f>
        <v>20</v>
      </c>
      <c r="O29" s="474">
        <f>20+8</f>
        <v>28</v>
      </c>
    </row>
    <row r="30" spans="1:15" s="464" customFormat="1" ht="195">
      <c r="A30" s="477" t="s">
        <v>1580</v>
      </c>
      <c r="B30" s="519" t="s">
        <v>1592</v>
      </c>
      <c r="C30" s="465" t="s">
        <v>1593</v>
      </c>
      <c r="D30" s="465" t="s">
        <v>1594</v>
      </c>
      <c r="E30" s="465" t="s">
        <v>1587</v>
      </c>
      <c r="F30" s="465" t="s">
        <v>1577</v>
      </c>
      <c r="G30" s="465" t="s">
        <v>1595</v>
      </c>
      <c r="H30" s="465" t="s">
        <v>1547</v>
      </c>
      <c r="I30" s="465" t="s">
        <v>1513</v>
      </c>
      <c r="J30" s="465" t="s">
        <v>1579</v>
      </c>
      <c r="K30" s="472" t="s">
        <v>1554</v>
      </c>
      <c r="L30" s="478">
        <v>15914</v>
      </c>
      <c r="M30" s="478">
        <f>69*2</f>
        <v>138</v>
      </c>
      <c r="N30" s="473">
        <v>0</v>
      </c>
      <c r="O30" s="474">
        <v>0</v>
      </c>
    </row>
    <row r="31" spans="1:15" s="464" customFormat="1" ht="273" customHeight="1">
      <c r="A31" s="479" t="s">
        <v>1596</v>
      </c>
      <c r="B31" s="522" t="s">
        <v>1586</v>
      </c>
      <c r="C31" s="480" t="s">
        <v>1528</v>
      </c>
      <c r="D31" s="458" t="s">
        <v>1508</v>
      </c>
      <c r="E31" s="480" t="s">
        <v>1587</v>
      </c>
      <c r="F31" s="465" t="s">
        <v>1582</v>
      </c>
      <c r="G31" s="480" t="s">
        <v>1597</v>
      </c>
      <c r="H31" s="480" t="s">
        <v>1520</v>
      </c>
      <c r="I31" s="480" t="s">
        <v>1513</v>
      </c>
      <c r="J31" s="480" t="s">
        <v>1514</v>
      </c>
      <c r="K31" s="472" t="s">
        <v>1554</v>
      </c>
      <c r="L31" s="481">
        <v>315</v>
      </c>
      <c r="M31" s="472" t="s">
        <v>1554</v>
      </c>
      <c r="N31" s="482">
        <v>84</v>
      </c>
      <c r="O31" s="483">
        <v>202</v>
      </c>
    </row>
  </sheetData>
  <mergeCells count="12">
    <mergeCell ref="H7:H8"/>
    <mergeCell ref="I7:I8"/>
    <mergeCell ref="J7:J8"/>
    <mergeCell ref="K7:K8"/>
    <mergeCell ref="L7:O7"/>
    <mergeCell ref="G7:G8"/>
    <mergeCell ref="A7:A8"/>
    <mergeCell ref="B7:B8"/>
    <mergeCell ref="C7:C8"/>
    <mergeCell ref="D7:D8"/>
    <mergeCell ref="F7:F8"/>
    <mergeCell ref="E7:E8"/>
  </mergeCells>
  <conditionalFormatting sqref="H26">
    <cfRule type="containsText" dxfId="4" priority="5" operator="containsText" text="Sin medida">
      <formula>NOT(ISERROR(SEARCH("Sin medida",H26)))</formula>
    </cfRule>
  </conditionalFormatting>
  <conditionalFormatting sqref="H27">
    <cfRule type="containsText" dxfId="3" priority="4" operator="containsText" text="Sin medida">
      <formula>NOT(ISERROR(SEARCH("Sin medida",H27)))</formula>
    </cfRule>
  </conditionalFormatting>
  <conditionalFormatting sqref="H28">
    <cfRule type="containsText" dxfId="2" priority="3" operator="containsText" text="Sin medida">
      <formula>NOT(ISERROR(SEARCH("Sin medida",H28)))</formula>
    </cfRule>
  </conditionalFormatting>
  <conditionalFormatting sqref="H29">
    <cfRule type="containsText" dxfId="1" priority="2" operator="containsText" text="Sin medida">
      <formula>NOT(ISERROR(SEARCH("Sin medida",H29)))</formula>
    </cfRule>
  </conditionalFormatting>
  <conditionalFormatting sqref="H31">
    <cfRule type="containsText" dxfId="0" priority="1" operator="containsText" text="Sin medida">
      <formula>NOT(ISERROR(SEARCH("Sin medida",H31)))</formula>
    </cfRule>
  </conditionalFormatting>
  <pageMargins left="0.7" right="0.7" top="0.75" bottom="0.75" header="0.3" footer="0.3"/>
  <pageSetup orientation="portrait" horizontalDpi="300" verticalDpi="30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5714A-2B22-41E4-BC11-3B0562C095BD}">
  <dimension ref="A1:AQ138"/>
  <sheetViews>
    <sheetView zoomScale="90" zoomScaleNormal="90" workbookViewId="0">
      <pane xSplit="1" ySplit="31" topLeftCell="B32" activePane="bottomRight" state="frozen"/>
      <selection pane="topRight" activeCell="B1" sqref="B1"/>
      <selection pane="bottomLeft" activeCell="A32" sqref="A32"/>
      <selection pane="bottomRight" activeCell="A8" sqref="A8"/>
    </sheetView>
  </sheetViews>
  <sheetFormatPr defaultColWidth="11.453125" defaultRowHeight="14.5"/>
  <cols>
    <col min="1" max="1" width="20.453125" style="281" customWidth="1"/>
    <col min="2" max="2" width="32" style="281" customWidth="1"/>
    <col min="3" max="3" width="59.453125" style="281" customWidth="1"/>
    <col min="4" max="4" width="75.453125" style="281" customWidth="1"/>
    <col min="5" max="6" width="11.453125" style="281"/>
    <col min="7" max="43" width="11.453125" style="360"/>
    <col min="44" max="16384" width="11.453125" style="281"/>
  </cols>
  <sheetData>
    <row r="1" spans="1:9">
      <c r="A1" s="360"/>
      <c r="B1" s="360"/>
      <c r="C1" s="360"/>
      <c r="D1" s="360"/>
      <c r="E1" s="360"/>
      <c r="F1" s="360"/>
    </row>
    <row r="2" spans="1:9">
      <c r="A2" s="360"/>
      <c r="B2" s="360"/>
      <c r="C2" s="360"/>
      <c r="D2" s="360"/>
      <c r="E2" s="360"/>
      <c r="F2" s="360"/>
    </row>
    <row r="3" spans="1:9">
      <c r="A3" s="360"/>
      <c r="B3" s="360"/>
      <c r="C3" s="360"/>
      <c r="D3" s="360"/>
      <c r="E3" s="360"/>
      <c r="F3" s="360"/>
    </row>
    <row r="4" spans="1:9">
      <c r="A4" s="360"/>
      <c r="B4" s="360"/>
      <c r="C4" s="360"/>
      <c r="D4" s="360"/>
      <c r="E4" s="360"/>
      <c r="F4" s="360"/>
    </row>
    <row r="5" spans="1:9">
      <c r="A5" s="360"/>
      <c r="B5" s="360"/>
      <c r="C5" s="360"/>
      <c r="D5" s="360"/>
      <c r="E5" s="360"/>
      <c r="F5" s="360"/>
    </row>
    <row r="6" spans="1:9">
      <c r="A6" s="360"/>
      <c r="B6" s="360"/>
      <c r="C6" s="360"/>
      <c r="D6" s="360"/>
      <c r="E6" s="360"/>
      <c r="F6" s="360"/>
    </row>
    <row r="7" spans="1:9" ht="12.4" customHeight="1">
      <c r="A7" s="360"/>
      <c r="B7" s="360"/>
      <c r="C7" s="360"/>
      <c r="D7" s="360"/>
      <c r="E7" s="360"/>
      <c r="F7" s="360"/>
    </row>
    <row r="8" spans="1:9" ht="26">
      <c r="A8" s="361" t="s">
        <v>1598</v>
      </c>
      <c r="B8" s="360"/>
      <c r="C8" s="360"/>
      <c r="D8" s="360"/>
      <c r="E8" s="360"/>
      <c r="F8" s="360"/>
    </row>
    <row r="9" spans="1:9" ht="6.4" customHeight="1">
      <c r="A9" s="360"/>
      <c r="B9" s="360"/>
      <c r="C9" s="360"/>
      <c r="D9" s="360"/>
      <c r="E9" s="360"/>
      <c r="F9" s="360"/>
    </row>
    <row r="10" spans="1:9" ht="18.5">
      <c r="A10" s="862" t="s">
        <v>1599</v>
      </c>
      <c r="B10" s="862" t="s">
        <v>1600</v>
      </c>
      <c r="C10" s="862" t="s">
        <v>1601</v>
      </c>
      <c r="D10" s="862" t="s">
        <v>1602</v>
      </c>
      <c r="E10" s="360"/>
      <c r="F10" s="360"/>
    </row>
    <row r="11" spans="1:9" ht="32.25" hidden="1" customHeight="1">
      <c r="A11" s="863">
        <v>43186</v>
      </c>
      <c r="B11" s="864" t="s">
        <v>1603</v>
      </c>
      <c r="C11" s="865" t="s">
        <v>1604</v>
      </c>
      <c r="D11" s="866" t="s">
        <v>1605</v>
      </c>
      <c r="E11" s="362"/>
      <c r="F11" s="362"/>
      <c r="G11" s="362"/>
    </row>
    <row r="12" spans="1:9" ht="32.25" hidden="1" customHeight="1">
      <c r="A12" s="863">
        <v>43187</v>
      </c>
      <c r="B12" s="864" t="s">
        <v>1606</v>
      </c>
      <c r="C12" s="865" t="s">
        <v>1604</v>
      </c>
      <c r="D12" s="866" t="s">
        <v>1607</v>
      </c>
      <c r="E12" s="362"/>
      <c r="F12" s="362"/>
      <c r="G12" s="362"/>
      <c r="H12" s="362"/>
      <c r="I12" s="362"/>
    </row>
    <row r="13" spans="1:9" ht="32.25" hidden="1" customHeight="1">
      <c r="A13" s="863">
        <v>43187</v>
      </c>
      <c r="B13" s="864" t="s">
        <v>1608</v>
      </c>
      <c r="C13" s="865" t="s">
        <v>1604</v>
      </c>
      <c r="D13" s="866" t="s">
        <v>1609</v>
      </c>
      <c r="E13" s="362"/>
      <c r="F13" s="362"/>
      <c r="G13" s="362"/>
      <c r="H13" s="362"/>
    </row>
    <row r="14" spans="1:9" ht="32.25" hidden="1" customHeight="1">
      <c r="A14" s="863">
        <v>43256</v>
      </c>
      <c r="B14" s="864" t="s">
        <v>1610</v>
      </c>
      <c r="C14" s="865" t="s">
        <v>1611</v>
      </c>
      <c r="D14" s="866" t="s">
        <v>1612</v>
      </c>
      <c r="E14" s="362"/>
      <c r="F14" s="362"/>
    </row>
    <row r="15" spans="1:9" ht="32.25" hidden="1" customHeight="1">
      <c r="A15" s="863">
        <v>43590</v>
      </c>
      <c r="B15" s="864" t="s">
        <v>1613</v>
      </c>
      <c r="C15" s="865" t="s">
        <v>1614</v>
      </c>
      <c r="D15" s="866" t="s">
        <v>1615</v>
      </c>
      <c r="E15" s="362"/>
      <c r="F15" s="360"/>
    </row>
    <row r="16" spans="1:9" ht="32.25" hidden="1" customHeight="1">
      <c r="A16" s="863">
        <v>43813</v>
      </c>
      <c r="B16" s="864" t="s">
        <v>1606</v>
      </c>
      <c r="C16" s="865" t="s">
        <v>1616</v>
      </c>
      <c r="D16" s="866" t="s">
        <v>1617</v>
      </c>
      <c r="E16" s="362"/>
      <c r="F16" s="362"/>
      <c r="G16" s="362"/>
      <c r="H16" s="362"/>
    </row>
    <row r="17" spans="1:13" ht="32.25" hidden="1" customHeight="1">
      <c r="A17" s="863">
        <v>43859</v>
      </c>
      <c r="B17" s="864" t="s">
        <v>1618</v>
      </c>
      <c r="C17" s="865" t="s">
        <v>1619</v>
      </c>
      <c r="D17" s="867" t="s">
        <v>1620</v>
      </c>
      <c r="E17" s="362"/>
      <c r="F17" s="362"/>
      <c r="G17" s="362"/>
      <c r="H17" s="362"/>
      <c r="I17" s="362"/>
      <c r="J17" s="362"/>
      <c r="K17" s="362"/>
      <c r="L17" s="362"/>
      <c r="M17" s="362"/>
    </row>
    <row r="18" spans="1:13" ht="32.25" hidden="1" customHeight="1">
      <c r="A18" s="863">
        <v>43862</v>
      </c>
      <c r="B18" s="864" t="s">
        <v>1621</v>
      </c>
      <c r="C18" s="865" t="s">
        <v>1622</v>
      </c>
      <c r="D18" s="866" t="s">
        <v>1623</v>
      </c>
      <c r="E18" s="360"/>
      <c r="F18" s="360"/>
    </row>
    <row r="19" spans="1:13" ht="32.25" hidden="1" customHeight="1">
      <c r="A19" s="863">
        <v>43880</v>
      </c>
      <c r="B19" s="864" t="s">
        <v>1624</v>
      </c>
      <c r="C19" s="868" t="s">
        <v>1625</v>
      </c>
      <c r="D19" s="866" t="s">
        <v>1626</v>
      </c>
      <c r="E19" s="360"/>
      <c r="F19" s="360"/>
    </row>
    <row r="20" spans="1:13" ht="32.25" hidden="1" customHeight="1">
      <c r="A20" s="863">
        <v>43880</v>
      </c>
      <c r="B20" s="864" t="s">
        <v>1627</v>
      </c>
      <c r="C20" s="868" t="s">
        <v>1628</v>
      </c>
      <c r="D20" s="869" t="s">
        <v>1629</v>
      </c>
      <c r="E20" s="360"/>
      <c r="F20" s="360"/>
    </row>
    <row r="21" spans="1:13" ht="32.25" hidden="1" customHeight="1">
      <c r="A21" s="863">
        <v>43885</v>
      </c>
      <c r="B21" s="864" t="s">
        <v>1618</v>
      </c>
      <c r="C21" s="865" t="s">
        <v>1630</v>
      </c>
      <c r="D21" s="867" t="s">
        <v>1631</v>
      </c>
      <c r="E21" s="360"/>
      <c r="F21" s="360"/>
    </row>
    <row r="22" spans="1:13" ht="32.25" hidden="1" customHeight="1">
      <c r="A22" s="863">
        <v>43887</v>
      </c>
      <c r="B22" s="864" t="s">
        <v>1618</v>
      </c>
      <c r="C22" s="865" t="s">
        <v>1630</v>
      </c>
      <c r="D22" s="867" t="s">
        <v>1632</v>
      </c>
      <c r="E22" s="360"/>
      <c r="F22" s="360"/>
    </row>
    <row r="23" spans="1:13" ht="80.25" hidden="1" customHeight="1">
      <c r="A23" s="863">
        <v>43911</v>
      </c>
      <c r="B23" s="864" t="s">
        <v>1633</v>
      </c>
      <c r="C23" s="865" t="s">
        <v>1634</v>
      </c>
      <c r="D23" s="866" t="s">
        <v>1635</v>
      </c>
      <c r="E23" s="360"/>
      <c r="F23" s="360"/>
    </row>
    <row r="24" spans="1:13" ht="35.25" hidden="1" customHeight="1">
      <c r="A24" s="863">
        <v>43914</v>
      </c>
      <c r="B24" s="864" t="s">
        <v>1636</v>
      </c>
      <c r="C24" s="865" t="s">
        <v>1637</v>
      </c>
      <c r="D24" s="866" t="s">
        <v>1638</v>
      </c>
      <c r="E24" s="360"/>
      <c r="F24" s="360"/>
    </row>
    <row r="25" spans="1:13" ht="35.25" hidden="1" customHeight="1">
      <c r="A25" s="863">
        <v>43914</v>
      </c>
      <c r="B25" s="864" t="s">
        <v>1636</v>
      </c>
      <c r="C25" s="865" t="s">
        <v>1639</v>
      </c>
      <c r="D25" s="866" t="s">
        <v>1640</v>
      </c>
      <c r="E25" s="360"/>
      <c r="F25" s="360"/>
    </row>
    <row r="26" spans="1:13" ht="36" hidden="1" customHeight="1">
      <c r="A26" s="863">
        <v>43921</v>
      </c>
      <c r="B26" s="864" t="s">
        <v>1618</v>
      </c>
      <c r="C26" s="865" t="s">
        <v>1641</v>
      </c>
      <c r="D26" s="869" t="s">
        <v>1642</v>
      </c>
      <c r="E26" s="360"/>
      <c r="F26" s="360"/>
    </row>
    <row r="27" spans="1:13" ht="65.25" hidden="1" customHeight="1">
      <c r="A27" s="863">
        <v>43934</v>
      </c>
      <c r="B27" s="864" t="s">
        <v>1633</v>
      </c>
      <c r="C27" s="865" t="s">
        <v>1643</v>
      </c>
      <c r="D27" s="866" t="s">
        <v>1638</v>
      </c>
      <c r="E27" s="360"/>
      <c r="F27" s="360"/>
    </row>
    <row r="28" spans="1:13" ht="81.75" hidden="1" customHeight="1">
      <c r="A28" s="863">
        <v>43935</v>
      </c>
      <c r="B28" s="864" t="s">
        <v>1618</v>
      </c>
      <c r="C28" s="865" t="s">
        <v>1644</v>
      </c>
      <c r="D28" s="869" t="s">
        <v>1645</v>
      </c>
      <c r="E28" s="360"/>
      <c r="F28" s="360"/>
    </row>
    <row r="29" spans="1:13" ht="67.5" hidden="1" customHeight="1">
      <c r="A29" s="863">
        <v>43935</v>
      </c>
      <c r="B29" s="864" t="s">
        <v>1618</v>
      </c>
      <c r="C29" s="870" t="s">
        <v>1646</v>
      </c>
      <c r="D29" s="869" t="s">
        <v>1647</v>
      </c>
      <c r="E29" s="360"/>
      <c r="F29" s="360"/>
    </row>
    <row r="30" spans="1:13" ht="55.15" hidden="1" customHeight="1">
      <c r="A30" s="863">
        <v>43935</v>
      </c>
      <c r="B30" s="864" t="s">
        <v>1618</v>
      </c>
      <c r="C30" s="865" t="s">
        <v>1648</v>
      </c>
      <c r="D30" s="869" t="s">
        <v>1649</v>
      </c>
      <c r="E30" s="360"/>
      <c r="F30" s="360"/>
    </row>
    <row r="31" spans="1:13" ht="55.15" hidden="1" customHeight="1">
      <c r="A31" s="863">
        <v>43957</v>
      </c>
      <c r="B31" s="864" t="s">
        <v>1618</v>
      </c>
      <c r="C31" s="865" t="s">
        <v>1650</v>
      </c>
      <c r="D31" s="869" t="s">
        <v>1651</v>
      </c>
      <c r="E31" s="360"/>
      <c r="F31" s="360"/>
    </row>
    <row r="32" spans="1:13" ht="51.75" customHeight="1">
      <c r="A32" s="871">
        <v>44249</v>
      </c>
      <c r="B32" s="872" t="s">
        <v>1652</v>
      </c>
      <c r="C32" s="873" t="s">
        <v>1653</v>
      </c>
      <c r="D32" s="874" t="s">
        <v>1654</v>
      </c>
      <c r="E32" s="360"/>
      <c r="F32" s="360"/>
    </row>
    <row r="33" spans="1:6" ht="39" customHeight="1">
      <c r="A33" s="871">
        <v>44258</v>
      </c>
      <c r="B33" s="872" t="s">
        <v>1652</v>
      </c>
      <c r="C33" s="875" t="s">
        <v>1655</v>
      </c>
      <c r="D33" s="876" t="s">
        <v>1656</v>
      </c>
      <c r="E33" s="360"/>
      <c r="F33" s="360"/>
    </row>
    <row r="34" spans="1:6" ht="55.15" customHeight="1">
      <c r="A34" s="871">
        <v>44501</v>
      </c>
      <c r="B34" s="872" t="s">
        <v>1652</v>
      </c>
      <c r="C34" s="875" t="s">
        <v>1657</v>
      </c>
      <c r="D34" s="877" t="s">
        <v>1658</v>
      </c>
      <c r="E34" s="360"/>
      <c r="F34" s="360"/>
    </row>
    <row r="35" spans="1:6" ht="69" customHeight="1">
      <c r="A35" s="878">
        <v>44502</v>
      </c>
      <c r="B35" s="879" t="s">
        <v>1618</v>
      </c>
      <c r="C35" s="865" t="s">
        <v>1659</v>
      </c>
      <c r="D35" s="880" t="s">
        <v>1660</v>
      </c>
      <c r="E35" s="360"/>
      <c r="F35" s="360"/>
    </row>
    <row r="36" spans="1:6" ht="68.25" customHeight="1">
      <c r="A36" s="878">
        <v>44504</v>
      </c>
      <c r="B36" s="879" t="s">
        <v>1618</v>
      </c>
      <c r="C36" s="865" t="s">
        <v>1661</v>
      </c>
      <c r="D36" s="880" t="s">
        <v>1662</v>
      </c>
      <c r="E36" s="360"/>
      <c r="F36" s="360"/>
    </row>
    <row r="37" spans="1:6" ht="66.75" customHeight="1">
      <c r="A37" s="878">
        <v>44504</v>
      </c>
      <c r="B37" s="879" t="s">
        <v>1663</v>
      </c>
      <c r="C37" s="865" t="s">
        <v>1664</v>
      </c>
      <c r="D37" s="880" t="s">
        <v>1665</v>
      </c>
      <c r="E37" s="360"/>
      <c r="F37" s="360"/>
    </row>
    <row r="38" spans="1:6" ht="66.75" customHeight="1">
      <c r="A38" s="878">
        <v>44505</v>
      </c>
      <c r="B38" s="879" t="s">
        <v>1618</v>
      </c>
      <c r="C38" s="865" t="s">
        <v>1666</v>
      </c>
      <c r="D38" s="880" t="s">
        <v>1667</v>
      </c>
      <c r="E38" s="360"/>
      <c r="F38" s="360"/>
    </row>
    <row r="39" spans="1:6" ht="52.5" customHeight="1">
      <c r="A39" s="878">
        <v>44506</v>
      </c>
      <c r="B39" s="879" t="s">
        <v>1618</v>
      </c>
      <c r="C39" s="881" t="s">
        <v>1668</v>
      </c>
      <c r="D39" s="880" t="s">
        <v>1669</v>
      </c>
      <c r="E39" s="360"/>
      <c r="F39" s="360"/>
    </row>
    <row r="40" spans="1:6" ht="55.15" customHeight="1">
      <c r="A40" s="878">
        <v>44508</v>
      </c>
      <c r="B40" s="879" t="s">
        <v>1618</v>
      </c>
      <c r="C40" s="865" t="s">
        <v>1670</v>
      </c>
      <c r="D40" s="880" t="s">
        <v>1671</v>
      </c>
      <c r="E40" s="360"/>
      <c r="F40" s="360"/>
    </row>
    <row r="41" spans="1:6" ht="170.25" customHeight="1">
      <c r="A41" s="882">
        <v>44509</v>
      </c>
      <c r="B41" s="879" t="s">
        <v>1672</v>
      </c>
      <c r="C41" s="865" t="s">
        <v>1673</v>
      </c>
      <c r="D41" s="880" t="s">
        <v>1674</v>
      </c>
      <c r="E41" s="360"/>
      <c r="F41" s="360"/>
    </row>
    <row r="42" spans="1:6" ht="188.5">
      <c r="A42" s="878">
        <v>44509</v>
      </c>
      <c r="B42" s="879" t="s">
        <v>1675</v>
      </c>
      <c r="C42" s="883" t="s">
        <v>1676</v>
      </c>
      <c r="D42" s="880" t="s">
        <v>1677</v>
      </c>
      <c r="E42" s="360"/>
      <c r="F42" s="360"/>
    </row>
    <row r="43" spans="1:6" ht="36" customHeight="1">
      <c r="A43" s="878">
        <v>44509</v>
      </c>
      <c r="B43" s="879" t="s">
        <v>1678</v>
      </c>
      <c r="C43" s="883" t="s">
        <v>1679</v>
      </c>
      <c r="D43" s="880" t="s">
        <v>1680</v>
      </c>
      <c r="E43" s="360"/>
      <c r="F43" s="360"/>
    </row>
    <row r="44" spans="1:6" ht="76.5" customHeight="1">
      <c r="A44" s="878">
        <v>44509</v>
      </c>
      <c r="B44" s="879" t="s">
        <v>1681</v>
      </c>
      <c r="C44" s="883" t="s">
        <v>1682</v>
      </c>
      <c r="D44" s="884" t="s">
        <v>1683</v>
      </c>
      <c r="E44" s="360"/>
      <c r="F44" s="360"/>
    </row>
    <row r="45" spans="1:6" ht="67.5" customHeight="1">
      <c r="A45" s="863">
        <v>44511</v>
      </c>
      <c r="B45" s="879" t="s">
        <v>1684</v>
      </c>
      <c r="C45" s="865" t="s">
        <v>1685</v>
      </c>
      <c r="D45" s="880" t="s">
        <v>1686</v>
      </c>
      <c r="E45" s="360"/>
      <c r="F45" s="360"/>
    </row>
    <row r="46" spans="1:6" ht="109.5" customHeight="1">
      <c r="A46" s="878">
        <v>44517</v>
      </c>
      <c r="B46" s="363" t="s">
        <v>1687</v>
      </c>
      <c r="C46" s="881" t="s">
        <v>1688</v>
      </c>
      <c r="D46" s="880" t="s">
        <v>1689</v>
      </c>
      <c r="E46" s="360"/>
      <c r="F46" s="360"/>
    </row>
    <row r="47" spans="1:6" ht="143.25" customHeight="1">
      <c r="A47" s="882">
        <v>44518</v>
      </c>
      <c r="B47" s="885" t="s">
        <v>1690</v>
      </c>
      <c r="C47" s="881" t="s">
        <v>1691</v>
      </c>
      <c r="D47" s="880" t="s">
        <v>1692</v>
      </c>
      <c r="E47" s="360"/>
      <c r="F47" s="360"/>
    </row>
    <row r="48" spans="1:6" ht="36.75" customHeight="1">
      <c r="A48" s="882">
        <v>44594</v>
      </c>
      <c r="B48" s="879" t="s">
        <v>1618</v>
      </c>
      <c r="C48" s="865" t="s">
        <v>1693</v>
      </c>
      <c r="D48" s="886" t="s">
        <v>1694</v>
      </c>
      <c r="E48" s="360"/>
      <c r="F48" s="360"/>
    </row>
    <row r="49" spans="1:6" ht="68.25" customHeight="1">
      <c r="A49" s="878">
        <v>44635</v>
      </c>
      <c r="B49" s="879" t="s">
        <v>1663</v>
      </c>
      <c r="C49" s="865" t="s">
        <v>1695</v>
      </c>
      <c r="D49" s="886" t="s">
        <v>1696</v>
      </c>
      <c r="E49" s="360"/>
      <c r="F49" s="360"/>
    </row>
    <row r="50" spans="1:6" ht="37.5" customHeight="1">
      <c r="A50" s="878">
        <v>44642</v>
      </c>
      <c r="B50" s="879" t="s">
        <v>1663</v>
      </c>
      <c r="C50" s="887" t="s">
        <v>1697</v>
      </c>
      <c r="D50" s="886" t="s">
        <v>1698</v>
      </c>
      <c r="E50" s="360"/>
      <c r="F50" s="360"/>
    </row>
    <row r="51" spans="1:6" ht="51.75" customHeight="1">
      <c r="A51" s="878">
        <v>44662</v>
      </c>
      <c r="B51" s="879" t="s">
        <v>1663</v>
      </c>
      <c r="C51" s="865" t="s">
        <v>1699</v>
      </c>
      <c r="D51" s="886" t="s">
        <v>1700</v>
      </c>
      <c r="E51" s="360"/>
      <c r="F51" s="360"/>
    </row>
    <row r="52" spans="1:6" ht="53.25" customHeight="1">
      <c r="A52" s="878">
        <v>44665</v>
      </c>
      <c r="B52" s="879" t="s">
        <v>1663</v>
      </c>
      <c r="C52" s="865" t="s">
        <v>1701</v>
      </c>
      <c r="D52" s="886" t="s">
        <v>1702</v>
      </c>
      <c r="E52" s="360"/>
      <c r="F52" s="360"/>
    </row>
    <row r="53" spans="1:6" ht="49.5" customHeight="1">
      <c r="A53" s="878">
        <v>44670</v>
      </c>
      <c r="B53" s="879" t="s">
        <v>1663</v>
      </c>
      <c r="C53" s="865" t="s">
        <v>1703</v>
      </c>
      <c r="D53" s="886" t="s">
        <v>1704</v>
      </c>
      <c r="E53" s="360"/>
      <c r="F53" s="360"/>
    </row>
    <row r="54" spans="1:6" ht="37.5" customHeight="1">
      <c r="A54" s="878">
        <v>44672</v>
      </c>
      <c r="B54" s="879" t="s">
        <v>1663</v>
      </c>
      <c r="C54" s="865" t="s">
        <v>1705</v>
      </c>
      <c r="D54" s="886" t="s">
        <v>1706</v>
      </c>
      <c r="E54" s="360"/>
      <c r="F54" s="360"/>
    </row>
    <row r="55" spans="1:6" ht="47.25" customHeight="1">
      <c r="A55" s="882">
        <v>44673</v>
      </c>
      <c r="B55" s="879" t="s">
        <v>1618</v>
      </c>
      <c r="C55" s="865" t="s">
        <v>1707</v>
      </c>
      <c r="D55" s="888" t="s">
        <v>1708</v>
      </c>
      <c r="E55" s="360"/>
      <c r="F55" s="360"/>
    </row>
    <row r="56" spans="1:6" ht="45" customHeight="1">
      <c r="A56" s="878">
        <v>44673</v>
      </c>
      <c r="B56" s="879" t="s">
        <v>1663</v>
      </c>
      <c r="C56" s="887" t="s">
        <v>1709</v>
      </c>
      <c r="D56" s="886" t="s">
        <v>1710</v>
      </c>
      <c r="E56" s="360"/>
      <c r="F56" s="360"/>
    </row>
    <row r="57" spans="1:6" ht="37.5" customHeight="1">
      <c r="A57" s="878">
        <v>44711</v>
      </c>
      <c r="B57" s="879" t="s">
        <v>1618</v>
      </c>
      <c r="C57" s="889" t="s">
        <v>1711</v>
      </c>
      <c r="D57" s="884" t="s">
        <v>1712</v>
      </c>
      <c r="E57" s="360"/>
      <c r="F57" s="360"/>
    </row>
    <row r="58" spans="1:6" ht="45" customHeight="1">
      <c r="A58" s="878">
        <v>44714</v>
      </c>
      <c r="B58" s="872" t="s">
        <v>1652</v>
      </c>
      <c r="C58" s="865" t="s">
        <v>1713</v>
      </c>
      <c r="D58" s="890" t="s">
        <v>1714</v>
      </c>
      <c r="E58" s="360"/>
      <c r="F58" s="360"/>
    </row>
    <row r="59" spans="1:6" ht="37.5" customHeight="1">
      <c r="A59" s="878">
        <v>44715</v>
      </c>
      <c r="B59" s="879" t="s">
        <v>1618</v>
      </c>
      <c r="C59" s="865" t="s">
        <v>1715</v>
      </c>
      <c r="D59" s="886" t="s">
        <v>1716</v>
      </c>
      <c r="E59" s="360"/>
      <c r="F59" s="360"/>
    </row>
    <row r="60" spans="1:6" ht="37.5" customHeight="1">
      <c r="A60" s="878">
        <v>44717</v>
      </c>
      <c r="B60" s="879" t="s">
        <v>1618</v>
      </c>
      <c r="C60" s="889" t="s">
        <v>1717</v>
      </c>
      <c r="D60" s="886" t="s">
        <v>1718</v>
      </c>
      <c r="E60" s="360"/>
      <c r="F60" s="360"/>
    </row>
    <row r="61" spans="1:6" ht="37.5" customHeight="1">
      <c r="A61" s="878">
        <v>44717</v>
      </c>
      <c r="B61" s="879" t="s">
        <v>1663</v>
      </c>
      <c r="C61" s="887" t="s">
        <v>1717</v>
      </c>
      <c r="D61" s="886" t="s">
        <v>1719</v>
      </c>
      <c r="E61" s="360"/>
      <c r="F61" s="360"/>
    </row>
    <row r="62" spans="1:6" ht="37.5" customHeight="1">
      <c r="A62" s="878">
        <v>44717</v>
      </c>
      <c r="B62" s="879" t="s">
        <v>1618</v>
      </c>
      <c r="C62" s="889" t="s">
        <v>1720</v>
      </c>
      <c r="D62" s="886"/>
      <c r="E62" s="360"/>
      <c r="F62" s="360"/>
    </row>
    <row r="63" spans="1:6" ht="37.5" customHeight="1">
      <c r="A63" s="878">
        <v>44720</v>
      </c>
      <c r="B63" s="879" t="s">
        <v>1663</v>
      </c>
      <c r="C63" s="887" t="s">
        <v>1721</v>
      </c>
      <c r="D63" s="886" t="s">
        <v>1722</v>
      </c>
      <c r="E63" s="360"/>
      <c r="F63" s="360"/>
    </row>
    <row r="64" spans="1:6" ht="72" customHeight="1">
      <c r="A64" s="878">
        <v>44722</v>
      </c>
      <c r="B64" s="879" t="s">
        <v>1618</v>
      </c>
      <c r="C64" s="865" t="s">
        <v>1723</v>
      </c>
      <c r="D64" s="886" t="s">
        <v>1724</v>
      </c>
      <c r="E64" s="360"/>
      <c r="F64" s="360"/>
    </row>
    <row r="65" spans="1:6" ht="72.5">
      <c r="A65" s="878">
        <v>44722</v>
      </c>
      <c r="B65" s="879" t="s">
        <v>1663</v>
      </c>
      <c r="C65" s="887" t="s">
        <v>1725</v>
      </c>
      <c r="D65" s="886" t="s">
        <v>1726</v>
      </c>
      <c r="E65" s="360"/>
      <c r="F65" s="360"/>
    </row>
    <row r="66" spans="1:6" ht="72.5">
      <c r="A66" s="878">
        <v>44722</v>
      </c>
      <c r="B66" s="879" t="s">
        <v>1618</v>
      </c>
      <c r="C66" s="889" t="s">
        <v>1725</v>
      </c>
      <c r="D66" s="886" t="s">
        <v>1727</v>
      </c>
      <c r="E66" s="360"/>
      <c r="F66" s="360"/>
    </row>
    <row r="67" spans="1:6" ht="45" customHeight="1">
      <c r="A67" s="878">
        <v>44722</v>
      </c>
      <c r="B67" s="879" t="s">
        <v>1728</v>
      </c>
      <c r="C67" s="865" t="s">
        <v>1729</v>
      </c>
      <c r="D67" s="886" t="s">
        <v>1730</v>
      </c>
      <c r="E67" s="360"/>
      <c r="F67" s="360"/>
    </row>
    <row r="68" spans="1:6" ht="45" customHeight="1">
      <c r="A68" s="882">
        <v>44722</v>
      </c>
      <c r="B68" s="879" t="s">
        <v>1731</v>
      </c>
      <c r="C68" s="865" t="s">
        <v>1729</v>
      </c>
      <c r="D68" s="886" t="s">
        <v>1732</v>
      </c>
      <c r="E68" s="360"/>
      <c r="F68" s="360"/>
    </row>
    <row r="69" spans="1:6" ht="45" customHeight="1">
      <c r="A69" s="878">
        <v>44725</v>
      </c>
      <c r="B69" s="879" t="s">
        <v>1663</v>
      </c>
      <c r="C69" s="865" t="s">
        <v>1733</v>
      </c>
      <c r="D69" s="886" t="s">
        <v>1734</v>
      </c>
      <c r="E69" s="360"/>
      <c r="F69" s="360"/>
    </row>
    <row r="70" spans="1:6" ht="45" customHeight="1">
      <c r="A70" s="878">
        <v>44725</v>
      </c>
      <c r="B70" s="879" t="s">
        <v>1618</v>
      </c>
      <c r="C70" s="865" t="s">
        <v>1735</v>
      </c>
      <c r="D70" s="886" t="s">
        <v>1736</v>
      </c>
      <c r="E70" s="360"/>
      <c r="F70" s="360"/>
    </row>
    <row r="71" spans="1:6" ht="34.5" customHeight="1">
      <c r="A71" s="882">
        <v>44733</v>
      </c>
      <c r="B71" s="879" t="s">
        <v>1618</v>
      </c>
      <c r="C71" s="865" t="s">
        <v>1737</v>
      </c>
      <c r="D71" s="886" t="s">
        <v>1738</v>
      </c>
      <c r="E71" s="360"/>
      <c r="F71" s="360"/>
    </row>
    <row r="72" spans="1:6" ht="45" customHeight="1">
      <c r="A72" s="882">
        <v>44733</v>
      </c>
      <c r="B72" s="879" t="s">
        <v>1618</v>
      </c>
      <c r="C72" s="865" t="s">
        <v>1739</v>
      </c>
      <c r="D72" s="886" t="s">
        <v>1740</v>
      </c>
      <c r="F72" s="360"/>
    </row>
    <row r="73" spans="1:6" ht="25.5" customHeight="1">
      <c r="A73" s="891"/>
      <c r="B73" s="891"/>
      <c r="C73" s="891"/>
      <c r="D73" s="891"/>
      <c r="E73" s="360"/>
      <c r="F73" s="360"/>
    </row>
    <row r="74" spans="1:6" ht="25.5" customHeight="1">
      <c r="A74" s="891"/>
      <c r="B74" s="891"/>
      <c r="C74" s="891"/>
      <c r="D74" s="891"/>
      <c r="E74" s="360"/>
      <c r="F74" s="360"/>
    </row>
    <row r="75" spans="1:6" ht="25.5" customHeight="1">
      <c r="A75" s="891"/>
      <c r="B75" s="891"/>
      <c r="C75" s="891"/>
      <c r="D75" s="891"/>
      <c r="E75" s="360"/>
      <c r="F75" s="360"/>
    </row>
    <row r="76" spans="1:6" ht="25.5" customHeight="1">
      <c r="A76" s="891"/>
      <c r="B76" s="891"/>
      <c r="C76" s="891"/>
      <c r="D76" s="891"/>
      <c r="E76" s="360"/>
      <c r="F76" s="360"/>
    </row>
    <row r="77" spans="1:6" ht="25.5" customHeight="1">
      <c r="A77" s="891"/>
      <c r="B77" s="891"/>
      <c r="C77" s="891"/>
      <c r="D77" s="891"/>
      <c r="E77" s="360"/>
      <c r="F77" s="360"/>
    </row>
    <row r="78" spans="1:6" s="360" customFormat="1"/>
    <row r="79" spans="1:6" s="360" customFormat="1"/>
    <row r="80" spans="1:6" s="360" customFormat="1"/>
    <row r="81" s="360" customFormat="1"/>
    <row r="82" s="360" customFormat="1"/>
    <row r="83" s="360" customFormat="1"/>
    <row r="84" s="360" customFormat="1"/>
    <row r="85" s="360" customFormat="1"/>
    <row r="86" s="360" customFormat="1"/>
    <row r="87" s="360" customFormat="1"/>
    <row r="88" s="360" customFormat="1"/>
    <row r="89" s="360" customFormat="1"/>
    <row r="90" s="360" customFormat="1"/>
    <row r="91" s="360" customFormat="1"/>
    <row r="92" s="360" customFormat="1"/>
    <row r="93" s="360" customFormat="1"/>
    <row r="94" s="360" customFormat="1"/>
    <row r="95" s="360" customFormat="1"/>
    <row r="96" s="360" customFormat="1"/>
    <row r="97" s="360" customFormat="1"/>
    <row r="98" s="360" customFormat="1"/>
    <row r="99" s="360" customFormat="1"/>
    <row r="100" s="360" customFormat="1"/>
    <row r="101" s="360" customFormat="1"/>
    <row r="102" s="360" customFormat="1"/>
    <row r="103" s="360" customFormat="1"/>
    <row r="104" s="360" customFormat="1"/>
    <row r="105" s="360" customFormat="1"/>
    <row r="106" s="360" customFormat="1"/>
    <row r="107" s="360" customFormat="1"/>
    <row r="108" s="360" customFormat="1"/>
    <row r="109" s="360" customFormat="1"/>
    <row r="110" s="360" customFormat="1"/>
    <row r="111" s="360" customFormat="1"/>
    <row r="112" s="360" customFormat="1"/>
    <row r="113" s="360" customFormat="1"/>
    <row r="114" s="360" customFormat="1"/>
    <row r="115" s="360" customFormat="1"/>
    <row r="116" s="360" customFormat="1"/>
    <row r="117" s="360" customFormat="1"/>
    <row r="118" s="360" customFormat="1"/>
    <row r="119" s="360" customFormat="1"/>
    <row r="120" s="360" customFormat="1"/>
    <row r="121" s="360" customFormat="1"/>
    <row r="122" s="360" customFormat="1"/>
    <row r="123" s="360" customFormat="1"/>
    <row r="124" s="360" customFormat="1"/>
    <row r="125" s="360" customFormat="1"/>
    <row r="126" s="360" customFormat="1"/>
    <row r="127" s="360" customFormat="1"/>
    <row r="128" s="360" customFormat="1"/>
    <row r="129" s="360" customFormat="1"/>
    <row r="130" s="360" customFormat="1"/>
    <row r="131" s="360" customFormat="1"/>
    <row r="132" s="360" customFormat="1"/>
    <row r="133" s="360" customFormat="1"/>
    <row r="134" s="360" customFormat="1"/>
    <row r="135" s="360" customFormat="1"/>
    <row r="136" s="360" customFormat="1"/>
    <row r="137" s="360" customFormat="1"/>
    <row r="138" s="360" customFormat="1"/>
  </sheetData>
  <hyperlinks>
    <hyperlink ref="D11" r:id="rId1" xr:uid="{E450F01A-BE86-4A5D-B53E-9C61304E9533}"/>
    <hyperlink ref="D12" r:id="rId2" xr:uid="{5DD8C1DA-1042-4537-9633-B1566FB84782}"/>
    <hyperlink ref="D13" r:id="rId3" xr:uid="{D65AB347-4B0B-4F56-832E-F91321EB2E62}"/>
    <hyperlink ref="D14" r:id="rId4" xr:uid="{DCB3342B-FBCC-4696-85E7-055CA9CB11C4}"/>
    <hyperlink ref="D15" r:id="rId5" xr:uid="{584B3281-0454-4C93-B1C8-9337467073DB}"/>
    <hyperlink ref="D28" r:id="rId6" xr:uid="{AC8CE7B0-AA5C-4F15-8AE9-E70538066C43}"/>
    <hyperlink ref="D27" r:id="rId7" xr:uid="{B9650B04-5153-423C-8290-F6F5D0C4E9CB}"/>
    <hyperlink ref="D25" r:id="rId8" xr:uid="{A05CCB23-B64F-4229-AC85-08D01C74977C}"/>
    <hyperlink ref="D24" r:id="rId9" xr:uid="{3EC7F2F8-5B99-48D2-8CD4-F62A52E69D82}"/>
    <hyperlink ref="D18" r:id="rId10" xr:uid="{AC725B47-762D-4A09-A3E8-9DAF1C35CFA7}"/>
    <hyperlink ref="D20" r:id="rId11" xr:uid="{15897C7C-C1AA-429C-AAE1-87C1C28978F4}"/>
    <hyperlink ref="D19" r:id="rId12" xr:uid="{29E02A9A-F13F-48CC-AB22-824DA631155B}"/>
    <hyperlink ref="D16" r:id="rId13" location=" " xr:uid="{FF6C2C82-EB21-469C-AA00-6FC0CB00F2E5}"/>
    <hyperlink ref="D23" r:id="rId14" xr:uid="{21F8F79C-B474-408D-B4C5-E1E18F8B2D48}"/>
    <hyperlink ref="D17" r:id="rId15" xr:uid="{7B7F2549-6316-492F-B3AD-0E6320AB44BB}"/>
    <hyperlink ref="D21" r:id="rId16" xr:uid="{2173F8DD-37E8-484E-B563-8B001F3BE085}"/>
    <hyperlink ref="D22" r:id="rId17" xr:uid="{897F02D3-B734-464A-BE57-901C86CA9401}"/>
    <hyperlink ref="D26" r:id="rId18" xr:uid="{51D1880D-D135-43DB-B697-84F1D439BB78}"/>
    <hyperlink ref="D29" r:id="rId19" xr:uid="{C9E128D1-5BE2-41EF-9A7F-92D595B921EE}"/>
    <hyperlink ref="D31" r:id="rId20" xr:uid="{896B122D-E9CA-4EF6-81E7-52E77E5ABAEC}"/>
    <hyperlink ref="D30" r:id="rId21" xr:uid="{3872CF1E-F8D0-4D1D-A931-0179DEB8AE57}"/>
    <hyperlink ref="D45" r:id="rId22" display="https://www.iipfccpavilion.org/livestream" xr:uid="{E9362421-9772-4497-86E1-3A8662EA3160}"/>
    <hyperlink ref="D39" r:id="rId23" display="https://eur03.safelinks.protection.outlook.com/?url=https%3A%2F%2Ftwitter.com%2FWFP_es%2Fstatus%2F1456999844896256007%3Fs%3D20&amp;data=04%7C01%7Claura.cadilhac%40wfp.org%7Cb9e409f7538b4aed3ce608d9a32baa24%7C462ad9aed7d94206b87471b1e079776f%7C0%7C0%7C637720230198849762%7CUnknown%7CTWFpbGZsb3d8eyJWIjoiMC4wLjAwMDAiLCJQIjoiV2luMzIiLCJBTiI6Ik1haWwiLCJXVCI6Mn0%3D%7C1000&amp;sdata=77eLTXHQcBpAytfKFGdS280jtIxrS5WWbcyrXbsGa%2B8%3D&amp;reserved=0" xr:uid="{D1417828-ED5B-4276-A2BF-F0F46403D6EC}"/>
    <hyperlink ref="D38" r:id="rId24" display="https://eur03.safelinks.protection.outlook.com/?url=https%3A%2F%2Ftwitter.com%2FWFP_es%2Fstatus%2F1456682868386697226%3Fs%3D20&amp;data=04%7C01%7Claura.cadilhac%40wfp.org%7Cb9e409f7538b4aed3ce608d9a32baa24%7C462ad9aed7d94206b87471b1e079776f%7C0%7C0%7C637720230198859757%7CUnknown%7CTWFpbGZsb3d8eyJWIjoiMC4wLjAwMDAiLCJQIjoiV2luMzIiLCJBTiI6Ik1haWwiLCJXVCI6Mn0%3D%7C1000&amp;sdata=Ij6393u2YaR%2FRPHfC8hd%2F86oDNJ%2FuyE7oFwtwOFt6vc%3D&amp;reserved=0" xr:uid="{BA505785-E50E-4664-9AB8-9B79CFA459A9}"/>
    <hyperlink ref="D36" r:id="rId25" display="https://eur03.safelinks.protection.outlook.com/?url=https%3A%2F%2Ftwitter.com%2FWFP_es%2Fstatus%2F1456395919117758469%3Fs%3D20&amp;data=04%7C01%7Claura.cadilhac%40wfp.org%7Cb9e409f7538b4aed3ce608d9a32baa24%7C462ad9aed7d94206b87471b1e079776f%7C0%7C0%7C637720230198859757%7CUnknown%7CTWFpbGZsb3d8eyJWIjoiMC4wLjAwMDAiLCJQIjoiV2luMzIiLCJBTiI6Ik1haWwiLCJXVCI6Mn0%3D%7C1000&amp;sdata=V9hAO8cfaTjdlKbyaw%2FO%2BCJTP4lY4ec%2Fu3Zb5g14Bn0%3D&amp;reserved=0" xr:uid="{B0DD0085-713F-4DC6-940F-DCD7AE398E67}"/>
    <hyperlink ref="D35" r:id="rId26" display="https://eur03.safelinks.protection.outlook.com/?url=https%3A%2F%2Ftwitter.com%2FWFP_es%2Fstatus%2F1455520081174216710%3Fs%3D20&amp;data=04%7C01%7Claura.cadilhac%40wfp.org%7Cb9e409f7538b4aed3ce608d9a32baa24%7C462ad9aed7d94206b87471b1e079776f%7C0%7C0%7C637720230198869748%7CUnknown%7CTWFpbGZsb3d8eyJWIjoiMC4wLjAwMDAiLCJQIjoiV2luMzIiLCJBTiI6Ik1haWwiLCJXVCI6Mn0%3D%7C1000&amp;sdata=a5HrUq%2BVsUDgT24eFd83ahU%2Fs4qk1DhfHWi9b4lEW5Y%3D&amp;reserved=0" xr:uid="{B8E074ED-BEFD-46D7-A150-41F54A1AF2C2}"/>
    <hyperlink ref="D40" r:id="rId27" display="https://eur03.safelinks.protection.outlook.com/?url=https%3A%2F%2Ftwitter.com%2FWFP_es%2Fstatus%2F1457679353949691912%2Fvideo%2F1&amp;data=04%7C01%7Claura.cadilhac%40wfp.org%7Cb9e409f7538b4aed3ce608d9a32baa24%7C462ad9aed7d94206b87471b1e079776f%7C0%7C0%7C637720230198869748%7CUnknown%7CTWFpbGZsb3d8eyJWIjoiMC4wLjAwMDAiLCJQIjoiV2luMzIiLCJBTiI6Ik1haWwiLCJXVCI6Mn0%3D%7C1000&amp;sdata=raxpGDgxszh3HtC4EcK0sBznXvtnXm5Oc%2Bjxn8JCCb8%3D&amp;reserved=0" xr:uid="{D79DF052-0609-4EDC-AF04-F8408C979CDD}"/>
    <hyperlink ref="D37" r:id="rId28" display="https://eur03.safelinks.protection.outlook.com/?url=https%3A%2F%2Fwww.facebook.com%2FProgramaMundialdeAlimentos%2Fposts%2F4439788522723472&amp;data=04%7C01%7Claura.cadilhac%40wfp.org%7Cb9e409f7538b4aed3ce608d9a32baa24%7C462ad9aed7d94206b87471b1e079776f%7C0%7C0%7C637720230198879743%7CUnknown%7CTWFpbGZsb3d8eyJWIjoiMC4wLjAwMDAiLCJQIjoiV2luMzIiLCJBTiI6Ik1haWwiLCJXVCI6Mn0%3D%7C1000&amp;sdata=2uK74OITwclHrLlNQf1CxIi%2BRexhEDxXIKrC9r%2F1uHE%3D&amp;reserved=0" xr:uid="{BA00E216-2492-4B1A-9669-226FA290AF2F}"/>
    <hyperlink ref="D47" r:id="rId29" display="https://unfoodsystems.org/index.php" xr:uid="{77892B7F-E85D-45BE-9E57-6494221BF8F4}"/>
    <hyperlink ref="D46" r:id="rId30" display="https://www.teorema.com.mx/cambioclimatico/ecuador-expuso-en-la-cop26-proyecto-de-adaptacion/" xr:uid="{0D557BE3-3210-4AA0-A7A0-F798D874706E}"/>
    <hyperlink ref="D42" r:id="rId31" display="https://www.minambiente.gov.co/cambio-climatico/cop26-proyecto-de-colombia-y-ecuador-beneficia-a-19-mil-personas-afro-e-indigenas/" xr:uid="{E7F70FFC-3875-4710-960D-5A1CA303235A}"/>
    <hyperlink ref="D41" r:id="rId32" display="https://www.adaptation-fund.org/wp-content/uploads/2021/11/Agenda_Catalyst-Day.pdf" xr:uid="{849FED14-CE68-4766-B998-9FC5C9D0A1B7}"/>
    <hyperlink ref="D32" r:id="rId33" xr:uid="{64B8FEDA-E894-41BA-BC32-D239E8EFC406}"/>
    <hyperlink ref="D33" r:id="rId34" xr:uid="{265ECA52-25D4-4958-9D31-85B57DAAFDAB}"/>
    <hyperlink ref="D57" r:id="rId35" xr:uid="{21542606-49EF-4FB4-AC17-DF0D36C1408D}"/>
    <hyperlink ref="D55" r:id="rId36" xr:uid="{6C9125B6-BFC1-41B7-B37F-20CFBB5139D8}"/>
    <hyperlink ref="D58" r:id="rId37" xr:uid="{50AD17D5-728A-4465-A7E9-C672094BFF20}"/>
    <hyperlink ref="D71" r:id="rId38" xr:uid="{F695D003-C992-4C47-8BD7-4D17329AA7C8}"/>
  </hyperlinks>
  <pageMargins left="0.7" right="0.7" top="0.75" bottom="0.75" header="0.3" footer="0.3"/>
  <pageSetup orientation="portrait" horizontalDpi="300" verticalDpi="300" r:id="rId39"/>
  <drawing r:id="rId4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B4DD51FAAF4A24FB55BBCC9B4C6E476" ma:contentTypeVersion="18" ma:contentTypeDescription="Create a new document." ma:contentTypeScope="" ma:versionID="a4464e9fa847af335ac4916b040ee703">
  <xsd:schema xmlns:xsd="http://www.w3.org/2001/XMLSchema" xmlns:xs="http://www.w3.org/2001/XMLSchema" xmlns:p="http://schemas.microsoft.com/office/2006/metadata/properties" xmlns:ns2="83135053-af89-4c53-abf0-aa3c7c483e15" xmlns:ns3="12c7cff5-538e-40c9-93ab-062a0919aa42" targetNamespace="http://schemas.microsoft.com/office/2006/metadata/properties" ma:root="true" ma:fieldsID="742c9c4d1c975c30f65ad4c0e53c6739" ns2:_="" ns3:_="">
    <xsd:import namespace="83135053-af89-4c53-abf0-aa3c7c483e15"/>
    <xsd:import namespace="12c7cff5-538e-40c9-93ab-062a0919aa4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_Flow_SignoffStatu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135053-af89-4c53-abf0-aa3c7c483e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hidden="true" ma:internalName="MediaServiceAutoTags" ma:readOnly="true">
      <xsd:simpleType>
        <xsd:restriction base="dms:Text"/>
      </xsd:simpleType>
    </xsd:element>
    <xsd:element name="MediaServiceLocation" ma:index="14" nillable="true" ma:displayName="Location" ma:hidden="true" ma:internalName="MediaServiceLocation" ma:readOnly="true">
      <xsd:simpleType>
        <xsd:restriction base="dms:Text"/>
      </xsd:simpleType>
    </xsd:element>
    <xsd:element name="MediaServiceOCR" ma:index="15" nillable="true" ma:displayName="Extracted Text" ma:hidden="true" ma:internalName="MediaServiceOCR" ma:readOnly="true">
      <xsd:simpleType>
        <xsd:restriction base="dms:Note"/>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hidden="true" ma:internalName="MediaServiceKeyPoints" ma:readOnly="true">
      <xsd:simpleType>
        <xsd:restriction base="dms:Note"/>
      </xsd:simpleType>
    </xsd:element>
    <xsd:element name="_Flow_SignoffStatus" ma:index="20" nillable="true" ma:displayName="Sign-off status" ma:hidden="true" ma:internalName="Sign_x002d_off_x0020_status" ma:readOnly="false">
      <xsd:simpleType>
        <xsd:restriction base="dms:Text"/>
      </xsd:simpleType>
    </xsd:element>
    <xsd:element name="MediaLengthInSeconds" ma:index="21" nillable="true" ma:displayName="Length (seconds)" ma:hidden="true"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5acc4dc2-1d7d-4ba2-9bc5-748c4ad50a69"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12c7cff5-538e-40c9-93ab-062a0919aa42" elementFormDefault="qualified">
    <xsd:import namespace="http://schemas.microsoft.com/office/2006/documentManagement/types"/>
    <xsd:import namespace="http://schemas.microsoft.com/office/infopath/2007/PartnerControls"/>
    <xsd:element name="SharedWithUsers" ma:index="10"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hidden="true" ma:internalName="SharedWithDetails" ma:readOnly="true">
      <xsd:simpleType>
        <xsd:restriction base="dms:Note"/>
      </xsd:simpleType>
    </xsd:element>
    <xsd:element name="TaxCatchAll" ma:index="24" nillable="true" ma:displayName="Taxonomy Catch All Column" ma:hidden="true" ma:list="{9604cb4b-e08c-41b4-9659-b6abbbce3420}" ma:internalName="TaxCatchAll" ma:showField="CatchAllData" ma:web="12c7cff5-538e-40c9-93ab-062a0919aa4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3135053-af89-4c53-abf0-aa3c7c483e15">
      <Terms xmlns="http://schemas.microsoft.com/office/infopath/2007/PartnerControls"/>
    </lcf76f155ced4ddcb4097134ff3c332f>
    <TaxCatchAll xmlns="12c7cff5-538e-40c9-93ab-062a0919aa42" xsi:nil="true"/>
    <_Flow_SignoffStatus xmlns="83135053-af89-4c53-abf0-aa3c7c483e1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54F856-5A47-400B-AEB6-904FBB61B2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3135053-af89-4c53-abf0-aa3c7c483e15"/>
    <ds:schemaRef ds:uri="12c7cff5-538e-40c9-93ab-062a0919aa4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EE52772-7253-47F7-B702-2179772AE7E3}">
  <ds:schemaRefs>
    <ds:schemaRef ds:uri="http://purl.org/dc/dcmitype/"/>
    <ds:schemaRef ds:uri="f6c734af-4ab8-432d-8a63-1d82e79496af"/>
    <ds:schemaRef ds:uri="http://schemas.microsoft.com/office/2006/documentManagement/types"/>
    <ds:schemaRef ds:uri="http://schemas.microsoft.com/office/infopath/2007/PartnerControls"/>
    <ds:schemaRef ds:uri="http://purl.org/dc/terms/"/>
    <ds:schemaRef ds:uri="http://schemas.microsoft.com/office/2006/metadata/properties"/>
    <ds:schemaRef ds:uri="http://www.w3.org/XML/1998/namespace"/>
    <ds:schemaRef ds:uri="http://schemas.openxmlformats.org/package/2006/metadata/core-properties"/>
    <ds:schemaRef ds:uri="4edf4192-e9bd-4955-8b12-ffd7f4e96ea9"/>
    <ds:schemaRef ds:uri="http://purl.org/dc/elements/1.1/"/>
    <ds:schemaRef ds:uri="83135053-af89-4c53-abf0-aa3c7c483e15"/>
    <ds:schemaRef ds:uri="12c7cff5-538e-40c9-93ab-062a0919aa42"/>
  </ds:schemaRefs>
</ds:datastoreItem>
</file>

<file path=customXml/itemProps3.xml><?xml version="1.0" encoding="utf-8"?>
<ds:datastoreItem xmlns:ds="http://schemas.openxmlformats.org/officeDocument/2006/customXml" ds:itemID="{1120BBE7-2B2A-4F49-A9A7-55AEE0F281C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10</vt:i4>
      </vt:variant>
    </vt:vector>
  </HeadingPairs>
  <TitlesOfParts>
    <vt:vector size="27" baseType="lpstr">
      <vt:lpstr>Overview</vt:lpstr>
      <vt:lpstr>Sheet4</vt:lpstr>
      <vt:lpstr>Financial Data</vt:lpstr>
      <vt:lpstr>Risk Assesment</vt:lpstr>
      <vt:lpstr>ESP Compliance</vt:lpstr>
      <vt:lpstr>GP Compliance</vt:lpstr>
      <vt:lpstr>ESP and GP Guidance notes</vt:lpstr>
      <vt:lpstr>Project Indicators</vt:lpstr>
      <vt:lpstr>Units for Indicators</vt:lpstr>
      <vt:lpstr>Rating</vt:lpstr>
      <vt:lpstr>Lessons Learned</vt:lpstr>
      <vt:lpstr>Results Tracker</vt:lpstr>
      <vt:lpstr>Annex1_EE</vt:lpstr>
      <vt:lpstr>Annex2_CFM</vt:lpstr>
      <vt:lpstr>Annex3_POA2022</vt:lpstr>
      <vt:lpstr>Annex4_CatálogoACC</vt:lpstr>
      <vt:lpstr>Annex5_Press clipping</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'Results Tracker'!type1</vt:lpstr>
      <vt:lpstr>'Results Tracker'!yesno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Martina Dorigo</cp:lastModifiedBy>
  <cp:revision/>
  <dcterms:created xsi:type="dcterms:W3CDTF">2010-11-30T14:15:00Z</dcterms:created>
  <dcterms:modified xsi:type="dcterms:W3CDTF">2023-03-07T23:26:33Z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0x010100BBEC4DE078446B43860FF0C609BA30F8</vt:lpwstr>
  </property>
  <property fmtid="{D5CDD505-2E9C-101B-9397-08002B2CF9AE}" pid="3" name="KSOProductBuildVer">
    <vt:lpwstr>1033-11.2.0.10223</vt:lpwstr>
  </property>
  <property fmtid="{D5CDD505-2E9C-101B-9397-08002B2CF9AE}" pid="4" name="MediaServiceImageTags">
    <vt:lpwstr/>
  </property>
</Properties>
</file>