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autoCompressPictures="0"/>
  <mc:AlternateContent xmlns:mc="http://schemas.openxmlformats.org/markup-compatibility/2006">
    <mc:Choice Requires="x15">
      <x15ac:absPath xmlns:x15ac="http://schemas.microsoft.com/office/spreadsheetml/2010/11/ac" url="https://worldbankgroup-my.sharepoint.com/personal/mdorigo_adaptation-fund_org/Documents/Desktop/Docs to put P drive/"/>
    </mc:Choice>
  </mc:AlternateContent>
  <xr:revisionPtr revIDLastSave="0" documentId="8_{6C8934C3-F3E7-4D3C-B27A-6347CFF4EFB4}"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8" r:id="rId4"/>
    <sheet name="GP Compliance" sheetId="13" r:id="rId5"/>
    <sheet name="ESP and GP Guidance notes" sheetId="14" r:id="rId6"/>
    <sheet name="Rating" sheetId="5" r:id="rId7"/>
    <sheet name="Project Indicators" sheetId="8" r:id="rId8"/>
    <sheet name="Lessons Learned" sheetId="9" r:id="rId9"/>
    <sheet name="Results Tracker" sheetId="19" r:id="rId10"/>
    <sheet name="Units for Indicators" sheetId="6" r:id="rId11"/>
    <sheet name="Annex1_POA 2020" sheetId="20" r:id="rId12"/>
    <sheet name="Annex2_SLP'results" sheetId="21" r:id="rId13"/>
    <sheet name="Annex3_Portfolio" sheetId="22" r:id="rId14"/>
    <sheet name="Annex4_Baseline" sheetId="23" r:id="rId15"/>
    <sheet name="Annex5_Press clipping" sheetId="24" r:id="rId16"/>
  </sheets>
  <externalReferences>
    <externalReference r:id="rId17"/>
    <externalReference r:id="rId18"/>
    <externalReference r:id="rId19"/>
  </externalReferences>
  <definedNames>
    <definedName name="iincome" localSheetId="11">#REF!</definedName>
    <definedName name="iincome" localSheetId="12">#REF!</definedName>
    <definedName name="iincome" localSheetId="13">#REF!</definedName>
    <definedName name="iincome" localSheetId="14">#REF!</definedName>
    <definedName name="iincome" localSheetId="15">#REF!</definedName>
    <definedName name="iincome" localSheetId="5">#REF!</definedName>
    <definedName name="iincome" localSheetId="3">#REF!</definedName>
    <definedName name="iincome" localSheetId="1">#REF!</definedName>
    <definedName name="iincome" localSheetId="4">#REF!</definedName>
    <definedName name="iincome" localSheetId="9">#REF!</definedName>
    <definedName name="iincome">#REF!</definedName>
    <definedName name="income" localSheetId="12">#REF!</definedName>
    <definedName name="income" localSheetId="5">#REF!</definedName>
    <definedName name="income" localSheetId="3">#REF!</definedName>
    <definedName name="income" localSheetId="1">#REF!</definedName>
    <definedName name="income" localSheetId="4">#REF!</definedName>
    <definedName name="income" localSheetId="9">#REF!</definedName>
    <definedName name="income">#REF!</definedName>
    <definedName name="incomelevel" localSheetId="11">#REF!</definedName>
    <definedName name="incomelevel" localSheetId="12">#REF!</definedName>
    <definedName name="incomelevel" localSheetId="13">#REF!</definedName>
    <definedName name="incomelevel" localSheetId="14">#REF!</definedName>
    <definedName name="incomelevel" localSheetId="15">#REF!</definedName>
    <definedName name="incomelevel" localSheetId="9">'Results Tracker'!$E$136:$E$138</definedName>
    <definedName name="incomelevel">#REF!</definedName>
    <definedName name="info" localSheetId="11">#REF!</definedName>
    <definedName name="info" localSheetId="12">#REF!</definedName>
    <definedName name="info" localSheetId="13">#REF!</definedName>
    <definedName name="info" localSheetId="14">#REF!</definedName>
    <definedName name="info" localSheetId="15">#REF!</definedName>
    <definedName name="info" localSheetId="9">'Results Tracker'!$E$155:$E$157</definedName>
    <definedName name="info">#REF!</definedName>
    <definedName name="Month">[1]Dropdowns!$G$2:$G$13</definedName>
    <definedName name="overalleffect" localSheetId="11">#REF!</definedName>
    <definedName name="overalleffect" localSheetId="12">#REF!</definedName>
    <definedName name="overalleffect" localSheetId="13">#REF!</definedName>
    <definedName name="overalleffect" localSheetId="14">#REF!</definedName>
    <definedName name="overalleffect" localSheetId="15">#REF!</definedName>
    <definedName name="overalleffect" localSheetId="9">'Results Tracker'!$D$155:$D$157</definedName>
    <definedName name="overalleffect">#REF!</definedName>
    <definedName name="physicalassets" localSheetId="11">#REF!</definedName>
    <definedName name="physicalassets" localSheetId="12">#REF!</definedName>
    <definedName name="physicalassets" localSheetId="13">#REF!</definedName>
    <definedName name="physicalassets" localSheetId="14">#REF!</definedName>
    <definedName name="physicalassets" localSheetId="15">#REF!</definedName>
    <definedName name="physicalassets" localSheetId="9">'Results Tracker'!$J$155:$J$163</definedName>
    <definedName name="physicalassets">#REF!</definedName>
    <definedName name="quality" localSheetId="11">#REF!</definedName>
    <definedName name="quality" localSheetId="12">#REF!</definedName>
    <definedName name="quality" localSheetId="13">#REF!</definedName>
    <definedName name="quality" localSheetId="14">#REF!</definedName>
    <definedName name="quality" localSheetId="15">#REF!</definedName>
    <definedName name="quality" localSheetId="9">'Results Tracker'!$B$146:$B$150</definedName>
    <definedName name="quality">#REF!</definedName>
    <definedName name="question" localSheetId="11">#REF!</definedName>
    <definedName name="question" localSheetId="12">#REF!</definedName>
    <definedName name="question" localSheetId="13">#REF!</definedName>
    <definedName name="question" localSheetId="14">#REF!</definedName>
    <definedName name="question" localSheetId="15">#REF!</definedName>
    <definedName name="question" localSheetId="9">'Results Tracker'!$F$146:$F$148</definedName>
    <definedName name="question">#REF!</definedName>
    <definedName name="responses" localSheetId="11">#REF!</definedName>
    <definedName name="responses" localSheetId="12">#REF!</definedName>
    <definedName name="responses" localSheetId="13">#REF!</definedName>
    <definedName name="responses" localSheetId="14">#REF!</definedName>
    <definedName name="responses" localSheetId="15">#REF!</definedName>
    <definedName name="responses" localSheetId="9">'Results Tracker'!$C$146:$C$150</definedName>
    <definedName name="responses">#REF!</definedName>
    <definedName name="sdsfdg" localSheetId="11">#REF!</definedName>
    <definedName name="sdsfdg" localSheetId="12">#REF!</definedName>
    <definedName name="sdsfdg" localSheetId="13">#REF!</definedName>
    <definedName name="sdsfdg" localSheetId="14">#REF!</definedName>
    <definedName name="sdsfdg" localSheetId="15">#REF!</definedName>
    <definedName name="sdsfdg" localSheetId="3">#REF!</definedName>
    <definedName name="sdsfdg">#REF!</definedName>
    <definedName name="state" localSheetId="11">#REF!</definedName>
    <definedName name="state" localSheetId="12">#REF!</definedName>
    <definedName name="state" localSheetId="13">#REF!</definedName>
    <definedName name="state" localSheetId="14">#REF!</definedName>
    <definedName name="state" localSheetId="15">#REF!</definedName>
    <definedName name="state" localSheetId="9">'Results Tracker'!$I$150:$I$152</definedName>
    <definedName name="state">#REF!</definedName>
    <definedName name="type1" localSheetId="11">#REF!</definedName>
    <definedName name="type1" localSheetId="12">#REF!</definedName>
    <definedName name="type1" localSheetId="13">#REF!</definedName>
    <definedName name="type1" localSheetId="14">#REF!</definedName>
    <definedName name="type1" localSheetId="15">#REF!</definedName>
    <definedName name="type1" localSheetId="5">'[2]Results Tracker'!$G$151:$G$154</definedName>
    <definedName name="type1" localSheetId="3">'[2]Results Tracker'!$G$151:$G$154</definedName>
    <definedName name="type1" localSheetId="1">'[3]Results Tracker'!$G$146:$G$149</definedName>
    <definedName name="type1" localSheetId="4">'[2]Results Tracker'!$G$151:$G$154</definedName>
    <definedName name="type1" localSheetId="9">'Results Tracker'!$G$146:$G$149</definedName>
    <definedName name="type1">#REF!</definedName>
    <definedName name="Year">[1]Dropdowns!$H$2:$H$36</definedName>
    <definedName name="yesno" localSheetId="11">#REF!</definedName>
    <definedName name="yesno" localSheetId="12">#REF!</definedName>
    <definedName name="yesno" localSheetId="13">#REF!</definedName>
    <definedName name="yesno" localSheetId="14">#REF!</definedName>
    <definedName name="yesno" localSheetId="15">#REF!</definedName>
    <definedName name="yesno" localSheetId="9">'Results Tracker'!$E$142:$E$143</definedName>
    <definedName name="yesno">#REF!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61" i="15" l="1"/>
  <c r="M9" i="15" l="1"/>
  <c r="F37" i="15"/>
  <c r="N36" i="15"/>
  <c r="L43" i="20"/>
  <c r="L39" i="20"/>
  <c r="L38" i="20"/>
  <c r="L41" i="20" s="1"/>
  <c r="L37" i="20" s="1"/>
  <c r="L33" i="20" s="1"/>
  <c r="L34" i="20"/>
  <c r="L31" i="20"/>
  <c r="L30" i="20" s="1"/>
  <c r="L29" i="20" s="1"/>
  <c r="L28" i="20" s="1"/>
  <c r="L44" i="20" s="1"/>
  <c r="L26" i="20"/>
  <c r="L24" i="20"/>
  <c r="L22" i="20"/>
  <c r="L20" i="20"/>
  <c r="L19" i="20" s="1"/>
  <c r="L18" i="20"/>
  <c r="L14" i="20" s="1"/>
  <c r="L13" i="20" s="1"/>
  <c r="L17" i="20"/>
  <c r="L15" i="20"/>
  <c r="I21" i="19"/>
  <c r="AL38" i="15"/>
  <c r="AD38" i="15"/>
  <c r="V38" i="15"/>
</calcChain>
</file>

<file path=xl/sharedStrings.xml><?xml version="1.0" encoding="utf-8"?>
<sst xmlns="http://schemas.openxmlformats.org/spreadsheetml/2006/main" count="3421" uniqueCount="1943">
  <si>
    <t>Project Performance Report (PPR)</t>
  </si>
  <si>
    <t>Period of Report (Dates)</t>
  </si>
  <si>
    <t xml:space="preserve">Project Title: </t>
  </si>
  <si>
    <t>Building adaptive capacity to climate change through food security and nutrition actions in vulnerable Afro and indigenous communities in the Colombia-Ecuador border.</t>
  </si>
  <si>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</si>
  <si>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</si>
  <si>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</si>
  <si>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</si>
  <si>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</si>
  <si>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</si>
  <si>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</si>
  <si>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</si>
  <si>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</si>
  <si>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</si>
  <si>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</si>
  <si>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</si>
  <si>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</si>
  <si>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</si>
  <si>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</si>
  <si>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</si>
  <si>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</si>
  <si>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</si>
  <si>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United Nations World Food Programme (WFP)</t>
  </si>
  <si>
    <t>Albania</t>
  </si>
  <si>
    <t>MSP</t>
  </si>
  <si>
    <t>No</t>
  </si>
  <si>
    <t>Climate Change Adaptation</t>
  </si>
  <si>
    <t>S</t>
  </si>
  <si>
    <t>BD-SP2-Marine PA</t>
  </si>
  <si>
    <t>2: Coastal, marine &amp; freshwater ecosystems</t>
  </si>
  <si>
    <t>Type of IE:</t>
  </si>
  <si>
    <t>Multilateral implementing entity (MIE)</t>
  </si>
  <si>
    <t>Algeria</t>
  </si>
  <si>
    <t>EA</t>
  </si>
  <si>
    <t>Climate Change Mitigation</t>
  </si>
  <si>
    <t>MU</t>
  </si>
  <si>
    <t>BD-SP3-PA Networks</t>
  </si>
  <si>
    <t>3: Forest ecosystems</t>
  </si>
  <si>
    <t xml:space="preserve">Country(ies): </t>
  </si>
  <si>
    <t>Colombia and Ecuador</t>
  </si>
  <si>
    <t>Angola</t>
  </si>
  <si>
    <t>International Waters</t>
  </si>
  <si>
    <t>Good</t>
  </si>
  <si>
    <t>BD-SP5-Markets</t>
  </si>
  <si>
    <t>13: Conservation and Sustainable Use of Biological Diversity Important to Agriculture</t>
  </si>
  <si>
    <t>Relevant Geographic Points (i.e. cities, villages, bodies of water):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</si>
  <si>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</si>
  <si>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</si>
  <si>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</si>
  <si>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</si>
  <si>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</si>
  <si>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</si>
  <si>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</si>
  <si>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</si>
  <si>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</si>
  <si>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</si>
  <si>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</si>
  <si>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</si>
  <si>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</si>
  <si>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</si>
  <si>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</si>
  <si>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</si>
  <si>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</si>
  <si>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</si>
  <si>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</si>
  <si>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</si>
  <si>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</si>
  <si>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</si>
  <si>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</si>
  <si>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</si>
  <si>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</si>
  <si>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</si>
  <si>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</si>
  <si>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</si>
  <si>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</si>
  <si>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</si>
  <si>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</si>
  <si>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</si>
  <si>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</si>
  <si>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</si>
  <si>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</si>
  <si>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</si>
  <si>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</si>
  <si>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</si>
  <si>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</si>
  <si>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Government DA</t>
  </si>
  <si>
    <t>El Salvador</t>
  </si>
  <si>
    <t>Equatoral Guinea</t>
  </si>
  <si>
    <t>Eritrea</t>
  </si>
  <si>
    <t>Estonia</t>
  </si>
  <si>
    <t>Implementing Entity</t>
  </si>
  <si>
    <t>Ethiopia</t>
  </si>
  <si>
    <t>Fiji</t>
  </si>
  <si>
    <t>Finland</t>
  </si>
  <si>
    <t>France</t>
  </si>
  <si>
    <t>Executing Agency</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</si>
  <si>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</si>
  <si>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</si>
  <si>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</si>
  <si>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</si>
  <si>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</si>
  <si>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</si>
  <si>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</si>
  <si>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</si>
  <si>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</si>
  <si>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</si>
  <si>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</si>
  <si>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</si>
  <si>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</si>
  <si>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</si>
  <si>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</si>
  <si>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</si>
  <si>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</si>
  <si>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</si>
  <si>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</si>
  <si>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</si>
  <si>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</si>
  <si>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</si>
  <si>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</si>
  <si>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</si>
  <si>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</si>
  <si>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</si>
  <si>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</si>
  <si>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</si>
  <si>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</si>
  <si>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</si>
  <si>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</si>
  <si>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</si>
  <si>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</si>
  <si>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</si>
  <si>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</si>
  <si>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</si>
  <si>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</si>
  <si>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</si>
  <si>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</si>
  <si>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</si>
  <si>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</si>
  <si>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</si>
  <si>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</si>
  <si>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</si>
  <si>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</si>
  <si>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</si>
  <si>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</si>
  <si>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</si>
  <si>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</si>
  <si>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</si>
  <si>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</si>
  <si>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</si>
  <si>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</si>
  <si>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</si>
  <si>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</si>
  <si>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</si>
  <si>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</si>
  <si>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</si>
  <si>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</si>
  <si>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</si>
  <si>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</si>
  <si>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</si>
  <si>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</si>
  <si>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</si>
  <si>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</si>
  <si>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</si>
  <si>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</si>
  <si>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</si>
  <si>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</si>
  <si>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</si>
  <si>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</si>
  <si>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</si>
  <si>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</si>
  <si>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</si>
  <si>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</si>
  <si>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</si>
  <si>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</si>
  <si>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</si>
  <si>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</si>
  <si>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</si>
  <si>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</si>
  <si>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</si>
  <si>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</si>
  <si>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</si>
  <si>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</si>
  <si>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</si>
  <si>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</si>
  <si>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</si>
  <si>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</si>
  <si>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</si>
  <si>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</si>
  <si>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</si>
  <si>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</si>
  <si>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</si>
  <si>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</si>
  <si>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</si>
  <si>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</si>
  <si>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</si>
  <si>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</si>
  <si>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</si>
  <si>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</si>
  <si>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</si>
  <si>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</si>
  <si>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</si>
  <si>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</si>
  <si>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</si>
  <si>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</si>
  <si>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</si>
  <si>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</si>
  <si>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</si>
  <si>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</si>
  <si>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</si>
  <si>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</si>
  <si>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</si>
  <si>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</si>
  <si>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</si>
  <si>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</si>
  <si>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</si>
  <si>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</si>
  <si>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</si>
  <si>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</si>
  <si>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</si>
  <si>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</si>
  <si>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</si>
  <si>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</si>
  <si>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</si>
  <si>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</si>
  <si>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</si>
  <si>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</si>
  <si>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</si>
  <si>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DISBURSEMENT OF AF GRANT FUNDS </t>
  </si>
  <si>
    <t>How much of the total AF grant as noted in Project Document plus any project preparation grant has been spent to date?</t>
  </si>
  <si>
    <t>Estimated cumulative total disbursement as of [enter Date]</t>
  </si>
  <si>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</si>
  <si>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</si>
  <si>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</si>
  <si>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</si>
  <si>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</si>
  <si>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</si>
  <si>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</si>
  <si>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1.1.3. Workshops, dialogues and cultural events (including fairs) organized to disseminate study results to 120 Afro and Awá communities, leaders and decision makers, in local languages. Equitable participation of men and women will be promoted</t>
  </si>
  <si>
    <t>Output 1.2.1. In 120 communities, leaders, community members and women groups trained on climate change threats with culturally and gender sensitive methods. Equitable participation of men and women will be promoted</t>
  </si>
  <si>
    <t>Output 2.1.1. Studies at the binational watershed level produced on: 1) water provision considering climate threats; 2) ecosystem vulnerability in the face of climate change and variability and extreme events; and 3) food security and nutrition in vulnerable communities and 4) a gender assessment</t>
  </si>
  <si>
    <t>TOTAL</t>
  </si>
  <si>
    <t>PLANNED EXPENDITURE SCHEDULE</t>
  </si>
  <si>
    <t>List outputs planned and corresponding projected cost for the upcoming reporting period</t>
  </si>
  <si>
    <t>PROJECTED COST</t>
  </si>
  <si>
    <t>Est. Completion Date</t>
  </si>
  <si>
    <t>Output 1.1.1. One study per watershed produced on traditional and local practices, promoting resilience to climate change and variability in the targeted binational watersheds, with community participation and particular attention to ancestral and native plant and tree species that can improve dietary diversity and are</t>
  </si>
  <si>
    <t>20/10/2019</t>
  </si>
  <si>
    <t>Output 1.1.2. Feasibility study conducted with communities to assess the potential for marketing native species for medicinal, artisanal, food and fodder related uses at regional and departmental levels</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</si>
  <si>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t>
  </si>
  <si>
    <t>Output 1.2.3. One binational web-based adaptation learning platform in use</t>
  </si>
  <si>
    <t>Output 1.2.4. Compilations and sharing of best practices on risk reduction and risk management actions at binational watershed level, considering ecosystem type and emphasizing traditional and local knowledge</t>
  </si>
  <si>
    <t>Output 2.2.1 Binational Early Warning Systems introduced, specifically tailored to inform the Afro and Awá communities about extreme events. Additionally, climate services will be introduced to include agro-meteorological data; vulnerability mapping, with a focus on crop yields and cycles; and climate risks in mangrove and high-mountain ecosystems</t>
  </si>
  <si>
    <t>Output 3.1.1. Participatory approaches developed, interfacing scientific and traditional knowledge</t>
  </si>
  <si>
    <t>Output 3.1.2. Effective adaptation measures designed and implemented incorporating participatory approaches, traditional and local knowledge and tested techniques, and promoting equal opportunities for access to resources for women and men to recover of degraded ecosystems in 120 communities</t>
  </si>
  <si>
    <t>Output 3.1.4. Cost-benefit analysis of proposed adaptation measures at micro-watershed level</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</si>
  <si>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</si>
  <si>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</si>
  <si>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</si>
  <si>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</si>
  <si>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IDENTIFIED RISKS</t>
  </si>
  <si>
    <t>List all Risks identified in project preparation phase and what  steps are being taken to mitigate them</t>
  </si>
  <si>
    <t>Identified Risk</t>
  </si>
  <si>
    <t>Current Status</t>
  </si>
  <si>
    <t>Steps Taken to Mitigate Risk</t>
  </si>
  <si>
    <t>Critical Risks Affecting Progress (Not identified at project design)</t>
  </si>
  <si>
    <t>Identify Risks with a 50% or &gt; likelihood of affecting progress of project</t>
  </si>
  <si>
    <t>Risk Measures: Were there any risk mitigation measures employed during the current reporting period?  If so, were risks reduced?  If not, why were these risks not reduced?</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</si>
  <si>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</si>
  <si>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</si>
  <si>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</si>
  <si>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</si>
  <si>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</si>
  <si>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</si>
  <si>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</si>
  <si>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</si>
  <si>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HS</t>
  </si>
  <si>
    <t>Overall Rating</t>
  </si>
  <si>
    <t>Please Provide the Name and Contact information of person(s) reponsible for completeling the Rating section</t>
  </si>
  <si>
    <t>Please justify your rating.  Outline the positive and negative progress made by the project since it started.  Provide specific recommendations for next steps. . (word limit=500)</t>
  </si>
  <si>
    <t xml:space="preserve">Implementing Agency  </t>
  </si>
  <si>
    <t>Carmen Galarza/ Chiara Trozzo</t>
  </si>
  <si>
    <t>carmen.galarza@wfp.org/ chiara.trozzo@wfp.org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</si>
  <si>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</si>
  <si>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</si>
  <si>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</si>
  <si>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</si>
  <si>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</si>
  <si>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</si>
  <si>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</si>
  <si>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</si>
  <si>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</si>
  <si>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</si>
  <si>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</si>
  <si>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</si>
  <si>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</si>
  <si>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</si>
  <si>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</si>
  <si>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</si>
  <si>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</si>
  <si>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</si>
  <si>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</si>
  <si>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</si>
  <si>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</si>
  <si>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</si>
  <si>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</si>
  <si>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No Progress</t>
  </si>
  <si>
    <t>Outcomes &amp; Ouputs</t>
  </si>
  <si>
    <t>Objective 1: Recover with full participation of Afro and Awá communities traditional knowledge and capacities to manage climate change risks and food security and nutrition in targeted binational watersheds.</t>
  </si>
  <si>
    <t>Objective 2: Strengthen knowledge generation to effectively plan, design and implement adaptation responses in highly food insecure communities, considering emergency preparedness and response actions.</t>
  </si>
  <si>
    <t>Objective 3: Strengthen adaptive capacity of highly food insecure communities to reduce climate risks and food insecurity and improve community resilience in targeted populations through concrete adaptation measures.</t>
  </si>
  <si>
    <t xml:space="preserve">Output 3.1.5 Porcentaje de aumento en los ingresos de los hogares por los servicios ecosistemicos y los sistemas agrícolas </t>
  </si>
  <si>
    <t>QUALITATIVE MEASURES and LESSONS LEARNED</t>
  </si>
  <si>
    <t>Please complete the following section every reporting period</t>
  </si>
  <si>
    <t>Implementation and Adaptive Management</t>
  </si>
  <si>
    <t>Response</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</si>
  <si>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</si>
  <si>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</si>
  <si>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</si>
  <si>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</si>
  <si>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</si>
  <si>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</si>
  <si>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</si>
  <si>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</si>
  <si>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</si>
  <si>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</si>
  <si>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</si>
  <si>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</si>
  <si>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</si>
  <si>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</si>
  <si>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</si>
  <si>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</si>
  <si>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</si>
  <si>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</si>
  <si>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</si>
  <si>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</si>
  <si>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Results Tracker for Adaptation Fund (AF)  Projects    </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</si>
  <si>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</si>
  <si>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</si>
  <si>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</si>
  <si>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Type of implementing entity</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</si>
  <si>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</si>
  <si>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</si>
  <si>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</si>
  <si>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</si>
  <si>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</si>
  <si>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</si>
  <si>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</si>
  <si>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</si>
  <si>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</si>
  <si>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</si>
  <si>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</si>
  <si>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</si>
  <si>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</si>
  <si>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</si>
  <si>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</si>
  <si>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</si>
  <si>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</si>
  <si>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</si>
  <si>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</si>
  <si>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</si>
  <si>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</si>
  <si>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</si>
  <si>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</si>
  <si>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</si>
  <si>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</si>
  <si>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</si>
  <si>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</si>
  <si>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</si>
  <si>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</si>
  <si>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</si>
  <si>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</si>
  <si>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</si>
  <si>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</si>
  <si>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</si>
  <si>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</si>
  <si>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</si>
  <si>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</si>
  <si>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</si>
  <si>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</si>
  <si>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</si>
  <si>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</si>
  <si>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</si>
  <si>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</si>
  <si>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</si>
  <si>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</si>
  <si>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</si>
  <si>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</si>
  <si>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</si>
  <si>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</si>
  <si>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</si>
  <si>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</si>
  <si>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</si>
  <si>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</si>
  <si>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</si>
  <si>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</si>
  <si>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</si>
  <si>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</si>
  <si>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</si>
  <si>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</si>
  <si>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</si>
  <si>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</si>
  <si>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</si>
  <si>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</si>
  <si>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</si>
  <si>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</si>
  <si>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</si>
  <si>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</si>
  <si>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</si>
  <si>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</si>
  <si>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</si>
  <si>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</si>
  <si>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</si>
  <si>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</si>
  <si>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</si>
  <si>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</si>
  <si>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</si>
  <si>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</si>
  <si>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</si>
  <si>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</si>
  <si>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</si>
  <si>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</si>
  <si>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</si>
  <si>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</si>
  <si>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</si>
  <si>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</si>
  <si>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</si>
  <si>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</si>
  <si>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</si>
  <si>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</si>
  <si>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</si>
  <si>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</si>
  <si>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</si>
  <si>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</si>
  <si>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</si>
  <si>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</si>
  <si>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</si>
  <si>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</si>
  <si>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</si>
  <si>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</si>
  <si>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</si>
  <si>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</si>
  <si>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</si>
  <si>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</si>
  <si>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</si>
  <si>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</si>
  <si>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</si>
  <si>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</si>
  <si>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</si>
  <si>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</si>
  <si>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</si>
  <si>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</si>
  <si>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</si>
  <si>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</si>
  <si>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</si>
  <si>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</si>
  <si>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</si>
  <si>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</si>
  <si>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</si>
  <si>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</si>
  <si>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</si>
  <si>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</si>
  <si>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</si>
  <si>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</si>
  <si>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</si>
  <si>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</si>
  <si>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</si>
  <si>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</si>
  <si>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</si>
  <si>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</si>
  <si>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</si>
  <si>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</si>
  <si>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</si>
  <si>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</si>
  <si>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</si>
  <si>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</si>
  <si>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</si>
  <si>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</si>
  <si>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</si>
  <si>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</si>
  <si>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</si>
  <si>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</si>
  <si>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</si>
  <si>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</si>
  <si>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</si>
  <si>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</si>
  <si>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</si>
  <si>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</si>
  <si>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</si>
  <si>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</si>
  <si>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</si>
  <si>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</si>
  <si>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</si>
  <si>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</si>
  <si>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</si>
  <si>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</si>
  <si>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</si>
  <si>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</si>
  <si>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</si>
  <si>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</si>
  <si>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</si>
  <si>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</si>
  <si>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</si>
  <si>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</si>
  <si>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</si>
  <si>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</si>
  <si>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</si>
  <si>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</si>
  <si>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</si>
  <si>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</si>
  <si>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</si>
  <si>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</si>
  <si>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</si>
  <si>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</si>
  <si>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</si>
  <si>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</si>
  <si>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</si>
  <si>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</si>
  <si>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</si>
  <si>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</si>
  <si>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</si>
  <si>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</si>
  <si>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</si>
  <si>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</si>
  <si>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</si>
  <si>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</si>
  <si>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</si>
  <si>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</si>
  <si>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</si>
  <si>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</si>
  <si>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</si>
  <si>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</si>
  <si>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</si>
  <si>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</si>
  <si>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</si>
  <si>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</si>
  <si>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</si>
  <si>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</si>
  <si>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</si>
  <si>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</si>
  <si>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</si>
  <si>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</si>
  <si>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</si>
  <si>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</si>
  <si>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</si>
  <si>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</si>
  <si>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</si>
  <si>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</si>
  <si>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</si>
  <si>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</si>
  <si>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</si>
  <si>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</si>
  <si>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</si>
  <si>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</si>
  <si>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</si>
  <si>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</si>
  <si>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</si>
  <si>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</si>
  <si>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MIE</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</si>
  <si>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</si>
  <si>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</si>
  <si>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</si>
  <si>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</si>
  <si>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</si>
  <si>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</si>
  <si>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</si>
  <si>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</si>
  <si>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</si>
  <si>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</si>
  <si>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</si>
  <si>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</si>
  <si>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</si>
  <si>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</si>
  <si>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</si>
  <si>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</si>
  <si>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</si>
  <si>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</si>
  <si>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</si>
  <si>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</si>
  <si>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</si>
  <si>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</si>
  <si>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</si>
  <si>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</si>
  <si>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</si>
  <si>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</si>
  <si>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</si>
  <si>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</si>
  <si>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</si>
  <si>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</si>
  <si>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</si>
  <si>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</si>
  <si>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</si>
  <si>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</si>
  <si>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</si>
  <si>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</si>
  <si>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</si>
  <si>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</si>
  <si>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</si>
  <si>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</si>
  <si>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</si>
  <si>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</si>
  <si>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</si>
  <si>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</si>
  <si>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</si>
  <si>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</si>
  <si>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</si>
  <si>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</si>
  <si>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</si>
  <si>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</si>
  <si>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</si>
  <si>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</si>
  <si>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</si>
  <si>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</si>
  <si>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</si>
  <si>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</si>
  <si>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</si>
  <si>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</si>
  <si>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</si>
  <si>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</si>
  <si>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</si>
  <si>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</si>
  <si>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</si>
  <si>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</si>
  <si>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</si>
  <si>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</si>
  <si>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</si>
  <si>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</si>
  <si>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</si>
  <si>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</si>
  <si>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</si>
  <si>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</si>
  <si>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</si>
  <si>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</si>
  <si>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</si>
  <si>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</si>
  <si>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</si>
  <si>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</si>
  <si>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</si>
  <si>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</si>
  <si>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</si>
  <si>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</si>
  <si>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</si>
  <si>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</si>
  <si>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</si>
  <si>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</si>
  <si>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</si>
  <si>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</si>
  <si>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</si>
  <si>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</si>
  <si>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</si>
  <si>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</si>
  <si>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</si>
  <si>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</si>
  <si>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</si>
  <si>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</si>
  <si>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</si>
  <si>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</si>
  <si>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</si>
  <si>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</si>
  <si>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</si>
  <si>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</si>
  <si>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</si>
  <si>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</si>
  <si>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</si>
  <si>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</si>
  <si>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</si>
  <si>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</si>
  <si>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</si>
  <si>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</si>
  <si>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</si>
  <si>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</si>
  <si>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</si>
  <si>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</si>
  <si>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</si>
  <si>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</si>
  <si>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</si>
  <si>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</si>
  <si>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</si>
  <si>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</si>
  <si>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</si>
  <si>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</si>
  <si>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</si>
  <si>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</si>
  <si>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</si>
  <si>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</si>
  <si>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</si>
  <si>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</si>
  <si>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</si>
  <si>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</si>
  <si>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</si>
  <si>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</si>
  <si>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</si>
  <si>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</si>
  <si>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</si>
  <si>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</si>
  <si>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</si>
  <si>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</si>
  <si>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</si>
  <si>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</si>
  <si>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</si>
  <si>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N/A</t>
  </si>
  <si>
    <t>Revaluation of the Colombian Peso</t>
  </si>
  <si>
    <t>Low</t>
  </si>
  <si>
    <t>Change of government or other key stakeholders in Ecuador or Colombia which negatively affects the project</t>
  </si>
  <si>
    <t>Medium</t>
  </si>
  <si>
    <t>Lack of territorial capacity to implement technical activities</t>
  </si>
  <si>
    <t>Scientific and technical information on climate change in the border region is incomplete</t>
  </si>
  <si>
    <t>Output 1.1.1. One study per watershed produced on traditional and local practices, promoting resilience to climate change and variability in the targeted binational watersheds, with community participation and particular attention to ancestral and native plant and tree species that can improve dietary diversity and are resilient to climate change</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</si>
  <si>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of men and women will be promoted</t>
  </si>
  <si>
    <t>Output 2.1.1. Studies at the binational watershed level produced on: 1) water provision considering climate threats; 2) ecosystem vulnerability in the face of climate change and variability and extreme events; and 3) food security and nutrition in vulnerable communities</t>
  </si>
  <si>
    <t>Output 2.2.2. Approximately 120 leaders and community members trained in Emergency Preparedness and Response and understanding and planning for climate threats</t>
  </si>
  <si>
    <t>Output 3.1.2. Effective adaptation measures designed and implemented incorporating participatory approaches, traditional and local knowledge and tested techniques to recover of degraded ecosystems in 120 communities</t>
  </si>
  <si>
    <t>Output 3.1.3. Community water harvesting, storage and management measures introduced</t>
  </si>
  <si>
    <t>Output 3.1.5. Native species reintroduced to diversify production and consumption and for commercialization, including introduction of organic and agro-ecological crop production practices and ocean species</t>
  </si>
  <si>
    <t>Output 3.2.1. Soil management activities implemented, including agro-forestry and native nitrogen-fixing species</t>
  </si>
  <si>
    <t>Output 3.2.2. Conservation and recovery of 3,000 ha of forest ecosystems and 2,000 ha of mangroves threatened by climate change through tree planting and forest management actions, at the micro-watershed level, with species that are native and resistant to climate variability, in line with national plans</t>
  </si>
  <si>
    <t>Afro and Awá communties’ vulnerability reduced, with increased capacities to confront climate variability</t>
  </si>
  <si>
    <t>Dietary diversity score</t>
  </si>
  <si>
    <t>Binational capacity strengthening score</t>
  </si>
  <si>
    <t>Outcome 1.1 Ancestral knowledge and practices recovered in support of adaptation and food security</t>
  </si>
  <si>
    <t>By project end, ancestral knowledge and practices will be included in the design of adaptation measures and local planning</t>
  </si>
  <si>
    <t>Output 1.1.1 Number of studies on traditional and native species</t>
  </si>
  <si>
    <t>Two watershed-level studies produced on 1) tree and plant species resilient to climate change and variability in the binational watersheds; and 2) ancestral and native species that can improve dietary diversity and are resilient to climate change and variability</t>
  </si>
  <si>
    <t>Output 1.1.2 Number of studies on marketing traditional and native species</t>
  </si>
  <si>
    <t>Three feasibility analyses of potential marketing of native species with community participation</t>
  </si>
  <si>
    <t>Output 1.1.3 Number of events to disseminate information</t>
  </si>
  <si>
    <t>At least 10 workshops and cultural events organized to share and disseminate study results with 120 Afro and indigenous communities, leaders and decision makers, in local languages.
There is an equitable participation of men and women</t>
  </si>
  <si>
    <t>Outcome 1.2 Traditional knowledge on climate change and adaptation generated, disseminated and integrated into adaptation and development territorial planning processes</t>
  </si>
  <si>
    <t>By project end, ethnic communities receive support in integrating climate-related ancestral knowledge into Life Plans and Safeguard Plans</t>
  </si>
  <si>
    <t>Output 1.2.1 Number of women trained</t>
  </si>
  <si>
    <t>By project end, leaders and community members in 120 communities trained in climate change threats, using culturally and gender-sensitive methods.
There is an equitable participation of men and women</t>
  </si>
  <si>
    <t>Output 1.2.2 Number of women trained</t>
  </si>
  <si>
    <t>By project end, 120 communities trained.
There is an equitable participation of men and women</t>
  </si>
  <si>
    <t>Output 1.2.3 Number of learning platforms</t>
  </si>
  <si>
    <t>By project end, one binational learning platform in place and used by communities and local authorities</t>
  </si>
  <si>
    <t>Output 1.2.4 Number climate risk reduction and management best practices</t>
  </si>
  <si>
    <t>By project end, twelve best practices compiled from each binational watershed on risk reduction and management</t>
  </si>
  <si>
    <t>Output 1.2.4 Number climate risk reduction and management best practice sharing events</t>
  </si>
  <si>
    <t>By project end, one knowledge sharing event per watershed on risk reduction and management</t>
  </si>
  <si>
    <t>Outcome 2.1 Scientific studies tailored to binational contexts, considering traditional knowledge and community priorities</t>
  </si>
  <si>
    <t>By project end, 120 communities will have access to scientific climate risk information at the micro-watershed level</t>
  </si>
  <si>
    <t>Output 2.1.1 Number of scientific studies</t>
  </si>
  <si>
    <t>By project end, at least one study on each of the following: 1) water provision and climate risks in two binational watersheds; and 2) ecosystem vulnerability due to climate change and variability and extreme events</t>
  </si>
  <si>
    <t>Outcome 2.2 Disaster preparedness score</t>
  </si>
  <si>
    <t>Disaster preparedness score equal to or greater than 7, indicating local government capacity in disaster preparedness ad food security information with WFP support</t>
  </si>
  <si>
    <t>Ouput 2.2.1 Number of early warning systems</t>
  </si>
  <si>
    <t>Ouput 2.2.1 Number of climate information products/services provided for decision making</t>
  </si>
  <si>
    <t>By project end, at least one EWS in place covering all targeted communities with at least 20 nodes at community level, and territorial organizations able to take appropriate response actions following protocols</t>
  </si>
  <si>
    <t>Output 2.2.2 Number of EPR training</t>
  </si>
  <si>
    <t>By project end, at least five training conducted targeting 120 leaders.
Training of community members include equitable percentage of men and women</t>
  </si>
  <si>
    <t>Outcome 3.1 Percentage of households and communities having more secure access to livelihood assets</t>
  </si>
  <si>
    <t>By project end, 100 percent of targeted communities in the binational watersheds have created assets which reduce risk to climate change</t>
  </si>
  <si>
    <t>Output 3.1.1. No of methodologies developed to integrate scientific and traditional knowledge</t>
  </si>
  <si>
    <t>No methodology established</t>
  </si>
  <si>
    <t>By project end, participatory approaches enables communities to incorporate both scientific both scientific and traditional knowledge to reduce climate risks</t>
  </si>
  <si>
    <t>Ouput 3.1.2 No. of natural resource assets created, maintained or improved to withstand conditions resulting from climate variability</t>
  </si>
  <si>
    <t>Adaptation measures not customized to local context</t>
  </si>
  <si>
    <t>By the end of the project, created assets support the sustainable recovery of degraded ecosystems.
Target to be developed with baseline information</t>
  </si>
  <si>
    <t>Output 3.1.2 Time saved due to adaptation measures for women and men</t>
  </si>
  <si>
    <t>Ouput 3.1.2 Number of community based adaptation plans</t>
  </si>
  <si>
    <t>Communities in the area of intervention do not have adaptation plans</t>
  </si>
  <si>
    <t>120 community-based adaptation plans</t>
  </si>
  <si>
    <t>Output 3.1.3 Number of communities with improved access to water for agriculture and consumption</t>
  </si>
  <si>
    <t>By the end of the project, up to 120 communities adopt water management measures according to community plans</t>
  </si>
  <si>
    <t>Output 3.1.4 Number of cost-benefit analyses</t>
  </si>
  <si>
    <t>Little research completed on the cost or benefits of proposed adaptive measures</t>
  </si>
  <si>
    <t>By the end of the project, cost-benefit analyses implemented for each adaptation measure, on a watershed level</t>
  </si>
  <si>
    <t>Output 3.1.5 Number of communities that reintroduced climate resilient native species</t>
  </si>
  <si>
    <t>By the end of the project, 120 communities increased land area dedicated to the cultivation of native crops</t>
  </si>
  <si>
    <t>Output 3.1.5 Type of income sources for households generated under climate change scenario</t>
  </si>
  <si>
    <t>Targeted households develop one alternate income source</t>
  </si>
  <si>
    <t>At least 10 percent increase in household monetary incomes through introduced adaptation measures</t>
  </si>
  <si>
    <t>Outcome 3.2 Number of natural assets implemented</t>
  </si>
  <si>
    <t>Activities implemented according to community plans</t>
  </si>
  <si>
    <t>At least 3,000 ha degraded land recovered using agro-forestry and nitrogen fixing species</t>
  </si>
  <si>
    <t>At least 3,000 ha of forest and 2,000 ha of mangroves protected and recovered</t>
  </si>
  <si>
    <t>Project Execution costs</t>
  </si>
  <si>
    <t>Chiara Trozzo</t>
  </si>
  <si>
    <t>chiara.trozzo@wfp.org</t>
  </si>
  <si>
    <t>Carmen Galarza</t>
  </si>
  <si>
    <t>carmen.galarza@wfp.org</t>
  </si>
  <si>
    <t>Mira-Mataje and Guaitara-Carchi watersheds;
Colombia: municipalities of Tumaco, Barbacoas and Ricaurte (department of Nariño) and municipalities of Valle del Guamez, San Miguel and Puerto Asís (department of Putumayo).
Ecuador: provincies of Esmeraldas, Carchi, Imbabura and Sucumbíos.</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</si>
  <si>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</si>
  <si>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</si>
  <si>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</si>
  <si>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</si>
  <si>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</si>
  <si>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</si>
  <si>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</si>
  <si>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</si>
  <si>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</si>
  <si>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</si>
  <si>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</si>
  <si>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</si>
  <si>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</si>
  <si>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</si>
  <si>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</si>
  <si>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</si>
  <si>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</si>
  <si>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</si>
  <si>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</si>
  <si>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</si>
  <si>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</si>
  <si>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</si>
  <si>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</si>
  <si>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</si>
  <si>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</si>
  <si>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</si>
  <si>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</si>
  <si>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</si>
  <si>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</si>
  <si>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</si>
  <si>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</si>
  <si>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</si>
  <si>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</si>
  <si>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</si>
  <si>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</si>
  <si>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</si>
  <si>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</si>
  <si>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</si>
  <si>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</si>
  <si>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</si>
  <si>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</si>
  <si>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</si>
  <si>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</si>
  <si>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</si>
  <si>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</si>
  <si>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</si>
  <si>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</si>
  <si>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</si>
  <si>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</si>
  <si>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</si>
  <si>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</si>
  <si>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</si>
  <si>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</si>
  <si>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</si>
  <si>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</si>
  <si>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</si>
  <si>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</si>
  <si>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</si>
  <si>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</si>
  <si>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</si>
  <si>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</si>
  <si>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</si>
  <si>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</si>
  <si>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</si>
  <si>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Does the results framework include gender-responsive indictors broken down at the different levels (objective, outcome, output)?</t>
  </si>
  <si>
    <t>List the gender-responsive elements that were incorporated in the project/programme results framework</t>
  </si>
  <si>
    <t>Gender-responsive element [1]</t>
  </si>
  <si>
    <t>Level [2]</t>
  </si>
  <si>
    <t>Target</t>
  </si>
  <si>
    <t>Rated result for the reporting period (poor, satisfactory, good)</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</si>
  <si>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</si>
  <si>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</si>
  <si>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</si>
  <si>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</si>
  <si>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</si>
  <si>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</si>
  <si>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</si>
  <si>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Have any capacity gaps affecting GP compliance been identified during the reporting period and if so, what remediation was implemented?</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</si>
  <si>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</si>
  <si>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</si>
  <si>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</si>
  <si>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</si>
  <si>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</si>
  <si>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</si>
  <si>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</si>
  <si>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</si>
  <si>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</si>
  <si>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</si>
  <si>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</si>
  <si>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</si>
  <si>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</si>
  <si>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</si>
  <si>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</si>
  <si>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</si>
  <si>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</si>
  <si>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</si>
  <si>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</si>
  <si>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</si>
  <si>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</si>
  <si>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</si>
  <si>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</si>
  <si>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</si>
  <si>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</si>
  <si>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Laura Cadilhac</t>
  </si>
  <si>
    <t>laura.cadilhac@wfp.org</t>
  </si>
  <si>
    <t>MS</t>
  </si>
  <si>
    <t>Financial information PPR 3:  cumulative from project start to [insert date]</t>
  </si>
  <si>
    <t>Financial information PPR 4:  cumulative from project start to [insert date]</t>
  </si>
  <si>
    <t>Financial information PPR 5:  cumulative from project start to [insert date]</t>
  </si>
  <si>
    <t>Financial information PPR 1: cumulative from project start to [05/2019]</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</si>
  <si>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t>
  </si>
  <si>
    <t>Output 1.2.4. Compilations and sharing of best practices on risk reduction and risk management actions at binational watershed level, considering ecosystem type and emphasizing traditional and local knowledge.</t>
  </si>
  <si>
    <t>Output 2.2.2. Approximately 120 leaders and community members trained in Emergency Preparedness and Response and understanding and planning for climate threats with a focus on gender</t>
  </si>
  <si>
    <t>Financial information PPR 2:  cumulative from project start to [05/2020]</t>
  </si>
  <si>
    <t>Executing Entities</t>
  </si>
  <si>
    <t>antohurta2014@gmail.com / marcelodesarrollo@yahoo.com / sugarh.angulo23@gmail.com / alvaromg15@gmail.com</t>
  </si>
  <si>
    <t xml:space="preserve">Antonia Hurtado [CANE] / Marcelo Maiga [FCAE] / Sugar Angulo [Recompas] / Álvaro Algemiro Guanga [Resguardo Nulpe] </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</si>
  <si>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</si>
  <si>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</si>
  <si>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</si>
  <si>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</si>
  <si>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</si>
  <si>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</si>
  <si>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</si>
  <si>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</si>
  <si>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Output 1.2.1 Number of leaders trained</t>
  </si>
  <si>
    <t>Output 1.2.2 Number of leaders trained</t>
  </si>
  <si>
    <t>Lack of coordination between different entities (i.e., regional, territorial and national governments)</t>
  </si>
  <si>
    <t>Disruptions to TransAndino Pipeline affects FSN</t>
  </si>
  <si>
    <t>Once areas are under an adaptation measure, communities can decide to grow non-project supported crops.</t>
  </si>
  <si>
    <t>RISK ASSESSMENT</t>
  </si>
  <si>
    <t>Output 3.1.3 Number of people with improved access to water for agriculture and consumption</t>
  </si>
  <si>
    <t>Output 2.2.2 Number of women trained in EPR</t>
  </si>
  <si>
    <t>Outcome 3.1 Percentage of households where women, men or both (women and men) make decisions on the use of incomes</t>
  </si>
  <si>
    <t>Carlos Arturo Espinoza</t>
  </si>
  <si>
    <t xml:space="preserve">The binational project proposes to strengthen food security and nutrition through climate change adaptation measures in two watershed on the Colombia-Ecuador border area in accordance with the binational working groups’, and Awa and Afro community´s priorities. Project actions will contribute to reversing the marginalization that Afro and Awá communities have faced from the social and environmental damage from the conflict and contribute to peace and reconciliation through adaptation to climate change. This initiative will generate local climate change adaptation responses with a focus on both community-based adaptation (CbA) and ecosystem-based adaptation (EbA) approaches to promote food security and nutrition. The strengthening of Awá and Afro institutional and community capacities in a culturally and conflict-sensitive manner, with a focus on gender, are other important expected results of the project. Also, this project presents an important opportunity to integrate climate change adaptation in Afro and indigenous development plans (Life Plans and Local Governance Plans) and binational watershed management plans, contributing to local economic development in historically marginalized areas.  </t>
  </si>
  <si>
    <t>Output 1.1.1. One study per watershed produced on traditional and local practices, promoting resilience to climate change and variability in the targeted binational watersheds, with community participation, a gender sensitive approach and particular attention to ancestral and native plant and tree species that can improve dietary diversity and are resilient to climate change</t>
  </si>
  <si>
    <t>MIE Management Fee</t>
  </si>
  <si>
    <t>Percentage of women with physical, political and economic empowerment</t>
  </si>
  <si>
    <t>Increased the women’s physical, political and economic empowerment</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</si>
  <si>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</si>
  <si>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</si>
  <si>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LAC/MIE/Food/2015/1</t>
  </si>
  <si>
    <t>WFP</t>
  </si>
  <si>
    <t>2: Physical asset (produced/improved/strenghtened)</t>
  </si>
  <si>
    <t xml:space="preserve">Antonia Hurtado [CANE] </t>
  </si>
  <si>
    <t xml:space="preserve">Álvaro Algemiro Guanga [Resguardo Nulpe] </t>
  </si>
  <si>
    <t>Rider Pay Nastacuas [UNIPA]</t>
  </si>
  <si>
    <t>rpnastacuas@gmail.com</t>
  </si>
  <si>
    <t>alvaromg15@gmail.com</t>
  </si>
  <si>
    <t>Jairo Cantincús [FCAE]</t>
  </si>
  <si>
    <t>territorioawa@gmail.com</t>
  </si>
  <si>
    <t>antohurta2014@gmail.com</t>
  </si>
  <si>
    <t>Ricardo Lozano</t>
  </si>
  <si>
    <t>RLozano@minambiente.gov.co</t>
  </si>
  <si>
    <t>1. 2020 binational operational Plan;
2. Presentation on binational baseline;
3. The Seasonal Livelihood Programming (SLP) workshops were carried out to identify ecosistem-based adaptive measures, in collaboration with ministries, local governments, IDEAM, local environment corporations, NGOs and Awá and Afro leaders;
4. Binational portfolio of ecosystem-based and community-based adaptive measures;
5. Press clipping.</t>
  </si>
  <si>
    <t>Estimated cumulative total disbursement as of 3rd May 2019</t>
  </si>
  <si>
    <t>Estimated cumulative total disbursement as of 3rd May 2020</t>
  </si>
  <si>
    <t xml:space="preserve">Alfonso Maya [ACIPAP] </t>
  </si>
  <si>
    <t>Juan Carlos Angulo [Recompas]</t>
  </si>
  <si>
    <t>wame185@gmail.com</t>
  </si>
  <si>
    <t>crecompas18.tumaco@gmail.com</t>
  </si>
  <si>
    <t>Output 1.2.1 Number of communities trained (represented at the events)</t>
  </si>
  <si>
    <t>Output 1.2.2 Number of communities trained (represented at the events)</t>
  </si>
  <si>
    <t>Traditional knowledge and practices can be appropriated by third parties.</t>
  </si>
  <si>
    <t>This risk is minimized by protecting communities’ intellectual property of traditional knowledge and practices. Traditional practices and native species related to cultural heritage, traditional medicine and food security and nutrition, which were restored thorugh technical studies, will be also protected. Appropriate regulation and policy recommendations will be considered.</t>
  </si>
  <si>
    <t>Monitoring and follow up in the project M&amp;E plan</t>
  </si>
  <si>
    <t>Gender empowerment and equality not fully supported by male-dominated leadership. </t>
  </si>
  <si>
    <t>•Percentage of women trained; additionally the following indicators will also be monitored:
•Number of women hired;
•Number of women trained;
•Percentage of training sessions and workshops with gender-sensitive methodologies; 
•Gender assessment carried out before the implementation of the activities.
•Number of workshops with gender mainstreaming.
•Percentage of community adaptation plans with gender mainstreaming. 
• Binational gender strategy designed. 
•Number of gender assessments carried out.</t>
  </si>
  <si>
    <r>
      <t>1.Frame actions under a gender mainstreaming strategy in the project implementation.  
2. KAP study (knowledge, attitude and practices) on gender anf food security gaps related to climate change. 
3. Design training material and learning contents on gender equality and equity. 
4. To date an adaptive meausure on "D</t>
    </r>
    <r>
      <rPr>
        <i/>
        <sz val="11"/>
        <rFont val="Times New Roman"/>
        <family val="1"/>
      </rPr>
      <t xml:space="preserve">ialogues of knowledge and exchanges of seeds with gender, ethnic and multicultural approach with Afro and Awá communities in Ecuador" </t>
    </r>
    <r>
      <rPr>
        <sz val="11"/>
        <rFont val="Times New Roman"/>
        <family val="1"/>
      </rPr>
      <t>has been designed, as the baseline for the pre-design, design and implementation of adaptive measures and to validate the "</t>
    </r>
    <r>
      <rPr>
        <i/>
        <sz val="11"/>
        <rFont val="Times New Roman"/>
        <family val="1"/>
      </rPr>
      <t>binational project strategy on gender mainstreaming</t>
    </r>
    <r>
      <rPr>
        <sz val="11"/>
        <rFont val="Times New Roman"/>
        <family val="1"/>
      </rPr>
      <t xml:space="preserve">". The pre-design of this adaptive measure includes the three key factors resulting from KAP study: i) sexual division of labor; ii) use of time (care work) and iii) participation in decision-making processes.  </t>
    </r>
  </si>
  <si>
    <t xml:space="preserve">•Limited awareness of climate hazards and the impact of climate change on gender; 
•Limited adaptive capacity of Awá and Afro communities in the binational watersheds. </t>
  </si>
  <si>
    <t>Monitoring and follow up in the project M&amp;E plan.</t>
  </si>
  <si>
    <t>Activities not designed adequately might have negative environmental impacts.</t>
  </si>
  <si>
    <t xml:space="preserve">Number of cost-benefit analysis carried out. In addition, the following indicators will be monitored: 
• Quality standards developed and implemented.
• Species introduced/planted.
• Number of diverse species introduced/planted. 
• Water resources quality and quantity in near rivers and streams. 
• Other relevant indicator identified depending on the screened risks and the planned mitigation measures. </t>
  </si>
  <si>
    <t>At binational level cost cost-benefit analysis will be carried out for each adaptive measure.</t>
  </si>
  <si>
    <t>Assessment of potential remediation and environmental impact mitigation caused by the implementation of adaptive measures.</t>
  </si>
  <si>
    <t>Degraded soils are not the most appropriate to benefit from adaptation measures.</t>
  </si>
  <si>
    <t xml:space="preserve">Number of scientific studies on soil structure and fertility. In addition, the following indicators will be monitored: 
• Community members trained.
• Practices and knowledge restored.
• Agrochemicals used.
• Maps elaborated on soil use and capacity for the main microwatersheds. </t>
  </si>
  <si>
    <t>At binational level 0 scientific studies on soil structure and fertility / Colombia (at least on general study on ecosystem restoration).</t>
  </si>
  <si>
    <t>Include agroforestry and planting of native nitrogen-fixing plants in the soil management activities and in the design of adaptation measures.</t>
  </si>
  <si>
    <t xml:space="preserve">WFP will carry out the environmental and social risks management in collaboration with Awà and Afro organizations. Safeguard measures identified for each risk will be take into consideration in the pre-design and design of the adaptation measures.  During project implementation, WFP feedback mechanism for grievances will be implemented in targeted communities. </t>
  </si>
  <si>
    <t xml:space="preserve">To date, WFP staff and Awà and Afro organizations haven't completed the identification of USPs due to restrictive measures for COVID-19.  </t>
  </si>
  <si>
    <t xml:space="preserve">WFP staff and Awà and Afro organizations are defining roles and responsabilities for carrying out the ESMP once restrictive measures will be lifted. </t>
  </si>
  <si>
    <t xml:space="preserve"> Yes, project document includes an initali gender assessment (please see Annex 12 of project document).</t>
  </si>
  <si>
    <r>
      <rPr>
        <b/>
        <sz val="10"/>
        <rFont val="Times New Roman"/>
        <family val="1"/>
      </rPr>
      <t>In the project result framework, all indicators have to be disaagregated by gender and age. In addition, the following gender-sensitive indicators have been included: Result 3.1.</t>
    </r>
    <r>
      <rPr>
        <sz val="10"/>
        <rFont val="Times New Roman"/>
        <family val="1"/>
      </rPr>
      <t xml:space="preserve"> </t>
    </r>
    <r>
      <rPr>
        <b/>
        <sz val="10"/>
        <rFont val="Times New Roman"/>
        <family val="1"/>
      </rPr>
      <t>(1)</t>
    </r>
    <r>
      <rPr>
        <sz val="10"/>
        <rFont val="Times New Roman"/>
        <family val="1"/>
      </rPr>
      <t xml:space="preserve">[Percentage of households where women, men or both (women and men) make decisions on the use of incomes]. </t>
    </r>
    <r>
      <rPr>
        <b/>
        <sz val="10"/>
        <rFont val="Times New Roman"/>
        <family val="1"/>
      </rPr>
      <t>Output</t>
    </r>
    <r>
      <rPr>
        <sz val="10"/>
        <rFont val="Times New Roman"/>
        <family val="1"/>
      </rPr>
      <t xml:space="preserve"> </t>
    </r>
    <r>
      <rPr>
        <b/>
        <sz val="10"/>
        <rFont val="Times New Roman"/>
        <family val="1"/>
      </rPr>
      <t>3.1.2. (2)</t>
    </r>
    <r>
      <rPr>
        <sz val="10"/>
        <rFont val="Times New Roman"/>
        <family val="1"/>
      </rPr>
      <t xml:space="preserve">[Time saved due to adaptation measures for women and men]. </t>
    </r>
    <r>
      <rPr>
        <b/>
        <sz val="10"/>
        <rFont val="Times New Roman"/>
        <family val="1"/>
      </rPr>
      <t>Output</t>
    </r>
    <r>
      <rPr>
        <sz val="10"/>
        <rFont val="Times New Roman"/>
        <family val="1"/>
      </rPr>
      <t xml:space="preserve"> </t>
    </r>
    <r>
      <rPr>
        <b/>
        <sz val="10"/>
        <rFont val="Times New Roman"/>
        <family val="1"/>
      </rPr>
      <t>3.1.5</t>
    </r>
    <r>
      <rPr>
        <sz val="10"/>
        <rFont val="Times New Roman"/>
        <family val="1"/>
      </rPr>
      <t xml:space="preserve">. </t>
    </r>
    <r>
      <rPr>
        <b/>
        <sz val="10"/>
        <rFont val="Times New Roman"/>
        <family val="1"/>
      </rPr>
      <t>(3)</t>
    </r>
    <r>
      <rPr>
        <sz val="10"/>
        <rFont val="Times New Roman"/>
        <family val="1"/>
      </rPr>
      <t xml:space="preserve">[Type of income sources for households generated under climate change scenario (disaggregated by sex of the head of household)]; </t>
    </r>
    <r>
      <rPr>
        <b/>
        <sz val="10"/>
        <rFont val="Times New Roman"/>
        <family val="1"/>
      </rPr>
      <t>(4)</t>
    </r>
    <r>
      <rPr>
        <sz val="10"/>
        <rFont val="Times New Roman"/>
        <family val="1"/>
      </rPr>
      <t xml:space="preserve">[Percentage increase in household incomes from ecosystem services and agricultural systems (disaggregated by sex of the head of household)]. 
Moreover, in the framework of </t>
    </r>
    <r>
      <rPr>
        <b/>
        <sz val="10"/>
        <rFont val="Times New Roman"/>
        <family val="1"/>
      </rPr>
      <t>WFP-UN Women agreement</t>
    </r>
    <r>
      <rPr>
        <sz val="10"/>
        <rFont val="Times New Roman"/>
        <family val="1"/>
      </rPr>
      <t xml:space="preserve">, a consultancy to </t>
    </r>
    <r>
      <rPr>
        <b/>
        <sz val="10"/>
        <rFont val="Times New Roman"/>
        <family val="1"/>
      </rPr>
      <t>include gender focus in the vulnerability assessment of the binational project</t>
    </r>
    <r>
      <rPr>
        <sz val="10"/>
        <rFont val="Times New Roman"/>
        <family val="1"/>
      </rPr>
      <t xml:space="preserve"> has been carried out. To date, g</t>
    </r>
    <r>
      <rPr>
        <i/>
        <sz val="10"/>
        <rFont val="Times New Roman"/>
        <family val="1"/>
      </rPr>
      <t xml:space="preserve">ender analysis of project baseline </t>
    </r>
    <r>
      <rPr>
        <sz val="10"/>
        <rFont val="Times New Roman"/>
        <family val="1"/>
      </rPr>
      <t xml:space="preserve">has been developed in order to identify a serie of specific gender indicators which, along with </t>
    </r>
    <r>
      <rPr>
        <i/>
        <sz val="10"/>
        <rFont val="Times New Roman"/>
        <family val="1"/>
      </rPr>
      <t>KAP study on gender and food security gaps related to climate change</t>
    </r>
    <r>
      <rPr>
        <sz val="10"/>
        <rFont val="Times New Roman"/>
        <family val="1"/>
      </rPr>
      <t xml:space="preserve">, constitutes the starting point for gender mainstreaming in project activities at binational level.  All these assessments and studies enabled to identify gender needs and gaps in targeted communities and also to identify concrete actions and activities to actively contribute to gender equality and women empowerment in project area of intervention. </t>
    </r>
  </si>
  <si>
    <t>Output 1.2.1</t>
  </si>
  <si>
    <t>In 120 communities, leaders, community members and women groups trained on climate change threats with culturally and gender sensitive methods. Equitable participation of men and women.</t>
  </si>
  <si>
    <t>Number of women trained</t>
  </si>
  <si>
    <t>Limited awareness of climate change threats and impacts on gender </t>
  </si>
  <si>
    <t>There is an equitable participation of men and women </t>
  </si>
  <si>
    <t>Satisfactory. # women180 (45.6%)</t>
  </si>
  <si>
    <t>Output 1.2.2</t>
  </si>
  <si>
    <t>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 </t>
  </si>
  <si>
    <t>Limited awareness of food security, dietary diversity and diversifying livelihoods </t>
  </si>
  <si>
    <t>Satisfactory. # women 257 (48.8%)</t>
  </si>
  <si>
    <t xml:space="preserve">Outcome 2.2 </t>
  </si>
  <si>
    <t>Risk reduction capacity of binational institutions and communities strengthened, including leveraging climate services </t>
  </si>
  <si>
    <t>Disaster preparedness score (institutions and community members disaggregated by sex) </t>
  </si>
  <si>
    <t>Limited disaster preparedness and response mechanisms </t>
  </si>
  <si>
    <t>Disaster preparedness score equal to or greater than 7, indicating local government capacity in disaster preparedness ad food security information with WFP support </t>
  </si>
  <si>
    <t>Satisfactory. # training sessions 2; # women trained 23 (43%)</t>
  </si>
  <si>
    <t>Outcome 3.1</t>
  </si>
  <si>
    <t>Improved access to livelihood assets, enhanced resilience and reduced risks from climate shocks in food-insecure communities and households </t>
  </si>
  <si>
    <t>% Percentage of households and communities having more secure access to livelihood assets</t>
  </si>
  <si>
    <t>Percentage of households where women, men or both (women and men) make decisions on the use of incomes </t>
  </si>
  <si>
    <t>By project end, 100 percent of targeted communities in the binational watersheds have created assets which reduce risk to climate change </t>
  </si>
  <si>
    <t>Output 3.1.2</t>
  </si>
  <si>
    <r>
      <t xml:space="preserve">- </t>
    </r>
    <r>
      <rPr>
        <b/>
        <sz val="8"/>
        <color theme="1"/>
        <rFont val="Times New Roman"/>
        <family val="1"/>
      </rPr>
      <t xml:space="preserve">Household members managing income: </t>
    </r>
    <r>
      <rPr>
        <i/>
        <sz val="8"/>
        <color theme="1"/>
        <rFont val="Times New Roman"/>
        <family val="1"/>
      </rPr>
      <t>Colombia</t>
    </r>
    <r>
      <rPr>
        <sz val="8"/>
        <color theme="1"/>
        <rFont val="Times New Roman"/>
        <family val="1"/>
      </rPr>
      <t xml:space="preserve">: both 59%; men 18.5%; women 18.9% | </t>
    </r>
    <r>
      <rPr>
        <i/>
        <sz val="8"/>
        <color theme="1"/>
        <rFont val="Times New Roman"/>
        <family val="1"/>
      </rPr>
      <t>Ecuador</t>
    </r>
    <r>
      <rPr>
        <sz val="8"/>
        <color theme="1"/>
        <rFont val="Times New Roman"/>
        <family val="1"/>
      </rPr>
      <t>: both 49.8%; men18.5%; women 26.6%.</t>
    </r>
  </si>
  <si>
    <t>Effective adaptation measures designed and implemented incorporating participatory approaches, traditional and local knowledge and tested techniques, and promoting equal opportunities for access to resources for women and men to recover of degraded ecosystems in 120 communities </t>
  </si>
  <si>
    <t>Time saved due to adaptation measures for women and men </t>
  </si>
  <si>
    <t xml:space="preserve">Adaptation measures not customized to local context. KAP Study: 52.4% of women and only 9.4% of men spend more than 8 hours for carework, housework and food preparation,; 59% of women and 26% of men are in charge of water gathering. </t>
  </si>
  <si>
    <t>Native species reintroduced to diversify production and consumption and for commercialization, including introduction of organic and agro-ecological crop production practices and ocean species </t>
  </si>
  <si>
    <t>Output 3.1.5</t>
  </si>
  <si>
    <t>Type of income sources for households generated under climate change scenario (disaggregated by sex of the head of household) </t>
  </si>
  <si>
    <t>Percentage increase in household incomes from ecosystem services and agricultural systems (disaggregated by sex of the head of household) </t>
  </si>
  <si>
    <r>
      <t xml:space="preserve">Communities do not market native species
'- </t>
    </r>
    <r>
      <rPr>
        <b/>
        <sz val="8"/>
        <color theme="1"/>
        <rFont val="Times New Roman"/>
        <family val="1"/>
      </rPr>
      <t>Household members managing income:</t>
    </r>
    <r>
      <rPr>
        <sz val="8"/>
        <color theme="1"/>
        <rFont val="Times New Roman"/>
        <family val="1"/>
      </rPr>
      <t xml:space="preserve"> Colombia: both 59%; men 18.5%; women 18.9% | Ecuador: both 49.8%; men18.5%; women 26.6%.</t>
    </r>
  </si>
  <si>
    <r>
      <t xml:space="preserve">- </t>
    </r>
    <r>
      <rPr>
        <b/>
        <sz val="8"/>
        <color theme="1"/>
        <rFont val="Times New Roman"/>
        <family val="1"/>
      </rPr>
      <t xml:space="preserve">Households member deciding about food procurement: </t>
    </r>
    <r>
      <rPr>
        <i/>
        <sz val="8"/>
        <color theme="1"/>
        <rFont val="Times New Roman"/>
        <family val="1"/>
      </rPr>
      <t>Colombia</t>
    </r>
    <r>
      <rPr>
        <sz val="8"/>
        <color theme="1"/>
        <rFont val="Times New Roman"/>
        <family val="1"/>
      </rPr>
      <t xml:space="preserve">: both 54.4%; men 8.7%; women 25.4% | </t>
    </r>
    <r>
      <rPr>
        <i/>
        <sz val="8"/>
        <color theme="1"/>
        <rFont val="Times New Roman"/>
        <family val="1"/>
      </rPr>
      <t>Ecuador</t>
    </r>
    <r>
      <rPr>
        <sz val="8"/>
        <color theme="1"/>
        <rFont val="Times New Roman"/>
        <family val="1"/>
      </rPr>
      <t xml:space="preserve">: both 43.9%; men 12.1; women  38.3%.
-  </t>
    </r>
    <r>
      <rPr>
        <b/>
        <sz val="8"/>
        <color theme="1"/>
        <rFont val="Times New Roman"/>
        <family val="1"/>
      </rPr>
      <t>Brood stock management (excludind aotuconsumption):</t>
    </r>
    <r>
      <rPr>
        <sz val="8"/>
        <color theme="1"/>
        <rFont val="Times New Roman"/>
        <family val="1"/>
      </rPr>
      <t>Colombia: sell 78.8%; donation 8.2%; barter 5.9% | Ecuador: sell 82.1%; donation 4.9; barter 0.2%.</t>
    </r>
  </si>
  <si>
    <t>Target will be defined according to baseline results.</t>
  </si>
  <si>
    <t>At least 10 percent increase in household monetary incomes through introduced adaptation measures </t>
  </si>
  <si>
    <r>
      <t xml:space="preserve">Gender equality and women's empowerment issues [4] </t>
    </r>
    <r>
      <rPr>
        <b/>
        <sz val="11"/>
        <color theme="4"/>
        <rFont val="Times New Roman"/>
        <family val="1"/>
      </rPr>
      <t>(KAP study)</t>
    </r>
  </si>
  <si>
    <t>Use of time (carework)</t>
  </si>
  <si>
    <t>Participation in decision-making processes</t>
  </si>
  <si>
    <t>Training activities on gender</t>
  </si>
  <si>
    <r>
      <rPr>
        <b/>
        <sz val="10"/>
        <rFont val="Times New Roman"/>
        <family val="1"/>
      </rPr>
      <t>SATISFACTORY:</t>
    </r>
    <r>
      <rPr>
        <sz val="10"/>
        <rFont val="Times New Roman"/>
        <family val="1"/>
      </rPr>
      <t xml:space="preserve"> The three key factors resulting from KAP study represented the baseline for the pre-design of the adaptive measure on "</t>
    </r>
    <r>
      <rPr>
        <i/>
        <sz val="10"/>
        <rFont val="Times New Roman"/>
        <family val="1"/>
      </rPr>
      <t>Dialogues of knowledge and exchanges of seeds with gender, ethnic and multicultural approach with Afro and Awá communities in Ecuador</t>
    </r>
    <r>
      <rPr>
        <sz val="10"/>
        <rFont val="Times New Roman"/>
        <family val="1"/>
      </rPr>
      <t xml:space="preserve">" as well as an important reference for project technical staff to mainstream gender in the pre-design, design and implementation of adaptation measures and to design a </t>
    </r>
    <r>
      <rPr>
        <i/>
        <sz val="10"/>
        <rFont val="Times New Roman"/>
        <family val="1"/>
      </rPr>
      <t>binational gender mainstreaming strategy.</t>
    </r>
    <r>
      <rPr>
        <sz val="10"/>
        <rFont val="Times New Roman"/>
        <family val="1"/>
      </rPr>
      <t xml:space="preserve">Context-tailored tools and methodologies will be designed and implemented in order to ensure women participation in all project activities.  In addition, </t>
    </r>
    <r>
      <rPr>
        <i/>
        <sz val="10"/>
        <rFont val="Times New Roman"/>
        <family val="1"/>
      </rPr>
      <t>a survey on basic knowledge about gender</t>
    </r>
    <r>
      <rPr>
        <sz val="10"/>
        <rFont val="Times New Roman"/>
        <family val="1"/>
      </rPr>
      <t xml:space="preserve"> was carried out with project technical team (including community leaders and local governments and institutions technical staff). Awà and Afro women participation was enhanced in the 4 Season Livelihoods Programming (SLP) workshops, where information about gender roles, needs and perceptions was collected, especially related to climate and other hazards, livelihoods, carework, prioritized actions to be implemented in their communities).  </t>
    </r>
  </si>
  <si>
    <r>
      <rPr>
        <b/>
        <sz val="10"/>
        <rFont val="Times New Roman"/>
        <family val="1"/>
      </rPr>
      <t>SATISFACTORY:</t>
    </r>
    <r>
      <rPr>
        <sz val="10"/>
        <rFont val="Times New Roman"/>
        <family val="1"/>
      </rPr>
      <t xml:space="preserve"> Taking into consideration baseline results, gender contents were designed and implemented in the diploma course on "Disaster risk management and adaptation to climate change with food security and gender focus", where Awà and Afro community leaders and members have been participating. In this way, basic gender concepts were tackled with and awareness was raised on the importance of gender equality and women empowerment in the project implementation. </t>
    </r>
  </si>
  <si>
    <r>
      <t xml:space="preserve">Yes. In the framework of </t>
    </r>
    <r>
      <rPr>
        <b/>
        <sz val="10"/>
        <color theme="1"/>
        <rFont val="Times New Roman"/>
        <family val="1"/>
      </rPr>
      <t>WFP-UN Women agreement,</t>
    </r>
    <r>
      <rPr>
        <sz val="10"/>
        <color theme="1"/>
        <rFont val="Times New Roman"/>
        <family val="1"/>
      </rPr>
      <t xml:space="preserve">  progress has been made on: </t>
    </r>
    <r>
      <rPr>
        <b/>
        <sz val="10"/>
        <color theme="1"/>
        <rFont val="Times New Roman"/>
        <family val="1"/>
      </rPr>
      <t>(1) consultancies on:</t>
    </r>
    <r>
      <rPr>
        <sz val="10"/>
        <color theme="1"/>
        <rFont val="Times New Roman"/>
        <family val="1"/>
      </rPr>
      <t xml:space="preserve"> (a)</t>
    </r>
    <r>
      <rPr>
        <i/>
        <sz val="10"/>
        <color theme="1"/>
        <rFont val="Times New Roman"/>
        <family val="1"/>
      </rPr>
      <t xml:space="preserve"> KAP study on gender and food security gaps related to climate change (</t>
    </r>
    <r>
      <rPr>
        <sz val="10"/>
        <color theme="1"/>
        <rFont val="Times New Roman"/>
        <family val="1"/>
      </rPr>
      <t>finalized); (b)</t>
    </r>
    <r>
      <rPr>
        <i/>
        <sz val="10"/>
        <color theme="1"/>
        <rFont val="Times New Roman"/>
        <family val="1"/>
      </rPr>
      <t xml:space="preserve"> "Inclusion of gender focus in the binational vulnerabilities assessment"</t>
    </r>
    <r>
      <rPr>
        <sz val="10"/>
        <color theme="1"/>
        <rFont val="Times New Roman"/>
        <family val="1"/>
      </rPr>
      <t xml:space="preserve"> (on progress); </t>
    </r>
    <r>
      <rPr>
        <b/>
        <sz val="10"/>
        <color theme="1"/>
        <rFont val="Times New Roman"/>
        <family val="1"/>
      </rPr>
      <t>(2)</t>
    </r>
    <r>
      <rPr>
        <sz val="10"/>
        <color theme="1"/>
        <rFont val="Times New Roman"/>
        <family val="1"/>
      </rPr>
      <t xml:space="preserve"> Hiring process of an expert for </t>
    </r>
    <r>
      <rPr>
        <i/>
        <sz val="10"/>
        <color theme="1"/>
        <rFont val="Times New Roman"/>
        <family val="1"/>
      </rPr>
      <t>gender mainstreaming in capacity strengthening activities on climate change.</t>
    </r>
    <r>
      <rPr>
        <sz val="10"/>
        <color theme="1"/>
        <rFont val="Times New Roman"/>
        <family val="1"/>
      </rPr>
      <t xml:space="preserve">Regarding gender clauses included in the agreements with academia and other key stakeholders, awareness has been raised on the importance of women participation in the activities (ex: professors, students, etc.) and on the use of gender-sensitive language. WFP resilience participatory methodologies have fostered women participation in community consultation processes, thus highlighting gender roles and needs (sistematized in SLP reports). All these strategic actions have contributed to gender mainstreaming from the predesign to the implementation of adaptation meassures to climate change.  </t>
    </r>
  </si>
  <si>
    <r>
      <t xml:space="preserve">Yes. Taking into consideration KAP study results, lack of knowledge on the importance of gender equality has been identified, mainly due to cultural and social barriers. For this reason, </t>
    </r>
    <r>
      <rPr>
        <i/>
        <sz val="10"/>
        <color theme="1"/>
        <rFont val="Times New Roman"/>
        <family val="1"/>
      </rPr>
      <t>a survey on basic knowledge about gender</t>
    </r>
    <r>
      <rPr>
        <sz val="10"/>
        <color theme="1"/>
        <rFont val="Times New Roman"/>
        <family val="1"/>
      </rPr>
      <t xml:space="preserve"> was carried out with project technical team (including community leaders and local governments and institutions technical staff) as the baseline for the design of a capacity strengthening strategy and training contents on gender issues to ensure that the team, who will be a key actor in the implementation of participatory methodologies, can promote gender mainstreaming in project activities.  </t>
    </r>
  </si>
  <si>
    <r>
      <t xml:space="preserve">The articulation of WFP Country Offices feedback mechanisms for grievances will be a key factor for the implementation of these mechanisms at binational level. At national level significant progress has been made in the design of standards of operation (SoPs, some of them are under revision), to provide an integrated and adequate service to targeted beneficiaries thorugh the </t>
    </r>
    <r>
      <rPr>
        <i/>
        <sz val="10"/>
        <color theme="1"/>
        <rFont val="Times New Roman"/>
        <family val="1"/>
      </rPr>
      <t>Complaints and Feedback Mechanisms</t>
    </r>
    <r>
      <rPr>
        <sz val="10"/>
        <color theme="1"/>
        <rFont val="Times New Roman"/>
        <family val="1"/>
      </rPr>
      <t xml:space="preserve"> (CFM). SoPs aim at standardizing the management of comments, doubts and complaintsthat beneficiaries send by phone. Next steps in the helpline implementation consist of the inclusion of binational project main components in the SoPs, identifying sample cases and answers, in alignment with AF environment and social policy. In addition, cases management includes the provision of specific information on GBV and on the PSEA awareness campaign that WFP has been implementing in the last years.</t>
    </r>
  </si>
  <si>
    <t>The project will make transactions in dollars when possible to avoid currency fluctuations. Colombian Peso is devaluating, with a positive impact on the budget. In addition, financial and expenditure monitoring is carried out on a monthly basis.</t>
  </si>
  <si>
    <t>Ecopetrol has security measures in place. Peace agreement will reduce disruptions. Environment ministry studies of hydrocarbon concentrations in sediments and fish will be used for monitoring. Those will be tracked and reported on annually.</t>
  </si>
  <si>
    <t>The Seasonal Livelihood Programming (SLP) workshops and the studies to recover native species and practices enabled through participatory methodologies to prioritzed collective ecosystem-based adaptation measures related to ecosystems restoration, reforestation, recovery of native species and ancestral knowledge, as well as the promotion of community guards for the conservation and protection of natural resources. In addition technical studies to assess the feasibility to commercialization of native species and seeds have been carried out, as well as cultural events and fairs have been organized to enhance the access to market of these products and promote key partnership with local public and private actors.</t>
  </si>
  <si>
    <t>Through the implementation of hydrometereological studies in the two binational basins, primary information has been collected to complement secondary data already produced by IDEAM (Institute of Hydrology, Metereology and Environmental Studies in Colombia) and INAMHI (National Institute of Meteorology and Hydrology of Ecuador).</t>
  </si>
  <si>
    <t>By establishing a binational cross-sectorial project implementation team, communication between different stakeholders has been facilitated and streamlined.Therefore, both governments of Colombia and Ecuador reaffirmed their support for the implementation of the project. However,  COVID-19 emergency has been negatively impacting national economies, leading also to national budget cuts, which hinders articulation and communication with some key stakeholders. In order to reduce the impact of staff rotation within national and local governments and authorities, coordination and articulation will be enhaced through the different governance bodies at national level.</t>
  </si>
  <si>
    <t>1. Carry out security monitoring on a monthly basis, in coordination with UNDSS; 
2. Implement UNDSS MOSS standards of operations;
3. Close coordination and escort service with communities leaders in the implementation of project activities. 
4. Coordination with local authorities to ensure all actors are informed about the objectives of the project.</t>
  </si>
  <si>
    <t>Medium/High</t>
  </si>
  <si>
    <r>
      <t xml:space="preserve">Limited adaptive capacity in Afro and Awá binational watershed communities.
- </t>
    </r>
    <r>
      <rPr>
        <b/>
        <sz val="8"/>
        <color theme="1"/>
        <rFont val="Times New Roman"/>
        <family val="1"/>
      </rPr>
      <t xml:space="preserve">Households with crops: </t>
    </r>
    <r>
      <rPr>
        <i/>
        <sz val="8"/>
        <color theme="1"/>
        <rFont val="Times New Roman"/>
        <family val="1"/>
      </rPr>
      <t>Colombia</t>
    </r>
    <r>
      <rPr>
        <sz val="8"/>
        <color theme="1"/>
        <rFont val="Times New Roman"/>
        <family val="1"/>
      </rPr>
      <t xml:space="preserve">: Afro 53.8%; Awá 72.2% | </t>
    </r>
    <r>
      <rPr>
        <i/>
        <sz val="8"/>
        <color theme="1"/>
        <rFont val="Times New Roman"/>
        <family val="1"/>
      </rPr>
      <t>Ecuador</t>
    </r>
    <r>
      <rPr>
        <sz val="8"/>
        <color theme="1"/>
        <rFont val="Times New Roman"/>
        <family val="1"/>
      </rPr>
      <t xml:space="preserve">: Afro 50.9%; Awá 79.7%. 
- </t>
    </r>
    <r>
      <rPr>
        <b/>
        <sz val="8"/>
        <color theme="1"/>
        <rFont val="Times New Roman"/>
        <family val="1"/>
      </rPr>
      <t>Households with brood stock management:</t>
    </r>
    <r>
      <rPr>
        <sz val="8"/>
        <color theme="1"/>
        <rFont val="Times New Roman"/>
        <family val="1"/>
      </rPr>
      <t xml:space="preserve"> </t>
    </r>
    <r>
      <rPr>
        <i/>
        <sz val="8"/>
        <color theme="1"/>
        <rFont val="Times New Roman"/>
        <family val="1"/>
      </rPr>
      <t>Colombia</t>
    </r>
    <r>
      <rPr>
        <sz val="8"/>
        <color theme="1"/>
        <rFont val="Times New Roman"/>
        <family val="1"/>
      </rPr>
      <t xml:space="preserve">: Afro 33.2%; Awá 60.4% | </t>
    </r>
    <r>
      <rPr>
        <i/>
        <sz val="8"/>
        <color theme="1"/>
        <rFont val="Times New Roman"/>
        <family val="1"/>
      </rPr>
      <t>Ecuador</t>
    </r>
    <r>
      <rPr>
        <sz val="8"/>
        <color theme="1"/>
        <rFont val="Times New Roman"/>
        <family val="1"/>
      </rPr>
      <t>: Afro 34.4%; Awá 82.7%.</t>
    </r>
  </si>
  <si>
    <t>The conflict of interest of some organizations of the Great Awá Family in Colombia may affect the good relationship of the WFP with the other Awá organizations in Colombia and Ecuador</t>
  </si>
  <si>
    <t>Intensification of violence in the project implementation area</t>
  </si>
  <si>
    <t>The lockdown and restrictive measures adopted by the Governments of Ecuador and Colombia for COVID-19 emergency impact directly the mobilization of project team in the territory, which may affect the achievement of results as established in the binational and national annual operation plans.</t>
  </si>
  <si>
    <t xml:space="preserve">Two watershed-level studies produced on 1) tree and plant species resilient to climate change and variability in the binational watersheds; and 2) ancestral and native species that can improve dietary diversity and are resilient to climate change and variability.
</t>
  </si>
  <si>
    <t>At least 10 workshops and cultural events organized to share and disseminate study results with 120 Afro and indigenous communities, leaders and decision makers, in local languages. There is an equitable participation of men and women</t>
  </si>
  <si>
    <t>Approximately 25 events have been held with the participation of  communities members, executing entities, ministries, local authorities, academia, civil society, trade associations, among others, for a total of 843 people (363 Awá, 393 Afro and 87 other |  422 men, 421 women) to share studies results and participatory methodologies. Various fairs (e.g., gastronomy, local species, cooking, seed recovery) were held with the Awá and Afro organizations, in order to promote native species and local products for different uses (e.g., food and medicinal, among others) .</t>
  </si>
  <si>
    <t>By project end, leaders and community members in 120 communities trained in climate change threats, using culturally and gender-sensitive methods. There is an equitable participation of men and women</t>
  </si>
  <si>
    <t>By project end, 120 communities trained. There is an equitable participation of men and women</t>
  </si>
  <si>
    <t xml:space="preserve">Several fairs were held. In particular, two events to promote local products and native species in the communities of El Diviso - Tumaco and in the municipality of  Pasto - Nariño were carried out, as well as a "Fair of products, handcrafts and gastronomy of the Community Councils Bajo Mira and Alto Mira and Frontera" (Tumaco). In addition, also four "Workshops on traditional food preparation and seeds exchange" were held in Resguardo Nulpe, El Diviso and Tumaco. All these events counted with the participation of executing entities, local governments, trade associations, civil society and academia. Four additional events (dialogues and fairs exchange of native seeds) are planned to be held in San Lorenzo, Chical, El Chota and Lago Agrio, once restrictive measures will be lifted, which will be carried out in the framework of the design of the ecosystem-based adaptation measure to climate change "Dialogue of knowledge and exchange of seeds with gender and intercultural approach in the Afro-Ecuadorian and Awà communities of Ecuador". In alignment with WFP gender policy, the design of this adaptive measure took into cosnideration KAP study results on gender and food security related to climate change and counted on UN Women technical assistance.   </t>
  </si>
  <si>
    <r>
      <t>By project end, one binational learning platform in place and used by communities and local authorities (</t>
    </r>
    <r>
      <rPr>
        <i/>
        <sz val="11"/>
        <rFont val="Times New Roman"/>
        <family val="1"/>
      </rPr>
      <t>Edufami</t>
    </r>
    <r>
      <rPr>
        <sz val="11"/>
        <rFont val="Times New Roman"/>
        <family val="1"/>
      </rPr>
      <t>)</t>
    </r>
  </si>
  <si>
    <t>On the basis of the Nutrifami platform (WFP e-learning platform on nutrition and healthy lifestyle), new platforms on climate change (Climafami) and on gender (Equifami) have been developed with correlated contents. The web-based platform is considered an useful tool to disseminate information in an accessible and timely manner. Contents on climate messages, food security and nutrition and the linkage with gender fostered awareness on these issues among targeted communities. These contents  have been validated with community leaders and members. Virtual training process has been initiated with project technical team and implementation in targeted communities will be carried out  with the support of previously identified parish governments, according to the availability of technological infrastructure. In the next month a consultancy will be hired for the development of specific contents on on Disaster Risk Management (Gerifami). The platform will be officially launched at the end of 2020.</t>
  </si>
  <si>
    <t xml:space="preserve">By project end, twelve best practices compiled from each binational watershed on risk reduction and management; By project end, one knowledge sharing event per watershed on risk reduction and management.
</t>
  </si>
  <si>
    <t>To date, a total of 10 ancestral community-based disaster risk management practices have been identified. During the first quarter of 2020 (prior to COVID-19 emergency) and information was collected through participatory methodologies in the El Tulmo communities (Alto Mira and Frontera - Afro community council), Resguardo Nulpe (Awá) and Resguardo Gran Sábalo (Unipa - Awá). community practices were identified to reduce the risk of floods and landslide, amog others. Additionally, within the framework of the SLP workshops, an ecosystem-based adaptation  measure was identified which aims at creating and/or strengthening a "Community Guard for the conservation and protection of natural resources and for community emergency preparedness and response" in Awà and Afro communities.</t>
  </si>
  <si>
    <r>
      <t>By project end, at least one study on each of the following: 1) water provision and climate risks in two binational watersheds; and 2) ecosystem vulnerability due to climate change and variability and extreme events.</t>
    </r>
    <r>
      <rPr>
        <sz val="11"/>
        <color rgb="FFFF0000"/>
        <rFont val="Times New Roman"/>
        <family val="1"/>
      </rPr>
      <t xml:space="preserve"> 
</t>
    </r>
  </si>
  <si>
    <t>By project end, at least one EWS in place covering all targeted communities with at least 20 nodes at community level, and territorial organizations able to take appropriate response actions following protocols.</t>
  </si>
  <si>
    <t xml:space="preserve">Progress has been made in the coordination with Ministries of Environment and forecasts national institutions (IDEAM in Colombia and INAMHI in Ecuador for its acronym in Spanish) has begun, to define a working plan for the implementation of the binational community early warning systems and climate services through the articulation of national systems and available platforms. IDEAM and INAMHI will provide technical assistance in the implementation of context-tailored EWSs and agrometeorological climate services. Due to restrictive measure and the structural and political changes in Ecuador (with the merge of the Ministry of Environment, the National Secretary of Water resources and Inamhi into a unique institution), the meeting between IDEAM and INAMHI was postponed. However, WFP will sign a technical cooperation agreement with IDEAM at the end of June. Awà and Afro communities leaders and members have been trained on the collection of daily updated information about rainfalls and temperature. These primary data have been shared with IDEAM and other key stakeholders in order to inform decision-making at local level. </t>
  </si>
  <si>
    <t>By project end, at least five training conducted targeting 120 leaders. Training of community members include equitable percentage of men and women</t>
  </si>
  <si>
    <t>In collaboration with the local government of Nariño and UN Women, two workshops have been held on disaster risk management with the use of innovative technology (such as drones) with the participation of 53 Awà and Afro community leaders and members (30 men and 23 women).One of them was focused on gender mainstreaming in DRM and on the importance of women in emergency preparedness and response at community level.</t>
  </si>
  <si>
    <r>
      <t>By project end, participatory approaches enables communities to incorporate both scientific both scientific and traditional knowledge to reduce climate risks.</t>
    </r>
    <r>
      <rPr>
        <sz val="11"/>
        <color rgb="FFFF0000"/>
        <rFont val="Times New Roman"/>
        <family val="1"/>
      </rPr>
      <t xml:space="preserve"> </t>
    </r>
  </si>
  <si>
    <t xml:space="preserve">The project technical team was trained on the use of the Community-based Participatory Planning (CBPP)  as part of WFP Three Prolonged Approach (3PA) methodology. Context-tailored CBPP manuals have been designed for Awà and Afro community leaders and members.Due to restrictive measures for COVID-19, the first two CBPP workshops have been postponed. Alternative methodologies, such as virtual training sessions and videos, have been implemented, as project technical team (including Awà and Afro community leaders and members, executing entities, ministries of environment, local governments, civil society and academia) can be trained and carry out this activity in the targeted communities. </t>
  </si>
  <si>
    <r>
      <t xml:space="preserve">By the end of the project, created assets support the sustainable recovery of degraded ecosystems; Target to be developed with baseline information
120 community-based adaptation plans.
</t>
    </r>
    <r>
      <rPr>
        <sz val="11"/>
        <color rgb="FFFF0000"/>
        <rFont val="Times New Roman"/>
        <family val="1"/>
      </rPr>
      <t xml:space="preserve"> </t>
    </r>
  </si>
  <si>
    <t>This activity will be implemented from the 3rd year.</t>
  </si>
  <si>
    <t>Currently, SLP reports and the binational portfolio of prioritized adaptation measures to climate change are available Once the design of adaptive measures will be finalized, the cost-benefit analysis will be carried out approximately at the end of 2020.</t>
  </si>
  <si>
    <t>By the end of the project, 120 communities increased land area dedicated to the cultivation of native crops; Targeted households develop one alternate income source; At least 10 percent increase in household monetary incomes through introduced adaptation measures</t>
  </si>
  <si>
    <t>This activity will be implemented fron the 3rd year.
However, potential areas to reintroduce species for food production, marketing and/or conservation (e.g., mangrove species) have been identified and they will be implemented through agroecological practices.</t>
  </si>
  <si>
    <t xml:space="preserve">This activity will be implemented from the 3rd year.
However, through studies under activity 1.1.1 potential native species have been identified. The National Technical Advisory Committee has provided recommendations on this preliminary native species portfolio, as well as on the design of agroforestry models for conservation and recovery of key ecosystems. In collaboration with local governments, a first phase of forest ecosystems conservation and recovery in the Awá territory will be carried out. These strategies partners will co-fund this activity through technical expertise, provision of plants and monitoring activities. </t>
  </si>
  <si>
    <t>Project governance bodies  at national level ( such as National Technical Advisory Committee in each country) have been installed. Five Field Level Agreements (FLA) were signed with the Awá organizations (Resguardo Indígena Nulpe Medio Alto Río San Juan - Resguardo Nulpe, Unidad Indígena del Pueblo Awá - Unipa and the Federación de Centros Awá del of Ecuador - FCAE), and Afro-descendants (Corporacación Red de Consejos Comunitarios del Pacífico Sur de Nariño - Recompas and the Confederación Comarca Afroecuatoriana del Norte de Esmeraldas - CANE). In this way, these organizations are recognized as executing entities (EE) and are in charge of project activities implementation, in alignment with the current binational Annual Operational Plan. This process enhanced trusty relationships with Awà and Afro organizations and communities, contributed to their capacity strengthening on technical, organizational and administrative issues and fostered strategic partnerships among institutional key partners and community organizations.
Through the training process and the participation in primary information collection for studies under component 1, Awà and Afro communities strengthened their technical capacities on climate change, food security and nutrition and gender. The dissemination of studies results promoted transparent accountability towards targeted communities, thus enhancing communities commitment and ownership fo the project. In addition, the development of project baseline, technical studies on recovery of natives species and plants, water provision and on climate risks, as well as the gender assessment and the KAP study, enabled to produce updated and high quality information and to solve important information gaps to inform decision-making process. The implementation of WFP participatory methodologies for resilience and climate change programming contributed to the design of a first binational portfolio of ecosystem-based adaptation measures and promoted the participation of a wide range of key stakeholders (governments, academia, NGOs and civil society), thus fostering strategic partneships among these partners and Awà and Afro organizations, as well as communities ownership of the project.
It is highly recommended to frequently monitor COVID-19 impact on project implementation, which to date has been ranked as Medium, but if restrictive measures will be extended it can raise to High. The binational project team will continue to implement smartworking under a contingency plan aligned with the Business Continuity Plan of each Country Office and national restrictive measures. In this context, the use of telecommunications tools has been enhanced in order to ensure constant communication with targeted communities. WFP participatory methodologies have been adjusted to avoid project suspension, although some activities have been carried out at a slower pace. Community validation processes will be implemented in the next months, if restrictive measures will be lifted. A detailed COVID-19 impact analysis on the binational project with specific mitigation measures has been already sent to the donor.</t>
  </si>
  <si>
    <t xml:space="preserve">Significant progress has been made in recovering traditional practices and natives species that are resilient to climate change and contributes to diet diversity. Studies results were shared with the Awá and Afro-descendant organizations in the territory and with key stakeholders in the project's governance bodies (i.e., National Steering Committee, National Technical Advisory Committee).  38 native species were identified as an essential food source for Afro-descendant and Awá communities, increasing their own food reserves and improving their diet diversity (e.g., Pala {Chiro-kininta, for daily consumption}, Chontaduro {the heart of palm is extracted and used from drinks}, Chapil, Madroño, Chilma, Yuca, Plum, and others). Local biondicators have been identified (see the climate-agroecological calendar in the annexes) which allow understanding how these communities localted in the border area have been adapting to cliamte variability and change.  A first forestry and native species has been designed. In collaboration with academia (PUCESE for its Spanish acronym), the inventory of natives species and plants as protein and energy sources will be developed. Community social parabiologists will support this process. In addition, scientific information on the use of plants for nutritional purposes will be integrated with local knowledge, which contributes to the design of an ecosystem-based adaptation measure aimed at agro-food biodiversity conservation through the generation of protein banks  for agricultural biological conservation, thus contributing to the protection of natural resources. All these studies have been carried out through participatory methodologies, as community leaders and members actively participate in the collection of primary data. </t>
  </si>
  <si>
    <t xml:space="preserve">Significant progress has been made in the feasibility study to assess the potential for marketing native species and plants at the regional and local levels. Study results have been shared with communities, executing entities and other key stakeholders. This study was carried out through participatory methodologies, thus enabling to identify the following products: cocoa (in Afro communities), tilapia, cassava and lulo (in Awá communities). The first value chain analysis of these products have been carried out, which includes a  SWOT analysis, capacity assessment of smallhoders organizations through the Organizational Capacity Index  and the elaboration of a working planfor the marketing of each product. Study results ave been shared in different coordination spaces of the project and highlight at least three key aspects: i) the generation of alternative sources of income; ii) the recovery of traditional and local products that are resilient to climate change; iii) the contribution to food security and nutrition and diet diversity. Concrete recommendations are focused on crop certification, recovery of ancestral knowledge and species through the implementation of seeds banks and the creation of native seeds community guardians. The strengthening of local value chains improve post-harvest management, storage, transport, distribution, thus enhancing access to local markets. To complement the first phase of these studies, the Catholic University of Ecuador - Sede Esmeraldas (PUCESE for its acronym in Spanish) will integrate scientific knowledge with traditional knowledge. An ethnobotanical programme asisistant will support this process. </t>
  </si>
  <si>
    <t xml:space="preserve"> Approximately 25 events have been held with the participation of  communities members, executing entities, ministries, local authorities, academia, civil society, trade associations, among others, for a total of 843 people (363 Awá, 393 Afro and 87 other |  422 men, 421 women) to share studies results and participatory methodologies. Various fairs (e.g., gastronomy, local species, cooking, seed recovery) were held with the Awá and Afro organizations, in order to promote native species and local products for different uses (e.g., food and medicinal, among others) and recover traditional food preparations, combined with awareness-raising messages on nutrition and diet diversity.
</t>
  </si>
  <si>
    <t>Capacity strengthening strategy was implemented through the development of a specialization course (Ecuador) or diploma (Colombia) on climate change, disaster risk management, and food and nutrition security with gender and intercultural focus. Ministries, academia and local government provided support in the contents  and tools design and in the implementation of training sessions. Contents were dessigned base on the project "Climate risks and food security and nutrition conceptual framework with gender and intercultural focus" in alignment with the Fifth Report of the IPCC (AR5) and its link with all the dimensions of food security and nutrition (Availability, Access, Consumption and Stability). To date 62 community members (34 Afro-descendants, 28 Awá) have been participating in the training sessions, who are about to graduate. For the next phase, two additional courses will be held, with the participation of approximately 100 new students: one will be carried out in collaboration with the Cooperative University of Colombia, the Climate Change working group in the department of Nariño and the Ministry of Environment of Colombia, while the other will be held with the support of the Catholic University of Ecuador - Esmeraldas. These courses will combine online classes (due the current restrictive measures for COVID-19) with presential training sessions.</t>
  </si>
  <si>
    <t xml:space="preserve">Seven events were held: three fairs to promote local products, native species, local gastronomy and handcrafts and four "Workshops on traditional food preparation and seeds exchange". All these events counted with the participation of executing entities, local governments, trade associations, civil society and academia. These events promotes local production and marketing, increase communities own food reserve, restore traditional food preparations and ancestral food storage practices, as well as contribute to the restoration of traditional species and seed and dialogue and the exchange of knowledge, thus contributing to improve food security and nutrition of targeted communities. Four additional events (dialogues and fairs exchange of native seeds) are planned to be held in San Lorenzo, Chical, El Chota and Lago Agrio, once restrictive measures will be lifted, which will be carried out in the framework of the design of the ecosystem-based adaptation measure to climate change "Dialogue of knowledge and exchange of seeds with gender and intercultural approach in the Afro-Ecuadorian and Awà communities of Ecuador". In alignment with WFP gender policy, the design of this adaptive measure took into cosnideration KAP study results on gender and food security related to climate change, highlighting the important role of women as traditional food providers in their households, as their main livelihoods were based on peasant agriculture.
 </t>
  </si>
  <si>
    <t>By project end, twelve best practices compiled from each binational watershed on risk reduction and management; By project end, one knowledge sharing event per watershed on risk reduction and management</t>
  </si>
  <si>
    <t xml:space="preserve">To date, a total of 10 ancestral community-based disaster risk management practices have been identified. During the first quarter of 2020 (prior to COVID-19 emergency) and information was collected through participatory methodologies in the El Tulmo communities (Alto Mira and Frontera - Afro community council), Resguardo Nulpe (Awá) and Resguardo Gran Sábalo (Unipa - Awá). community practices were identified to reduce the risk of floods (floating fences) and landslide (piled sheds and agriculture practice of rocería), amog others. Additionally, within the framework of the SLP workshops, an ecosystem-based adaptation  measure was identified which aims at creating and/or strengthening a "Community Guard for the conservation and protection of natural resources and for community emergency preparedness and response" in Awà and Afro communities. In the case of "rocería", it consists of the elimination of weeds, stubble and trees with a machete (priorly authorized by the community sage), and covering the land to restore its productivity. This process improve land fertility and contributes to food productions and availability. </t>
  </si>
  <si>
    <t>By project end, at least one study on each of the following: 1) water provision and climate risks in two binational watersheds; and 2) ecosystem vulnerability due to climate change and variability and extreme events.</t>
  </si>
  <si>
    <t xml:space="preserve">At binational level, baseline survey has been conducted with 1615 Awá and Afro households. Participatory methodology ensured the successfull implementation of the activity. Baseline survey tools were designed and validated with targeted communities. Community members were trained and hired as enumerators. This assessment provides a in-depth analysis on general context in the project area of intervention and includes primary data on the following eight dimensions: i) sociodemographic, ii) access to housing, iii) socioeconomic situation, iv ) livelihoods and agricultural activities v) food security and nutrition, vi) anthropometry, vii) gender roles and domestic violence, and viii) climate change. Some key results were: around 63% of Afro and Awá households in both countries have some type of crop; 47.6% of households in Colombia and 53.8% in Ecuador are dedicated to brood stock management, which in both countries 46.4% of Awá and Afro households use totally for their own consumption. Most households access to food through formal or informal markets, using cash or credit or thorugh theirown production, with higher percentage in Colombia (70%) than Ecuador (20% - 40%). Food consumption is Tfor the Afro and Awá communities in both countries especially in terms of dietary diversity rate: Afro-descendants present a more diverse diet than  the Awá population, which are at a high risk of malnutrition. Additionally, both members of the household (men and women) make decision about food purchase in both countries with 54.4% for Colombia and 43.9% for Ecuador, while women in the 25.4% for Colombia and 38.3% for Ecuador. (See the annex for more detailed information). In addition, significant progress has been made in the studies produced on water provision, ecosystem vulnerability and on climate variability and change in the Mira-Mataje watershed. Complementary studies on climate risk analysis and hydrometeorology are being developed at binational level. These studies provide information on the present and future climate risks in the binational watersheds based on the IPCC methodology (AR5). In the framework of the WFP-UN Women agreement, two studies were carried out to promote gender mainstreaming in all project activities. Gender analysis of project baseline was also developed, as well as the KAP study on gender and food security and nutrition gaps related to climate change.   This will serve as a reference for the technical team to mainstream genderin the pre-design, design and implementation of adaptation measures to climate change. This process provide valuable information for decision-making in the territory in relation to the impact of climate risks on food security and nutrition pillars. </t>
  </si>
  <si>
    <r>
      <t xml:space="preserve">By project end, at least one EWS in place covering all targeted communities with at least 20 nodes at community level, and territorial organizations able to take appropriate response actions following protocols </t>
    </r>
    <r>
      <rPr>
        <sz val="11"/>
        <color rgb="FFFF0000"/>
        <rFont val="Times New Roman"/>
        <family val="1"/>
      </rPr>
      <t/>
    </r>
  </si>
  <si>
    <r>
      <t xml:space="preserve">By the end of the project, created assets support the sustainable recovery of degraded ecosystems; Target to be developed with baseline information
120 community-based adaptation plans.
</t>
    </r>
    <r>
      <rPr>
        <sz val="11"/>
        <color rgb="FFFF0000"/>
        <rFont val="Times New Roman"/>
        <family val="1"/>
      </rPr>
      <t/>
    </r>
  </si>
  <si>
    <r>
      <t xml:space="preserve">In the framework of the WFP's Three Pronged Approach (3PA), Four Seasonal Livelihood Programming (SLP) were held with the participation of Afro and Awá community leaders. For the Afro-descendant population in Ecuador, the SLP methodology was adjusted to he contingency plan for the Covid-19 emergency. In the framework of WFP Three Pronged Approach (3PA) methodology, these workshops contributed to the identification and prioritization of a binational portfolio of  ecosystem-based adaptation measures to climate change (see Annex for more details), with the participation of the communities leaders, ministries and other national institutions (such as IDEAM), local governments, academia, NGOs, civil society and trade associations. The main identified ecosystem-based adaptation measures to climate change consist of: conservation of agricultural biodiversity (recovery of ancestral knowledge and exchange of seeds); conservation of medicinal plants used by indigenous communities; eimplementation of diverse agrosilvopastoral systems on agricultural land (sustainable crops and biodiversity management, generation of a germplasm and protein bank, diversification of agro-sustainable farms); forest conservation and sustainable forest management (creation of community guards, reforestation and ecological restoration); water resources sustainable management (rainwater harvesting, storage and treatment systems).
These measures will contributes to the improvement of food security and nutrition four pillars: 1) </t>
    </r>
    <r>
      <rPr>
        <i/>
        <sz val="11"/>
        <rFont val="Times New Roman"/>
        <family val="1"/>
      </rPr>
      <t>Availability</t>
    </r>
    <r>
      <rPr>
        <sz val="11"/>
        <rFont val="Times New Roman"/>
        <family val="1"/>
      </rPr>
      <t xml:space="preserve">: promote internal production, prevent or reduce food/species losses, increase communities own food reserves, restore traditional storage practices, use this production for seed and/or animal consumption, foster internal/local markets for commercialization; 2) </t>
    </r>
    <r>
      <rPr>
        <i/>
        <sz val="11"/>
        <rFont val="Times New Roman"/>
        <family val="1"/>
      </rPr>
      <t>Access</t>
    </r>
    <r>
      <rPr>
        <sz val="11"/>
        <rFont val="Times New Roman"/>
        <family val="1"/>
      </rPr>
      <t xml:space="preserve">: foster physical, economic, social, and cultural access to food, enhance dialogue and the exchange of knowledge and seeds, activate community mechanisms for emergency preparedness and response and prevent limited access to food; 3) </t>
    </r>
    <r>
      <rPr>
        <i/>
        <sz val="11"/>
        <rFont val="Times New Roman"/>
        <family val="1"/>
      </rPr>
      <t>Stability</t>
    </r>
    <r>
      <rPr>
        <sz val="11"/>
        <rFont val="Times New Roman"/>
        <family val="1"/>
      </rPr>
      <t xml:space="preserve">: restore traditional food preparations and diets and promote stable access to the provision of ecosystem services; 4) </t>
    </r>
    <r>
      <rPr>
        <i/>
        <sz val="11"/>
        <rFont val="Times New Roman"/>
        <family val="1"/>
      </rPr>
      <t xml:space="preserve">Biological use: </t>
    </r>
    <r>
      <rPr>
        <sz val="11"/>
        <rFont val="Times New Roman"/>
        <family val="1"/>
      </rPr>
      <t>promote healthy lifestyle, improvs health conditions, promote adequate food management (safety), among others. The implementation plan for the 120 CBPPs has been designed and adjusted to the COVID-19 emergency. Due to restrictive measures, the 120  planned CBPPs will not be achieved by the end of the year.</t>
    </r>
  </si>
  <si>
    <t>By the end of the project, up to 120 communities adopt water management measures according to community plans.</t>
  </si>
  <si>
    <t>By the end of the project, cost-benefit analyses implemented for each adaptation measure, on a watershed level.</t>
  </si>
  <si>
    <t>By the end of the project, 120 communities increased land area dedicated to the cultivation of native crops; Targeted households develop one alternate income source; At least 10 percent increase in household monetary incomes through introduced adaptation measures.</t>
  </si>
  <si>
    <t>At least 3,000 ha degraded land recovered using agro-forestry and nitrogen fixing species.</t>
  </si>
  <si>
    <t>At least 3,000 ha of forest and 2,000 ha of mangroves protected and recovered.</t>
  </si>
  <si>
    <t>The development of the studies had a positive impact in the communities: the active participation of community members in  the collection of primary information with an intergenerational approach fostered intergenerational dialogue and learning thus promoting the restoration of ancestral knowledge on food, medicine and native products and rthe emembering of who we are, what we have, what our grandparents had, what they taught us, which natural resources transformation processes allowed us to get ahead, such as the production of handicrafts. This information helped us to identify what we want in the future, based on our roots and culture. The forestry and native species inventory fostered the analysis on the diversity of species in the territory, identifying which are still available, which have been lost and what we can conserve and/or recover. Finally, recovering the ancestral knowledge and cosmovision is very important for our communities, especially in the current situation of the COVID-19 emergency, because local population can count on traditional nutritious food and species and reduce our dependence on external products.</t>
  </si>
  <si>
    <t xml:space="preserve">Feasibility studies enabled to identify the potential for marketing of the crops/species at ther basis of our economy (cocoa, lulo, cassava, cachama), all the required steps and processes in the value chain, as well as concrete opportunities to improve our production systems and access to market. The workshops held in our territory represented a great opportunity to assess our community organizations, strengthening our already existing capacities and reducing our weaknesses to ensure high-quality products ann improve the lifestyle of the families in our communities. </t>
  </si>
  <si>
    <t xml:space="preserve">In collaboration with WFP, workshops, fairs and exchanges of knowledge were successfully carried out. The participatory methodologies implemented contributed to strengthen social fabric and cohesion among targeted communities. We have experienced an increase in communities participation in these events, since they were willing to learn and exchange knowledge and practices, thus enhancing dialogue and taking owenrship of the project. We identifies concrete opportunities to replicate these events in our territory and so involve more communities, also thanks to WFP and its constant collaboration and presence in our territory. </t>
  </si>
  <si>
    <t>The diploma course was successful: participants are willing to learn (also thanks to the participatory methodologies implemented) and all the sessions were very interesting. We increased our knowledge on new concepts and contents and we could connect what we learned with our daily life through the assigned homework. One of the most interesting topics was the nutrition module, as we learnt how to improve our diet and promote healthy lifestyle. Young people participating in the diploma course are sharing their knowledge with other community members, also with the support of innovative tools (such as the Edufami-Nutrifami web platform). In the next phase, we hope that a technical course will also be developed in order to increase our knowledge on other important topics. A group of 40 leaders expects with interest the beginning of the specialization course in Ecuador, which will be held with the PUCESE (for its acronym in Spanish) and will start in June 2020.</t>
  </si>
  <si>
    <t xml:space="preserve">In all the events awareness-raising activities were timely and efficiently carried out, as Awà and Afro communities could deepen the knowledge acquired with the specialization/diploma course (Output 1.2.1), and the Nutrifami platform (Output 1.2.3), especially relating to food security and nutrition. The restoration of traditional food preparations, gastronomy and ancestral practices contributed to strengthen the social fabric among communities and we realized that we need to adapt to climate change, in armony with our territory and nature. These events also strengthened trusty relationships with WFP and enhanced communities ownership of the project. </t>
  </si>
  <si>
    <t>Awà and Afro communities are already using the Edufami web platform: it provides easy and useful training material on climate change, food security and nutrition, healthy lifestyle and gender equality and all the contents were shared and validated with our communities. It has been also been implemented with Awà children and young people in our community educational centres and  also the Imbabura Advisory Council for Environmental Education will  use it. It is important to scale up this web-bases training platform in other communities, with the support of local governments through their internet centers, once restrictive measures will be lifted.</t>
  </si>
  <si>
    <t>Awà and Afro communities could remember all the events that happened in the last decades and years (such as landslides and floods), analyze the impact on livelihoods and territory and identify risks. We learned about prevention and how to be prepared to face extreme climate-related events (caused by heavy rains and/or droughts). WFP taught us how to develop communication mechanisms as emergency preparedness and preventive actions. This activity is only the starting point for improving communities access to information and tools for the implementation of early warning systems. In the SLPs workshops an ecosystem-based adaptation measure was identified which aims at creating and/or strengthening a "Community Guard for the conservation and protection of natural resources and for community emergency preparedness and response" in Awà and Afro communities, as the first step for community capacity strengthening on emergency preparedness.</t>
  </si>
  <si>
    <r>
      <t>By project end, at least one study on each of the following: 1) water provision and climate risks in two binational watersheds; and 2) ecosystem vulnerability due to climate change and variability and extreme events.</t>
    </r>
    <r>
      <rPr>
        <sz val="11"/>
        <color rgb="FFFF0000"/>
        <rFont val="Times New Roman"/>
        <family val="1"/>
      </rPr>
      <t xml:space="preserve"> </t>
    </r>
    <r>
      <rPr>
        <i/>
        <sz val="11"/>
        <color rgb="FFFF0000"/>
        <rFont val="Times New Roman"/>
        <family val="1"/>
      </rPr>
      <t/>
    </r>
  </si>
  <si>
    <t>Community leaders and members got actively involved in the collection of primary data for the hydrometeorological study, they could strengthen their knowledge on climate risks, so that they could learn how to estimate risks and vulnerability.  Through the development of the SLPs Afro-descendant and Awá communities could identify the main climate hazards in their territories. As they have been living near rivers or the sea, they can actively contribute to identify context-tailored techniques and actions for adaptation to climate change.</t>
  </si>
  <si>
    <t xml:space="preserve">The disaster risk management trainings have been very enriching for Awà and Afro communities because they represent the first step for the implementation of community early-warning systems, which can help local population to prevent and reduce the impact of extreme climate-related events on lives and crops. WFP provided communities members basic tools (e.g., rain gauge and thermometer) to take timely updated data on rainfalls and temperature and they were trained on how to use them. However, there are a lot of challenges: the sustainability of this monitoring systems, lack of knowledge onedata interpretation and analysis; tlimited access to communication services and to udpated infomation on climate-related events in the territory. </t>
  </si>
  <si>
    <t>By project end, at least five training conducted targeting 120 leaders.</t>
  </si>
  <si>
    <t>The disaster risk management trainings have been very enriching for Awà and Afro communities as they improved their knoewledge on the concepts of hazards, vulnerability and risks and they learned how to use technology (such as drones) to improve emergency preparedness and response. In the second workshop it was essential to highlight the importance of women when emergencies or disasters occur in our communities.</t>
  </si>
  <si>
    <t>By project end, participatory approaches enables communities to incorporate both scientific both scientific and traditional knowledge to reduce climate risks.</t>
  </si>
  <si>
    <t>This activity will be implemented in the 3rd year.</t>
  </si>
  <si>
    <t>Community leaders really enjoyed SLP workshops as they could raise important issues of interests of their communities, shading light on the gaps and needs in their territories. The participation of other key stakeholders, such as national and local goverments, NGOs and civil societt, contributed to create strategic partnership with these actors, thus enhancing a integrated project activities planning (especially related to adaptive measures) for the benefit of our communities.</t>
  </si>
  <si>
    <t>By the end of the project, up to 120 communities adopt water management measures according to community plans. Up to 120 communities have clean drinking water available.</t>
  </si>
  <si>
    <t>By the end of the project, 120 communities increased land area dedicated to the cultivation of native crops.</t>
  </si>
  <si>
    <t>In this second year of project implementation, significant progress has been made: project governances bodies have been installed at national level (National Technical Advisory Committee of Colombia and Ecuador), as well as signing five FLAs with executing entities has strengthened trusty relations with community organizations and contributed to a speed up of the implementation of activities. Coordination mechanisms were strengthened with key stakeholders both at the national and local level.  Important results have been achieved for the studies under component 1: 1) production of primary data on a comprehensive analysis of the project context about socio-economic, cultural, gender, climate change and food security and nutrition issues; 2) generation of a first forestry and native species and plants inventory 3) restoration of Awà and Afro ancestral knowledge and practices on climate change and food security and nutrition 4) production of scientific information on water  provision and climate variability and change in the binational watershed through participatory collection of primary data.  In addition, in the framework of community and institutional capacity strengthening strategy, different activities were carried out with an integrated approach (diploma, specialization course, workshops, fairs and exchanges). An increase of women participation has been registered in community-based activities, as well as awareness-raising activities on gender equality has been implemented, even if  additional efforts are still required. For this reason, several studies on gender have been produced as the baseline for gender mainstreaming in project activities and in the design and implementation of community adaptation plans to climate change. The implementation of WFP participatory methodologies on. resilience and climate change programming contributed to the design of a binational portfolio of ecosystem-based adaptation measures and to enhance strategic partnerships among Awà and Afro community leaders and key project stakeholders (national and local governments, academia, NGOs and civil society). Based on the update of  targeting process carried out with the executing entities, 136 targeted communities have been identified: 64 Awá (47%) and 72 Afro-descendants (53%).
Security is still a concerned issue in the project area of intervention and COVID-19 emergency impacted the implementation of activities in the field, with an impact ranked as medium. The binational project team is working under smartworking, and a contingency plan ahas been desgined in alignment with the Business Continuity Plan of each country. Project progress is monitored on a weekly basis, in order to assess achievements, difficulties and possible alternatives solutions.  On the other hand, the solid articulation with key actors at the different levels of project governance has contributed to reduce the impact of  staff rotation in government institutions, however, the serious economic crisis due to COIVD-19 caused the dismissal of personnel, which may affect coordination at national level (especially in Ecuador).
The Midterm Evaluation is scheduled to start in January 2021, 30 months after the Inception workshop, which took place on May 3, 2018, according to the project monitoring and evaluation schedule. However, the restrictive measures have completely limited the implementation of activities in the field, and therefore the mid-term evaluation is expected to be postponed to a later date once significant progress would be made in the implementation of activities especially under component 3.</t>
  </si>
  <si>
    <t>Community vulnerability is low to medium by the end of the project</t>
  </si>
  <si>
    <t>Project baseline on food security and nutrition</t>
  </si>
  <si>
    <t>Increased dietary diversity to seven items in household diet</t>
  </si>
  <si>
    <r>
      <t xml:space="preserve">Four items in household diet
 </t>
    </r>
    <r>
      <rPr>
        <sz val="10"/>
        <color theme="1"/>
        <rFont val="Times New Roman"/>
        <family val="1"/>
      </rPr>
      <t>[</t>
    </r>
    <r>
      <rPr>
        <i/>
        <sz val="10"/>
        <color theme="1"/>
        <rFont val="Times New Roman"/>
        <family val="1"/>
      </rPr>
      <t xml:space="preserve">Percentage of households with </t>
    </r>
    <r>
      <rPr>
        <b/>
        <i/>
        <sz val="10"/>
        <color theme="1"/>
        <rFont val="Times New Roman"/>
        <family val="1"/>
      </rPr>
      <t>low diet diversity</t>
    </r>
    <r>
      <rPr>
        <i/>
        <sz val="10"/>
        <color theme="1"/>
        <rFont val="Times New Roman"/>
        <family val="1"/>
      </rPr>
      <t xml:space="preserve">: </t>
    </r>
    <r>
      <rPr>
        <sz val="10"/>
        <color theme="1"/>
        <rFont val="Times New Roman"/>
        <family val="1"/>
      </rPr>
      <t>Colombia: 48.3% | Ecuador: 39.0%]</t>
    </r>
  </si>
  <si>
    <r>
      <t>Climate risks related to FSN are not articulated in local plans
[Low]; [</t>
    </r>
    <r>
      <rPr>
        <i/>
        <sz val="10"/>
        <color theme="1"/>
        <rFont val="Times New Roman"/>
        <family val="1"/>
      </rPr>
      <t xml:space="preserve">Percentage of households who </t>
    </r>
    <r>
      <rPr>
        <b/>
        <i/>
        <sz val="10"/>
        <color theme="1"/>
        <rFont val="Times New Roman"/>
        <family val="1"/>
      </rPr>
      <t>implemented concrete actions for climate change</t>
    </r>
    <r>
      <rPr>
        <sz val="10"/>
        <color theme="1"/>
        <rFont val="Times New Roman"/>
        <family val="1"/>
      </rPr>
      <t>: Harvest crops in other areas: 27.9%, Change crops: 27.0%, Use fertilizers and/or control of plagues: 22.5%]; [</t>
    </r>
    <r>
      <rPr>
        <i/>
        <sz val="10"/>
        <color theme="1"/>
        <rFont val="Times New Roman"/>
        <family val="1"/>
      </rPr>
      <t xml:space="preserve">Percentage of institutions who </t>
    </r>
    <r>
      <rPr>
        <b/>
        <i/>
        <sz val="10"/>
        <color theme="1"/>
        <rFont val="Times New Roman"/>
        <family val="1"/>
      </rPr>
      <t>implemented concrete actions for climate change</t>
    </r>
    <r>
      <rPr>
        <i/>
        <sz val="10"/>
        <color theme="1"/>
        <rFont val="Times New Roman"/>
        <family val="1"/>
      </rPr>
      <t xml:space="preserve">, </t>
    </r>
    <r>
      <rPr>
        <sz val="10"/>
        <color theme="1"/>
        <rFont val="Times New Roman"/>
        <family val="1"/>
      </rPr>
      <t>according to households preceptions: 13.75%]</t>
    </r>
  </si>
  <si>
    <t>Institutions strengthened to incorporate adaptation and risk reduction measures in plans </t>
  </si>
  <si>
    <r>
      <t xml:space="preserve">KAP study on </t>
    </r>
    <r>
      <rPr>
        <i/>
        <sz val="10"/>
        <color rgb="FF000000"/>
        <rFont val="Times New Roman"/>
        <family val="1"/>
      </rPr>
      <t>gender and food security and nutrition gaps related to cliamte change.</t>
    </r>
    <r>
      <rPr>
        <sz val="10"/>
        <color rgb="FF000000"/>
        <rFont val="Times New Roman"/>
        <family val="1"/>
      </rPr>
      <t xml:space="preserve"> 
A </t>
    </r>
    <r>
      <rPr>
        <i/>
        <sz val="10"/>
        <color rgb="FF000000"/>
        <rFont val="Times New Roman"/>
        <family val="1"/>
      </rPr>
      <t xml:space="preserve">gender assessment of project baseline </t>
    </r>
    <r>
      <rPr>
        <sz val="10"/>
        <color rgb="FF000000"/>
        <rFont val="Times New Roman"/>
        <family val="1"/>
      </rPr>
      <t xml:space="preserve">in under progress. </t>
    </r>
  </si>
  <si>
    <t>No studies related to traditional and native species and uses for resilience and dietary diversity </t>
  </si>
  <si>
    <t>50%; First phase includes: Restoration of traditional practices (1) and native species and plants inventory (2)</t>
  </si>
  <si>
    <t>Limited knowledge on market opportunities for native species; [No studies related to potential for marketign of native species at the beginning of the project]</t>
  </si>
  <si>
    <t xml:space="preserve">50%; First phase includes: (a) identification of 4 products with potential to marketing: cacao, tilapia, cassava and ulo; (b) value chain analysis through SWOT analysis; (c) Assessment of the Organizational capacity Index of community smallholder farmers associations; and (d) working plan for the marketing of each identified product. </t>
  </si>
  <si>
    <r>
      <t xml:space="preserve">Ancestral knowledge is being lost and not used in adaptation or development planning or implementation; 
</t>
    </r>
    <r>
      <rPr>
        <sz val="10"/>
        <color theme="1"/>
        <rFont val="Times New Roman"/>
        <family val="1"/>
      </rPr>
      <t>[Low articulation of ancestral knowledge in local planning]</t>
    </r>
  </si>
  <si>
    <t>Traditional knowledge not used in adaptation or food security planning or activity implementation [Low articulation in local planning]</t>
  </si>
  <si>
    <t># leaders 79</t>
  </si>
  <si>
    <r>
      <t>Limited awareness of climate change threats and impacts on gender [0]; [</t>
    </r>
    <r>
      <rPr>
        <i/>
        <sz val="10"/>
        <color theme="1"/>
        <rFont val="Times New Roman"/>
        <family val="1"/>
      </rPr>
      <t xml:space="preserve">Percentage of households who reported </t>
    </r>
    <r>
      <rPr>
        <b/>
        <i/>
        <sz val="10"/>
        <color theme="1"/>
        <rFont val="Times New Roman"/>
        <family val="1"/>
      </rPr>
      <t>community-based actions for climate change</t>
    </r>
    <r>
      <rPr>
        <i/>
        <sz val="10"/>
        <color theme="1"/>
        <rFont val="Times New Roman"/>
        <family val="1"/>
      </rPr>
      <t xml:space="preserve"> </t>
    </r>
    <r>
      <rPr>
        <sz val="10"/>
        <color theme="1"/>
        <rFont val="Times New Roman"/>
        <family val="1"/>
      </rPr>
      <t>: 10.9%]</t>
    </r>
  </si>
  <si>
    <r>
      <t xml:space="preserve">Limited awareness of food security, dietary diversity and diversifying livelihoods [0]; [26% of households participated in </t>
    </r>
    <r>
      <rPr>
        <b/>
        <sz val="10"/>
        <color theme="1"/>
        <rFont val="Times New Roman"/>
        <family val="1"/>
      </rPr>
      <t>the implementation of climate change actions</t>
    </r>
    <r>
      <rPr>
        <sz val="10"/>
        <color theme="1"/>
        <rFont val="Times New Roman"/>
        <family val="1"/>
      </rPr>
      <t xml:space="preserve">; 50% of this in community-based activities: </t>
    </r>
    <r>
      <rPr>
        <b/>
        <i/>
        <sz val="10"/>
        <color theme="1"/>
        <rFont val="Times New Roman"/>
        <family val="1"/>
      </rPr>
      <t>trainings on agriculture and climate change</t>
    </r>
    <r>
      <rPr>
        <sz val="10"/>
        <color theme="1"/>
        <rFont val="Times New Roman"/>
        <family val="1"/>
      </rPr>
      <t xml:space="preserve">: 11.4% </t>
    </r>
    <r>
      <rPr>
        <b/>
        <sz val="10"/>
        <color theme="1"/>
        <rFont val="Times New Roman"/>
        <family val="1"/>
      </rPr>
      <t>women</t>
    </r>
    <r>
      <rPr>
        <sz val="10"/>
        <color theme="1"/>
        <rFont val="Times New Roman"/>
        <family val="1"/>
      </rPr>
      <t>, y 15% both (men and women)]</t>
    </r>
  </si>
  <si>
    <t># leaders 105</t>
  </si>
  <si>
    <r>
      <t>Lack of information and learning sharing in binational watersheds [0]; [48.5% of</t>
    </r>
    <r>
      <rPr>
        <b/>
        <i/>
        <sz val="10"/>
        <color theme="1"/>
        <rFont val="Times New Roman"/>
        <family val="1"/>
      </rPr>
      <t xml:space="preserve"> households with knowledge on climate change</t>
    </r>
    <r>
      <rPr>
        <sz val="10"/>
        <color theme="1"/>
        <rFont val="Times New Roman"/>
        <family val="1"/>
      </rPr>
      <t xml:space="preserve"> have access to it with </t>
    </r>
    <r>
      <rPr>
        <b/>
        <i/>
        <sz val="10"/>
        <color theme="1"/>
        <rFont val="Times New Roman"/>
        <family val="1"/>
      </rPr>
      <t>internet</t>
    </r>
    <r>
      <rPr>
        <sz val="10"/>
        <color theme="1"/>
        <rFont val="Times New Roman"/>
        <family val="1"/>
      </rPr>
      <t xml:space="preserve"> 8.2%]</t>
    </r>
  </si>
  <si>
    <t xml:space="preserve">60%; Under progress: Climafami, Equifami; hiring process for webplatform/app on Disaster risk management </t>
  </si>
  <si>
    <t>Lack of information on best practices in risk reduction and management in border region [0]</t>
  </si>
  <si>
    <t>Lack of spaces to share knowledge on risks [0]</t>
  </si>
  <si>
    <r>
      <rPr>
        <sz val="10"/>
        <color theme="1"/>
        <rFont val="Times New Roman"/>
        <family val="1"/>
      </rPr>
      <t>75%;</t>
    </r>
    <r>
      <rPr>
        <sz val="10"/>
        <color rgb="FF000000"/>
        <rFont val="Times New Roman"/>
        <family val="1"/>
      </rPr>
      <t xml:space="preserve"> Report on </t>
    </r>
    <r>
      <rPr>
        <i/>
        <sz val="10"/>
        <color rgb="FF000000"/>
        <rFont val="Times New Roman"/>
        <family val="1"/>
      </rPr>
      <t>climate risk reduction and management best practices in the Mira-Mataje watershed (</t>
    </r>
    <r>
      <rPr>
        <sz val="10"/>
        <color rgb="FF000000"/>
        <rFont val="Times New Roman"/>
        <family val="1"/>
      </rPr>
      <t xml:space="preserve">10 community best practices identified) </t>
    </r>
    <r>
      <rPr>
        <i/>
        <sz val="10"/>
        <color rgb="FF000000"/>
        <rFont val="Times New Roman"/>
        <family val="1"/>
      </rPr>
      <t/>
    </r>
  </si>
  <si>
    <r>
      <t xml:space="preserve">50%; First phase includes:  </t>
    </r>
    <r>
      <rPr>
        <i/>
        <sz val="10"/>
        <color rgb="FF000000"/>
        <rFont val="Times New Roman"/>
        <family val="1"/>
      </rPr>
      <t>Study on water provision</t>
    </r>
    <r>
      <rPr>
        <sz val="10"/>
        <color rgb="FF000000"/>
        <rFont val="Times New Roman"/>
        <family val="1"/>
      </rPr>
      <t xml:space="preserve"> (1) and </t>
    </r>
    <r>
      <rPr>
        <i/>
        <sz val="10"/>
        <color rgb="FF000000"/>
        <rFont val="Times New Roman"/>
        <family val="1"/>
      </rPr>
      <t xml:space="preserve">Climate variability and change assessment </t>
    </r>
    <r>
      <rPr>
        <sz val="10"/>
        <color rgb="FF000000"/>
        <rFont val="Times New Roman"/>
        <family val="1"/>
      </rPr>
      <t>(2), in the Mira-Mataje watershed.</t>
    </r>
  </si>
  <si>
    <r>
      <t xml:space="preserve">Limited scientific climate information accessible for Afro and Awá communities and decision-makers; [Low]; [Percentage of households evidencing </t>
    </r>
    <r>
      <rPr>
        <b/>
        <i/>
        <sz val="10"/>
        <color theme="1"/>
        <rFont val="Times New Roman"/>
        <family val="1"/>
      </rPr>
      <t>a change in temperature</t>
    </r>
    <r>
      <rPr>
        <sz val="10"/>
        <color theme="1"/>
        <rFont val="Times New Roman"/>
        <family val="1"/>
      </rPr>
      <t xml:space="preserve">: Colombia: 69.9% | Ecuador: 25.3%] [Percentage of households evidencing </t>
    </r>
    <r>
      <rPr>
        <b/>
        <i/>
        <sz val="10"/>
        <color theme="1"/>
        <rFont val="Times New Roman"/>
        <family val="1"/>
      </rPr>
      <t>a decrease in crops productivity</t>
    </r>
    <r>
      <rPr>
        <sz val="10"/>
        <color theme="1"/>
        <rFont val="Times New Roman"/>
        <family val="1"/>
      </rPr>
      <t xml:space="preserve"> Colombia: 46.7% | Ecuador: 40.8%]</t>
    </r>
  </si>
  <si>
    <t>No knowledge of water provision and ecosystem threats due to climate change [0]</t>
  </si>
  <si>
    <t>Limited Afro and Awá capacity to prepare or respond to emergencies [0]</t>
  </si>
  <si>
    <t>Coordination with IDEAM and INAMHI started. Preliminary information on monitoring systems in both countries available.</t>
  </si>
  <si>
    <t>No Afro or Awá directed early warning systems or climate services for agro and hydro-climatic data [0]</t>
  </si>
  <si>
    <r>
      <t>Limited disaster preparedness and response mechanisms [Medium]; [Percentage of households</t>
    </r>
    <r>
      <rPr>
        <b/>
        <i/>
        <sz val="10"/>
        <color theme="1"/>
        <rFont val="Times New Roman"/>
        <family val="1"/>
      </rPr>
      <t xml:space="preserve"> affected by disasters and/or emergencies: </t>
    </r>
    <r>
      <rPr>
        <sz val="10"/>
        <color theme="1"/>
        <rFont val="Times New Roman"/>
        <family val="1"/>
      </rPr>
      <t xml:space="preserve">Colombia: 51.4% | Ecuador 29.3%]; [9.4% of households </t>
    </r>
    <r>
      <rPr>
        <b/>
        <i/>
        <sz val="10"/>
        <color theme="1"/>
        <rFont val="Times New Roman"/>
        <family val="1"/>
      </rPr>
      <t>perceive to be prepared for climate change</t>
    </r>
    <r>
      <rPr>
        <sz val="10"/>
        <color theme="1"/>
        <rFont val="Times New Roman"/>
        <family val="1"/>
      </rPr>
      <t>] [7.3%</t>
    </r>
    <r>
      <rPr>
        <i/>
        <sz val="10"/>
        <color theme="1"/>
        <rFont val="Times New Roman"/>
        <family val="1"/>
      </rPr>
      <t xml:space="preserve"> of households </t>
    </r>
    <r>
      <rPr>
        <b/>
        <i/>
        <sz val="10"/>
        <color theme="1"/>
        <rFont val="Times New Roman"/>
        <family val="1"/>
      </rPr>
      <t>perceive their coomunities are prepared for climate change</t>
    </r>
    <r>
      <rPr>
        <sz val="10"/>
        <color theme="1"/>
        <rFont val="Times New Roman"/>
        <family val="1"/>
      </rPr>
      <t>]</t>
    </r>
  </si>
  <si>
    <r>
      <t>Limited Afro and Awá capacity to prepare or respond to emergencies [0]; [</t>
    </r>
    <r>
      <rPr>
        <b/>
        <i/>
        <sz val="10"/>
        <color theme="1"/>
        <rFont val="Times New Roman"/>
        <family val="1"/>
      </rPr>
      <t>Number of weather and hidrologic stations</t>
    </r>
    <r>
      <rPr>
        <sz val="10"/>
        <color theme="1"/>
        <rFont val="Times New Roman"/>
        <family val="1"/>
      </rPr>
      <t xml:space="preserve"> in: Colombia: 14 | Ecuador: 12]</t>
    </r>
  </si>
  <si>
    <t># trainings 2 on disaster risk management with the use of drones with gender focus, in collaboration with Disaster risk management committee of the department of  Nariño</t>
  </si>
  <si>
    <t># women trained 23 (43%)
# men trained 30 (57%)</t>
  </si>
  <si>
    <r>
      <t>[</t>
    </r>
    <r>
      <rPr>
        <b/>
        <i/>
        <sz val="10"/>
        <color rgb="FF000000"/>
        <rFont val="Times New Roman"/>
        <family val="1"/>
      </rPr>
      <t xml:space="preserve">Household members managing income: </t>
    </r>
    <r>
      <rPr>
        <sz val="10"/>
        <color rgb="FF000000"/>
        <rFont val="Times New Roman"/>
        <family val="1"/>
      </rPr>
      <t>Colombia: both 59%; men 18.5%; women18.9% | Ecuador: both 49.8%; men 18.5; women 26.6%]</t>
    </r>
  </si>
  <si>
    <t xml:space="preserve">Implementation plans for 120 community adaptation plans, based on CBPP methodology. </t>
  </si>
  <si>
    <t>Limited number of natural assets in place to withstand or adapt to climate change events [0]</t>
  </si>
  <si>
    <t>Limited soil management activities [0]</t>
  </si>
  <si>
    <t>Lack of effective protection of native forests and mangrove populations [0]</t>
  </si>
  <si>
    <r>
      <t>C</t>
    </r>
    <r>
      <rPr>
        <sz val="10"/>
        <color theme="1"/>
        <rFont val="Times New Roman"/>
        <family val="1"/>
      </rPr>
      <t>ommunities do not market native species; [No native species and plants marketing in local markets]</t>
    </r>
  </si>
  <si>
    <t xml:space="preserve">First phase of feasibility assessment of potential for maketing includes: (a) identification of 4 products with potential to marketing: cacao, tilapia, cassava and ulo; (b) value chain analysis through SWOT analysis; (c) Assessment of the Organizational capacity Index of community smallholder farmers associations; and (d) working plan for the marketing of each identified product. </t>
  </si>
  <si>
    <r>
      <t xml:space="preserve">Limited community access to water resources [Percentage of households </t>
    </r>
    <r>
      <rPr>
        <b/>
        <i/>
        <sz val="10"/>
        <color theme="1"/>
        <rFont val="Times New Roman"/>
        <family val="1"/>
      </rPr>
      <t>with rivers, ditches and canals as water sources for consumption:</t>
    </r>
    <r>
      <rPr>
        <sz val="10"/>
        <color theme="1"/>
        <rFont val="Times New Roman"/>
        <family val="1"/>
      </rPr>
      <t xml:space="preserve"> </t>
    </r>
    <r>
      <rPr>
        <i/>
        <sz val="10"/>
        <color theme="1"/>
        <rFont val="Times New Roman"/>
        <family val="1"/>
      </rPr>
      <t>Colombia:</t>
    </r>
    <r>
      <rPr>
        <sz val="10"/>
        <color theme="1"/>
        <rFont val="Times New Roman"/>
        <family val="1"/>
      </rPr>
      <t xml:space="preserve"> 70.9% | </t>
    </r>
    <r>
      <rPr>
        <i/>
        <sz val="10"/>
        <color theme="1"/>
        <rFont val="Times New Roman"/>
        <family val="1"/>
      </rPr>
      <t>Ecuador</t>
    </r>
    <r>
      <rPr>
        <sz val="10"/>
        <color theme="1"/>
        <rFont val="Times New Roman"/>
        <family val="1"/>
      </rPr>
      <t>: 49.6%]</t>
    </r>
  </si>
  <si>
    <r>
      <t>Low levels of utilization and protection for native species; [</t>
    </r>
    <r>
      <rPr>
        <b/>
        <i/>
        <sz val="10"/>
        <color theme="1"/>
        <rFont val="Times New Roman"/>
        <family val="1"/>
      </rPr>
      <t xml:space="preserve">Main native crops: </t>
    </r>
    <r>
      <rPr>
        <sz val="10"/>
        <color theme="1"/>
        <rFont val="Times New Roman"/>
        <family val="1"/>
      </rPr>
      <t>pineapple, papaya, guanábana, caimito, cassava, bean, plantain, borojó, sugar cane, corn, cocoa, coffee, camote, orito, coconut, chontaduro, tomato, pumpkin, naidí, naranjilla, chiro, yampeen]</t>
    </r>
  </si>
  <si>
    <t>Impact</t>
  </si>
  <si>
    <r>
      <t xml:space="preserve">Gender mainstreaming enabled to identify </t>
    </r>
    <r>
      <rPr>
        <b/>
        <sz val="11"/>
        <rFont val="Times New Roman"/>
        <family val="1"/>
      </rPr>
      <t>gender gaps among women and men</t>
    </r>
    <r>
      <rPr>
        <sz val="11"/>
        <rFont val="Times New Roman"/>
        <family val="1"/>
      </rPr>
      <t xml:space="preserve">. Great efforts have been made to </t>
    </r>
    <r>
      <rPr>
        <b/>
        <sz val="11"/>
        <rFont val="Times New Roman"/>
        <family val="1"/>
      </rPr>
      <t>ensure women participation</t>
    </r>
    <r>
      <rPr>
        <sz val="11"/>
        <rFont val="Times New Roman"/>
        <family val="1"/>
      </rPr>
      <t xml:space="preserve"> in all project activities and events in order to take into consideration also their perceptions and needs. After the implementation of SLP workshops, one of the executing entities quoted: "</t>
    </r>
    <r>
      <rPr>
        <i/>
        <sz val="11"/>
        <rFont val="Times New Roman"/>
        <family val="1"/>
      </rPr>
      <t>We thought about the importance of women in natural resources protection and in daily life in our communities</t>
    </r>
    <r>
      <rPr>
        <sz val="11"/>
        <rFont val="Times New Roman"/>
        <family val="1"/>
      </rPr>
      <t>". Even if this quote represented an importance evidence of the training and awareness-raising activities carried out to date, additional efforts are still needed. For this reason, gender-sensitive methdologies will be implemented in order to ensure gender mainstreaming in the design and implementation of adaptation measures to climate change. Enhanced women participation in project events and workshops takes into consideration: i) time dedicated to project activities; ii) concrete strategies to promote women participation and iii) facilitate logistic and methodological conditions to enable them to express freely.</t>
    </r>
  </si>
  <si>
    <r>
      <t xml:space="preserve">Design of </t>
    </r>
    <r>
      <rPr>
        <i/>
        <sz val="10"/>
        <color rgb="FF000000"/>
        <rFont val="Times New Roman"/>
        <family val="1"/>
      </rPr>
      <t xml:space="preserve">forestry and native species and plants inventory in Awà and Afro communities; </t>
    </r>
    <r>
      <rPr>
        <sz val="10"/>
        <color rgb="FF000000"/>
        <rFont val="Times New Roman"/>
        <family val="1"/>
      </rPr>
      <t xml:space="preserve">Elaboration of an agro-climatic calendar; WFP-PUCESE agreement signed; Design of an adaptive measure on </t>
    </r>
    <r>
      <rPr>
        <i/>
        <sz val="10"/>
        <color rgb="FF000000"/>
        <rFont val="Times New Roman"/>
        <family val="1"/>
      </rPr>
      <t>Agrifood biodiversity conservation through the implementation of protein and energy banks with agrosilvopastoral techniques for natural resources protection.</t>
    </r>
  </si>
  <si>
    <t>60%; National baseline reports, studies on water provision and climate variability and change.</t>
  </si>
  <si>
    <r>
      <t>Implementation of 4 Seasonal Livelihoods programming (SLP) workshops; binational portfolio on adaptation measures to climate change; 4 ecosystem-based adaptation measures pre-designed; Context-tailored community-based participatory planning (CBPP) manual designed; implementation plans for 120 CBPP elaborated; pre-design of adaptation measure on "</t>
    </r>
    <r>
      <rPr>
        <i/>
        <sz val="10"/>
        <rFont val="Times New Roman"/>
        <family val="1"/>
      </rPr>
      <t>Dialogues and seeds exchanges with gender and intercultural approaches with Awà and Afro communities in Ecuador</t>
    </r>
    <r>
      <rPr>
        <sz val="10"/>
        <rFont val="Times New Roman"/>
        <family val="1"/>
      </rPr>
      <t>", based on KAP study results.</t>
    </r>
  </si>
  <si>
    <t>Context-tailored community-based participatory planning (CBPP) manual designed; Conceptual framework on climate change linked to food security and nutrition; Methodologies on natives species and plants inventory; baseline  and climate risks and water provision analysis.</t>
  </si>
  <si>
    <t>KAP study on gender and food security and nutrition gaps related to climate change. Gender assessment of project baseline under progress, which represents the starting point for the elaboration of specific gender indicators.</t>
  </si>
  <si>
    <t>Identification of potential native species, identification of conservation areas, strategic partnerships with local governments (GAD in Ecuador)</t>
  </si>
  <si>
    <r>
      <t>Limited adaptive capacity in Afro and Awá binational watershed communities; [</t>
    </r>
    <r>
      <rPr>
        <i/>
        <sz val="10"/>
        <color theme="1"/>
        <rFont val="Times New Roman"/>
        <family val="1"/>
      </rPr>
      <t>Households with crops</t>
    </r>
    <r>
      <rPr>
        <sz val="10"/>
        <color theme="1"/>
        <rFont val="Times New Roman"/>
        <family val="1"/>
      </rPr>
      <t>: Colombia: 63.5% | Ecuador: 63.2%]; [</t>
    </r>
    <r>
      <rPr>
        <b/>
        <i/>
        <sz val="10"/>
        <color theme="1"/>
        <rFont val="Times New Roman"/>
        <family val="1"/>
      </rPr>
      <t>Household dedicated to brood stock management</t>
    </r>
    <r>
      <rPr>
        <sz val="10"/>
        <color theme="1"/>
        <rFont val="Times New Roman"/>
        <family val="1"/>
      </rPr>
      <t xml:space="preserve">: Colombia: 47.6% of which 46.4%  was </t>
    </r>
    <r>
      <rPr>
        <b/>
        <i/>
        <sz val="10"/>
        <color theme="1"/>
        <rFont val="Times New Roman"/>
        <family val="1"/>
      </rPr>
      <t>totally used for autoconsumption</t>
    </r>
    <r>
      <rPr>
        <sz val="10"/>
        <color theme="1"/>
        <rFont val="Times New Roman"/>
        <family val="1"/>
      </rPr>
      <t xml:space="preserve">, 78.8% of  surplus </t>
    </r>
    <r>
      <rPr>
        <b/>
        <i/>
        <sz val="10"/>
        <color theme="1"/>
        <rFont val="Times New Roman"/>
        <family val="1"/>
      </rPr>
      <t>was sold</t>
    </r>
    <r>
      <rPr>
        <sz val="10"/>
        <color theme="1"/>
        <rFont val="Times New Roman"/>
        <family val="1"/>
      </rPr>
      <t xml:space="preserve"> | Ecuador: 53.8%, of which  46.3% was </t>
    </r>
    <r>
      <rPr>
        <b/>
        <i/>
        <sz val="10"/>
        <color theme="1"/>
        <rFont val="Times New Roman"/>
        <family val="1"/>
      </rPr>
      <t>totally used for autoconsumption</t>
    </r>
    <r>
      <rPr>
        <sz val="10"/>
        <color theme="1"/>
        <rFont val="Times New Roman"/>
        <family val="1"/>
      </rPr>
      <t xml:space="preserve">, 82.1% of surplus </t>
    </r>
    <r>
      <rPr>
        <b/>
        <i/>
        <sz val="10"/>
        <color theme="1"/>
        <rFont val="Times New Roman"/>
        <family val="1"/>
      </rPr>
      <t>was sold</t>
    </r>
    <r>
      <rPr>
        <sz val="10"/>
        <color theme="1"/>
        <rFont val="Times New Roman"/>
        <family val="1"/>
      </rPr>
      <t>]</t>
    </r>
  </si>
  <si>
    <r>
      <t>Men and Women spend excessive time gathering water, fuelwood, etc.; [KAP study:  52.4% of women and only 9.4% of men</t>
    </r>
    <r>
      <rPr>
        <b/>
        <i/>
        <sz val="10"/>
        <rFont val="Times New Roman"/>
        <family val="1"/>
      </rPr>
      <t xml:space="preserve"> spend more than 8 hours on housework</t>
    </r>
    <r>
      <rPr>
        <sz val="10"/>
        <rFont val="Times New Roman"/>
        <family val="1"/>
      </rPr>
      <t xml:space="preserve">, </t>
    </r>
    <r>
      <rPr>
        <b/>
        <i/>
        <sz val="10"/>
        <rFont val="Times New Roman"/>
        <family val="1"/>
      </rPr>
      <t>carework and food preparation</t>
    </r>
    <r>
      <rPr>
        <sz val="10"/>
        <rFont val="Times New Roman"/>
        <family val="1"/>
      </rPr>
      <t xml:space="preserve">; 59% dof women and 26%of men are in charge of </t>
    </r>
    <r>
      <rPr>
        <b/>
        <i/>
        <sz val="10"/>
        <rFont val="Times New Roman"/>
        <family val="1"/>
      </rPr>
      <t>water gathering</t>
    </r>
    <r>
      <rPr>
        <sz val="10"/>
        <rFont val="Times New Roman"/>
        <family val="1"/>
      </rPr>
      <t>]</t>
    </r>
  </si>
  <si>
    <r>
      <t>[</t>
    </r>
    <r>
      <rPr>
        <b/>
        <i/>
        <sz val="10"/>
        <color theme="1"/>
        <rFont val="Times New Roman"/>
        <family val="1"/>
      </rPr>
      <t>Average expenses at household level</t>
    </r>
    <r>
      <rPr>
        <sz val="10"/>
        <color theme="1"/>
        <rFont val="Times New Roman"/>
        <family val="1"/>
      </rPr>
      <t xml:space="preserve"> in: Colombia: US$ 170 | Ecuador: US$ 289]</t>
    </r>
  </si>
  <si>
    <t>May 2019 - May 2020</t>
  </si>
  <si>
    <r>
      <t xml:space="preserve">Contingency plans have been elaborated to adjust participatory methodologies to </t>
    </r>
    <r>
      <rPr>
        <i/>
        <sz val="11"/>
        <color theme="1"/>
        <rFont val="Times New Roman"/>
        <family val="1"/>
      </rPr>
      <t>smartwokirng and innovative remote tools</t>
    </r>
    <r>
      <rPr>
        <sz val="11"/>
        <color theme="1"/>
        <rFont val="Times New Roman"/>
        <family val="1"/>
      </rPr>
      <t>, thus reducing the risk of project implementation suspension during COVID-19 emergency. In addition an impact analysis has already been sent to the Adaptation Fund, where specific mitigation actions have been identified for each project component and activity, in alignment with the approved project document.</t>
    </r>
  </si>
  <si>
    <r>
      <t xml:space="preserve">Program design focuses on women as leaders of adaptation. During the selection of concrete adaptation activities, gender experts such as UN Women have been consulted to ensure that the project effectively responds to the unique needs of women and girls and promotes gender equity. Their roles and needs have been considered during the project design and it has been assessed through </t>
    </r>
    <r>
      <rPr>
        <i/>
        <sz val="11"/>
        <color theme="1"/>
        <rFont val="Times New Roman"/>
        <family val="1"/>
      </rPr>
      <t>the KAP study (knowledge, attitude and practices) on gender anf food security gaps related to climate change.</t>
    </r>
    <r>
      <rPr>
        <sz val="11"/>
        <color theme="1"/>
        <rFont val="Times New Roman"/>
        <family val="1"/>
      </rPr>
      <t xml:space="preserve"> In addition, gender baseline has been analysed as a starting point to identify specific gender indicators to be monitored on a quarterly basis. It is important to highlight that in some organizations women already participates equitably in decision-making processes and they are active members of organizations management teams. WFP’s participant feedback mechanism for grievances can be activated as needed. Women as climate change adaptation participants/leaders will be monitored from outset. Moreover, the following mitigation meassures will be implemented: 
• Hire Awá and Afro women in the project technical team. 
•Project staff will be trained on gender issues and for this reason </t>
    </r>
    <r>
      <rPr>
        <i/>
        <sz val="11"/>
        <color theme="1"/>
        <rFont val="Times New Roman"/>
        <family val="1"/>
      </rPr>
      <t xml:space="preserve">a survey on basic knowledge about gender </t>
    </r>
    <r>
      <rPr>
        <sz val="11"/>
        <color theme="1"/>
        <rFont val="Times New Roman"/>
        <family val="1"/>
      </rPr>
      <t>was carried out (April 2020).
•Include gender-sensitive methodologies in training sessions, workshops and events, ensuring an equitable participation of men and women. 
• Design a binational strategy on gender mainstreming, considering baseline and KAP study results. 
•Carry out a gender assessment at project outset. 
•Enhance equitable active participation of men and women in consultations and decision-making processes.
•Community members will be trained on feedback mechanisms for grievances and they can activate it when necessary. 
•Ensure gender mainstreaming in communtiy planning processes and in the design of community adaptation plans.</t>
    </r>
  </si>
  <si>
    <t>Actions which include western science or technology are not fully embraced by Awá due to conflict with their cosmovision.</t>
  </si>
  <si>
    <t xml:space="preserve">Activities under components 1 and 2 have been jointly implemented with community leaders and members, who have been and will be trained on the benefits of climate change adaptive measures. It is is important to highlight that studies under component 1 have been carried out in collaboration with Awà and Afro leaders through participative methodologies previously validated with them, which allow to combine scientific information with traditional knowledge. Next steps include the design of adaptation plans and the identification of adaptive measures. Baseline data collection has been carried out and quarterly monitoring and evaluations will be developed. Annual performance reports will be elaborated and adjusted, if necessary.  </t>
  </si>
  <si>
    <t xml:space="preserve">Number of methodologies developed to combine scientific information with traditional knowledge. In addition, the following indicators will be monitored:
•Species introduced.
•Traditional practices identified with participatory methodologies, respecting land ownership and customary rights. 
•Participatory methodologies developed and implemented. 
•Number o f Awá and Afro community members in the project technical team. 
•Local experts involved in project implementation. </t>
  </si>
  <si>
    <t xml:space="preserve">Activities of component 3 will be screened, risks identified and mitigation measures planned before implementation.
Project will observe and enforce protection measures implemented in protected areas, specially under component 3. Only native species will be introduced, using indigenous practices.
Additionally, this project will promote the storage of traditional and native varieties’ species, including through seed banks to protect and encourage biodiversity. In addition, the following safeguard measures will be implemented: 
•Define specific quality standards for adaptive measures. 
•Ensure only native species will be introduced with local and ancestral practices. 
•Promote the storage of traditional and native varieties' species. 
•Enhance biodiversity.
•Avoid monoculture.
•Protect water sources from livestock pollution(for example hedges).
• Ensure that all tools used for activities implementation are environmental friendly and available in the local market. </t>
  </si>
  <si>
    <t xml:space="preserve">Soil will be assessed during the initial stage of the project or before the implementation of adaptation measures and, considering current soil use and the topography of the area of intervention, concrete actions will be carried out to improve soil structure and nutritional efficiency  to effecitvely implement adaptation measures related to soil restoration. Activities under component 3 swill be assessed, risks will be identified and mitigation maesures will be planned. In addition, the following safeguard measures will be implemented: 
• Define quality standards and concrete requirements for adaptation measures, especially for those related with soil restoration. 
• Include measures for soil fertility.
• Promote natural regeneration, planting of native nitrogen-fixing plants and reforestation.
• Train community members on the correct use of tools fand methodologies or soil protection.
• Include traditional knowledge and practices on soil protection. 
• Avoid agrochemicals and promote traditional practices and composting. 
•  Integrated analysis on soil use and capacity. 
• Include an assessment on potential impacts and risks related to soil degradation in community adaptation plans. </t>
  </si>
  <si>
    <t xml:space="preserve">To date, implementation of project activities in the field has not yet started due to COVID-19 emergency, thus these implementation arrangements will be implemented once restrictive measures will be lifted. </t>
  </si>
  <si>
    <t>Division of labor</t>
  </si>
  <si>
    <r>
      <t xml:space="preserve">Progress has been made on: 
- update of Standard Operating Procedures (SoPs) with a gender-sensitive language and narrative also to promote women participation in all project governance bodies (Binational articulation roundtable);
- inclusion of specific clasuses on </t>
    </r>
    <r>
      <rPr>
        <b/>
        <sz val="10"/>
        <rFont val="Times New Roman"/>
        <family val="1"/>
      </rPr>
      <t xml:space="preserve">Prevention of Sexual Exploitation and Abuse </t>
    </r>
    <r>
      <rPr>
        <sz val="10"/>
        <rFont val="Times New Roman"/>
        <family val="1"/>
      </rPr>
      <t>in all the agreements with academia</t>
    </r>
    <r>
      <rPr>
        <b/>
        <sz val="10"/>
        <rFont val="Times New Roman"/>
        <family val="1"/>
      </rPr>
      <t xml:space="preserve"> </t>
    </r>
    <r>
      <rPr>
        <sz val="10"/>
        <rFont val="Times New Roman"/>
        <family val="1"/>
      </rPr>
      <t xml:space="preserve">(Universidad Católica del Ecuador - Sede Esmeraldas) and other key partners e I (Ideam), in alignment with WFP Gender Policy (WFP/EB.A/2015/5-A). These clauses were also included in all  Fiel Level Agreements fsigned with Executing Entities.
-Gender content (Equifami) was designed and included in the web-based learning platform to foster auto-learning on basic gender concepts among targeted communities in the project area of intevrention. </t>
    </r>
  </si>
  <si>
    <r>
      <t xml:space="preserve">The Field Level Agreements signed with the Executing Entities include specific clauses on </t>
    </r>
    <r>
      <rPr>
        <b/>
        <sz val="10"/>
        <color theme="1"/>
        <rFont val="Times New Roman"/>
        <family val="1"/>
      </rPr>
      <t xml:space="preserve">Prevention of Sexual Exploitation and Abuse </t>
    </r>
    <r>
      <rPr>
        <sz val="10"/>
        <color theme="1"/>
        <rFont val="Times New Roman"/>
        <family val="1"/>
      </rPr>
      <t xml:space="preserve">and on the promotion of women participation in all project activities. It is important to highlight that some Executing Entities' statutes comprise the creation of </t>
    </r>
    <r>
      <rPr>
        <i/>
        <sz val="10"/>
        <color theme="1"/>
        <rFont val="Times New Roman"/>
        <family val="1"/>
      </rPr>
      <t xml:space="preserve">Family and Women commissions </t>
    </r>
    <r>
      <rPr>
        <sz val="10"/>
        <color theme="1"/>
        <rFont val="Times New Roman"/>
        <family val="1"/>
      </rPr>
      <t>(such as FCAE and UNIPA) as a key factor to promote gender issues in community governance mechanisms. Although women have participated in decision-making processes and have been members of EEs management teams, concrete changes towards gender equality and equity have not been achieved.</t>
    </r>
  </si>
  <si>
    <t>Yes. In the framewrok of the FLAs with EEs, annual operational planning (related to the implementation of the activities) has been carried out. In alignment with project document (stating the importance of equitable participation of men and women), women participation has been enhanced in different project activities (as pollsters in the baseline, in the organization and implementation of dialogues, fairs and exchange on traditional food and native species and plants, SLPs workshops and other community events).</t>
  </si>
  <si>
    <t>MIE Management Fee (*)</t>
  </si>
  <si>
    <t>Four Seasonal Livelihoods programming (SLP) workshops at binational level (2 with Awà population and 2 with Afro population).</t>
  </si>
  <si>
    <t>All agreements and FLA with Awá and Afro organizations as well as with academia and other strategic partners include specific clauses on protection of intellectual property related to ancestral knowledge and practices, in alingment with national legislation.</t>
  </si>
  <si>
    <t>Number of agreements and/or memorandum between WFP and partners which include protection of intellectual property on ancestral knowledge and traditional practices.</t>
  </si>
  <si>
    <t>Any (0)</t>
  </si>
  <si>
    <r>
      <t>Women with limited role in decision-making, participation and opportunities for income generation; [</t>
    </r>
    <r>
      <rPr>
        <i/>
        <sz val="10"/>
        <color rgb="FF000000"/>
        <rFont val="Times New Roman"/>
        <family val="1"/>
      </rPr>
      <t xml:space="preserve">Household </t>
    </r>
    <r>
      <rPr>
        <b/>
        <i/>
        <sz val="10"/>
        <color rgb="FF000000"/>
        <rFont val="Times New Roman"/>
        <family val="1"/>
      </rPr>
      <t>members who manage income</t>
    </r>
    <r>
      <rPr>
        <i/>
        <sz val="10"/>
        <color rgb="FF000000"/>
        <rFont val="Times New Roman"/>
        <family val="1"/>
      </rPr>
      <t xml:space="preserve">: </t>
    </r>
    <r>
      <rPr>
        <sz val="10"/>
        <color rgb="FF000000"/>
        <rFont val="Times New Roman"/>
        <family val="1"/>
      </rPr>
      <t xml:space="preserve">Colombia: both 59%, women 18.9% | Ecuador: both 49.8%; women  26.6%]; </t>
    </r>
    <r>
      <rPr>
        <sz val="10"/>
        <color theme="1"/>
        <rFont val="Times New Roman"/>
        <family val="1"/>
      </rPr>
      <t>[</t>
    </r>
    <r>
      <rPr>
        <i/>
        <sz val="10"/>
        <color theme="1"/>
        <rFont val="Times New Roman"/>
        <family val="1"/>
      </rPr>
      <t xml:space="preserve">Percentage of </t>
    </r>
    <r>
      <rPr>
        <b/>
        <i/>
        <sz val="10"/>
        <color theme="1"/>
        <rFont val="Times New Roman"/>
        <family val="1"/>
      </rPr>
      <t>household who implemented concrete actions for climate change according to decision-makers</t>
    </r>
    <r>
      <rPr>
        <sz val="10"/>
        <color theme="1"/>
        <rFont val="Times New Roman"/>
        <family val="1"/>
      </rPr>
      <t>: Harvest crops in other areas: Men: 42%, Women: 8%, Both: 34.5%. Change crops: Men: 45.1%, Women: 9.6%, Both: 32.1%. Use fertilizers and/or control of plagues: Men: 56%, Women: 14.8%, Both: 18.5%.]</t>
    </r>
  </si>
  <si>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</si>
  <si>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</si>
  <si>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</si>
  <si>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r>
      <t xml:space="preserve">Constant communication and coordination with community leaders has been a key factor for the successful implementation of the project, however project team has identified asymmetries and disparities on how information is shared with community members. Direct communication also with community members helped to solve this problem. Periodic meetings have been held for planning project activities in the framework of FLAs, as well as for reviewing roles and responsibilities of execvuting entities. In order to avoid conflicts and ensure a transparent communication with community leaders and members, all agreements have been recorded through official tools (ex: email, meetings NfRs). Finally, in order to enhance binational articulation, </t>
    </r>
    <r>
      <rPr>
        <i/>
        <sz val="11"/>
        <rFont val="Times New Roman"/>
        <family val="1"/>
      </rPr>
      <t>a Binational Articulation roundtable</t>
    </r>
    <r>
      <rPr>
        <sz val="11"/>
        <rFont val="Times New Roman"/>
        <family val="1"/>
      </rPr>
      <t xml:space="preserve"> will be installed to address the following issues: progress in project implementation, revision os procedures, among other, through which all key relevant stakeholders participating in this governance bodies will be informed.</t>
    </r>
  </si>
  <si>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</si>
  <si>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</si>
  <si>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In both countries, technical organizations and institutions (Corponariño, IDEAM) have been actively participating in the technical advisory committees at national level, in order to provide specialized assistance and technical capacity as required. Additionally, strategic partnership have been carried out with government entities, academia, civil society organizations and specialized institutes for the implementation of project technical activities.</t>
  </si>
  <si>
    <t>arturo.espinosa@ambiente.gob.ec</t>
  </si>
  <si>
    <t>No progress</t>
  </si>
  <si>
    <t>7 workshops with communities in the Mira-Mataje watershed of which 3 trainings on disaster risk management (diploma course)</t>
  </si>
  <si>
    <r>
      <t>This risk has been mitigated through enhanced coordination efforts. Local agreements (FLA) have been signed with the Awá and Afro organizations, as Executing Entities.</t>
    </r>
    <r>
      <rPr>
        <sz val="11"/>
        <color theme="4"/>
        <rFont val="Times New Roman"/>
        <family val="1"/>
      </rPr>
      <t xml:space="preserve"> </t>
    </r>
    <r>
      <rPr>
        <sz val="11"/>
        <color theme="1"/>
        <rFont val="Times New Roman"/>
        <family val="1"/>
      </rPr>
      <t>In addition, their participation in the different project governance bodies and the implementation of participatory methodologies in the recollection of primary information for baseline and technical studies, as well as in the identification and predesign of adaptive measures, fostered community empowerment and ownership of the project, thus reducing any conflicts.</t>
    </r>
  </si>
  <si>
    <t>To date, no residual impact has been identified for implemented mitigation measures.</t>
  </si>
  <si>
    <r>
      <t>Monitoring and follow up in the project M&amp;E plan, also including assessing lessons learnt, project performance especially on women participation in events and in decision-making processes. In addition, one of the project impact indicators includes "n</t>
    </r>
    <r>
      <rPr>
        <i/>
        <sz val="11"/>
        <color theme="1"/>
        <rFont val="Times New Roman"/>
        <family val="1"/>
      </rPr>
      <t>umber of beneficiaries</t>
    </r>
    <r>
      <rPr>
        <sz val="11"/>
        <color theme="1"/>
        <rFont val="Times New Roman"/>
        <family val="1"/>
      </rPr>
      <t xml:space="preserve">" which takes into account the participation of 60% of direct women beneficiaries.
</t>
    </r>
  </si>
  <si>
    <t>Include cost-benefit analysis in the pre-design and design of adaptive measures.</t>
  </si>
  <si>
    <t>Implementation of adaptation measures to climate change has not started yet.</t>
  </si>
  <si>
    <r>
      <rPr>
        <sz val="11"/>
        <color theme="1"/>
        <rFont val="Times New Roman"/>
        <family val="1"/>
      </rPr>
      <t xml:space="preserve">Engaging </t>
    </r>
    <r>
      <rPr>
        <sz val="11"/>
        <rFont val="Times New Roman"/>
        <family val="1"/>
      </rPr>
      <t xml:space="preserve">Awà and Afro organizations as Executing Entities </t>
    </r>
    <r>
      <rPr>
        <b/>
        <sz val="11"/>
        <color theme="1"/>
        <rFont val="Times New Roman"/>
        <family val="1"/>
      </rPr>
      <t xml:space="preserve">strengthened trusty relationships with targeted communities </t>
    </r>
    <r>
      <rPr>
        <sz val="11"/>
        <color theme="1"/>
        <rFont val="Times New Roman"/>
        <family val="1"/>
      </rPr>
      <t xml:space="preserve">and facilitated access to information not only for the development of studies under component 1 but also for the implementation of the activities in the area of intervention. This process contributed also to executing entities capacity strengthening on technical, organizational, financial and administrative issues, among others. One of the main lesson learned is recording all the agreements related to project implementation with official tools (emails or meetings NfRs) even in local language when possible in order to ensure an effective monitoring and follow up. Significant progress has been made thanks to the continuous and intense work carried out by porject team in the field, thus contributing also to revert the marginalization targeted communities experienced due to lack of state presence.
It is important to highlight </t>
    </r>
    <r>
      <rPr>
        <b/>
        <sz val="11"/>
        <color theme="1"/>
        <rFont val="Times New Roman"/>
        <family val="1"/>
      </rPr>
      <t xml:space="preserve">the implementation of WFP participatory methodollogies for resilience and climate change programming </t>
    </r>
    <r>
      <rPr>
        <sz val="11"/>
        <color theme="1"/>
        <rFont val="Times New Roman"/>
        <family val="1"/>
      </rPr>
      <t xml:space="preserve">provided a huge variety of lessons learned firstly, these participatory tools enhanced articulation and strategic partnership among community organizations and key stakeholders, which increased communities trust on government institutions. In addition, these context-tailored methodologies facilitated the successfull implementation of project activities with targeted communities, as well as </t>
    </r>
    <r>
      <rPr>
        <b/>
        <sz val="11"/>
        <color theme="1"/>
        <rFont val="Times New Roman"/>
        <family val="1"/>
      </rPr>
      <t>address project strategic programmatic issues</t>
    </r>
    <r>
      <rPr>
        <sz val="11"/>
        <color theme="1"/>
        <rFont val="Times New Roman"/>
        <family val="1"/>
      </rPr>
      <t xml:space="preserve">, such as food security and nutrition and gender equality, thus also </t>
    </r>
    <r>
      <rPr>
        <b/>
        <sz val="11"/>
        <color theme="1"/>
        <rFont val="Times New Roman"/>
        <family val="1"/>
      </rPr>
      <t xml:space="preserve">enhancing communities ownership of the project and raise awareness on the importance of adaptation to climate change. </t>
    </r>
    <r>
      <rPr>
        <sz val="11"/>
        <color theme="1"/>
        <rFont val="Times New Roman"/>
        <family val="1"/>
      </rPr>
      <t xml:space="preserve">Moreover, these participatory tools represented a milestone in project implementation, as they enhanced </t>
    </r>
    <r>
      <rPr>
        <b/>
        <sz val="11"/>
        <color theme="1"/>
        <rFont val="Times New Roman"/>
        <family val="1"/>
      </rPr>
      <t>the integration between traditional knowledge and scientific information</t>
    </r>
    <r>
      <rPr>
        <sz val="11"/>
        <color theme="1"/>
        <rFont val="Times New Roman"/>
        <family val="1"/>
      </rPr>
      <t xml:space="preserve"> as the baseline for the design of adaptation measures to climate change. Added value has been made with training and awareness-raising activities on the impact of climate variability and change on food security and nutrition of targeted communities through the design of climate risks conceptual framework, which actively contributed to national policies on climate change.
Finally, it is also fundamental to point out that coordination of project team has improved at binational level: effective communication channels have been designed and implemented, as well as standardization of activities has been carried out.</t>
    </r>
  </si>
  <si>
    <t>No previous dissemination events to raise awareness and no existing use of traditional knowledge for adaptation to climate change and food security in the border region [0]</t>
  </si>
  <si>
    <t xml:space="preserve"># events 27; 
# communities (represented at events) 55; # people 843
# men: 422; women: 421
</t>
  </si>
  <si>
    <r>
      <t xml:space="preserve">Results of studies on:  </t>
    </r>
    <r>
      <rPr>
        <i/>
        <sz val="10"/>
        <color theme="1"/>
        <rFont val="Times New Roman"/>
        <family val="1"/>
      </rPr>
      <t>Restoration of ancestral practices</t>
    </r>
    <r>
      <rPr>
        <sz val="10"/>
        <color theme="1"/>
        <rFont val="Times New Roman"/>
        <family val="1"/>
      </rPr>
      <t xml:space="preserve"> (1) and </t>
    </r>
    <r>
      <rPr>
        <i/>
        <sz val="10"/>
        <color theme="1"/>
        <rFont val="Times New Roman"/>
        <family val="1"/>
      </rPr>
      <t>Native species and plants inventory</t>
    </r>
    <r>
      <rPr>
        <sz val="10"/>
        <color theme="1"/>
        <rFont val="Times New Roman"/>
        <family val="1"/>
      </rPr>
      <t xml:space="preserve"> (2) disseminated in community events.</t>
    </r>
  </si>
  <si>
    <t># communities (represented at events) 32</t>
  </si>
  <si>
    <t># women 180 (45.6% from total by sex)</t>
  </si>
  <si>
    <t># communities (represented at events) 75</t>
  </si>
  <si>
    <t># women 257 (48.8% from total by sex)</t>
  </si>
  <si>
    <t>To date, no residual impact has been identified for implemented mitigation measures.  [7 agreements have been signed at binational level: 3 (Ecuador), 4 (Colombia)]</t>
  </si>
  <si>
    <t>Cost-benefit analysis of adaptation measures to climate change will be carried out once adaptation measures will be designed.</t>
  </si>
  <si>
    <t>In collaboration with the local government of Nariño and UN Women, two workshops have been held on disaster risk management (DRM) with the use of innovative technology (such as drones) with the participation of 53 Awà and Afro community leaders and members (30 men and 23 women).One of them was focused on gender mainstreaming in DRM and on the importance of women in emergency preparedness and response at community level.  Workshops aimed at providing technology tools to identify prioritized areas for forests conservation and restoration. In the framework of the cooperation agreement between WFP and local government of Nariño signed last year, these workshops were totally funded by the local government, as part of their co-funding.</t>
  </si>
  <si>
    <t>Project baseline included information about community perceptions on climate hazards: rainfall increase, drought, floods, sea level rise</t>
  </si>
  <si>
    <t>Participation in the Climate change roundtabel of the department of Nariño (4 meetings); implementation of four Seasonal livelihoods programming (SLP) workshops, workshop with Ministry of Environment in Ecuador on the implementation of Climate change manual for local planning and collaboration with the Ministry of Environment in Colombia for the design of ecosystem-based and community-based adaptation measures portfolio.</t>
  </si>
  <si>
    <t>This indicator measures average score of changes resulting from WFP intervention on emergency preparedness. It measures how effectively WFP works with governments on emergency preparedness. This indicator will be measures at midterm evaluation and at project end.</t>
  </si>
  <si>
    <t>Binational portfolio on adaptation measures to climate change, forestry and native species and plants with Awà and Afro communities and WFP-PUCESE agreement for the implementation of ethnobotany adaptation measure.</t>
  </si>
  <si>
    <t>Outcomes</t>
  </si>
  <si>
    <t>Outputs</t>
  </si>
  <si>
    <t>Activities</t>
  </si>
  <si>
    <t>Tasks</t>
  </si>
  <si>
    <t>Annual budget programming 2020</t>
  </si>
  <si>
    <t>PROJECT</t>
  </si>
  <si>
    <t>Building adaptive capacity to climate change through food security and nutrition actions in vulnerable Afro and indigenous communities in the Colombia-Ecuador border area</t>
  </si>
  <si>
    <t>2020</t>
  </si>
  <si>
    <t>Outcome</t>
  </si>
  <si>
    <t>Activities/Tasks</t>
  </si>
  <si>
    <t xml:space="preserve">RELACIÓN CON MARCO LÓGICO </t>
  </si>
  <si>
    <t>Total Cost</t>
  </si>
  <si>
    <t>J</t>
  </si>
  <si>
    <t>F</t>
  </si>
  <si>
    <t>M</t>
  </si>
  <si>
    <t>A</t>
  </si>
  <si>
    <t>O</t>
  </si>
  <si>
    <t>N</t>
  </si>
  <si>
    <t>D</t>
  </si>
  <si>
    <t>Integrate, with full participation of Afro and Awá communities, traditional knowledge and capacities to manage climate risks and food security and nutrition in targeted binational watersheds</t>
  </si>
  <si>
    <t xml:space="preserve">1.1. </t>
  </si>
  <si>
    <t>Traditional and local knowledge recovered to support sustainable adaptation measures, food security and nutrition and resilient livelihoods</t>
  </si>
  <si>
    <t>1.1.3.</t>
  </si>
  <si>
    <t>Workshops, dialogues and cultural events (including fairs) organized to disseminate study results to 120 Afro and Awá communities, leaders and decision makers, in local languages. Equitable participation of men and women will be promoted.</t>
  </si>
  <si>
    <t>1.1.3.a</t>
  </si>
  <si>
    <t>x</t>
  </si>
  <si>
    <t>1.1.3.b</t>
  </si>
  <si>
    <t>1.1.3.c</t>
  </si>
  <si>
    <r>
      <t xml:space="preserve">Development of complementary studies on </t>
    </r>
    <r>
      <rPr>
        <i/>
        <sz val="14"/>
        <rFont val="Calibri"/>
        <family val="2"/>
        <scheme val="minor"/>
      </rPr>
      <t>traditional practices</t>
    </r>
    <r>
      <rPr>
        <sz val="14"/>
        <rFont val="Calibri"/>
        <family val="2"/>
        <scheme val="minor"/>
      </rPr>
      <t xml:space="preserve"> and </t>
    </r>
    <r>
      <rPr>
        <i/>
        <sz val="14"/>
        <rFont val="Calibri"/>
        <family val="2"/>
        <scheme val="minor"/>
      </rPr>
      <t>commercialization of native species.</t>
    </r>
  </si>
  <si>
    <t>1.1.3.d</t>
  </si>
  <si>
    <t xml:space="preserve">1.2. </t>
  </si>
  <si>
    <t>Traditional knowledge related to climate change threats and adaptation measures integrated in community dialogues and decision-making processes</t>
  </si>
  <si>
    <t xml:space="preserve">1.2.1. </t>
  </si>
  <si>
    <t>In 120 communities, leaders, community members and women groups trained on climate change threats, with culturally and gender sensitive methods. Equitable participation of men and women will be promoted.</t>
  </si>
  <si>
    <t>1.2.1.a</t>
  </si>
  <si>
    <t>1.2.2.</t>
  </si>
  <si>
    <t>Dialogues, fairs and exchanges involving 120 communities, leaders and community members developed</t>
  </si>
  <si>
    <t>1.2.2.a</t>
  </si>
  <si>
    <t>Dialogues, fairs and exchanges involving 120 communities</t>
  </si>
  <si>
    <t>1.2.3.</t>
  </si>
  <si>
    <t>One binational web-based learning platform on adaptation in use</t>
  </si>
  <si>
    <t>1.2.3.a</t>
  </si>
  <si>
    <t>1.2.4.</t>
  </si>
  <si>
    <t>Compilations and sharing of best practices on risk reduction and risk management actions at binational watershed level, considering ecosystem type and emphasizing traditional and local knowledge</t>
  </si>
  <si>
    <t>1.2.4.a</t>
  </si>
  <si>
    <t>Strengthen knowledge generation to effectively plan, design and implement adaptation responses in highly food insecure communities, considering emergency preparation and response actions</t>
  </si>
  <si>
    <t>2.2.</t>
  </si>
  <si>
    <t>Risk reduction capacity of binational institutions and communities strengthened, including leveraging climate services</t>
  </si>
  <si>
    <t>2.2.1</t>
  </si>
  <si>
    <t>Binational Early Warning Systems introduced, specifically tailored to inform the Afro and Awá communities about extreme events</t>
  </si>
  <si>
    <t>2.2.1.a</t>
  </si>
  <si>
    <t>Strengthen adaptive capacity of highly food insecure communities to reduce climate risks and food insecurity and improve community resilience in targeted populations through concrete adaptation measures</t>
  </si>
  <si>
    <t>3.1.</t>
  </si>
  <si>
    <t>Improved access to livelihood assets, enhanced resilience and reduced risks from climate shocks in food-insecure communities and households</t>
  </si>
  <si>
    <t>3.1.1.</t>
  </si>
  <si>
    <t>Participatory approaches developed, interfacing scientific and traditional knowledge</t>
  </si>
  <si>
    <t>3.1.1.a</t>
  </si>
  <si>
    <t>3.1.1.b</t>
  </si>
  <si>
    <t>3.1.2.</t>
  </si>
  <si>
    <t>Effective adaptation measures designed and implemented incorporating participatory approaches, traditional and local knowledge and tested techniques to recover of degraded ecosystems in 120 communities, including gender focus</t>
  </si>
  <si>
    <t>3.1.2.a</t>
  </si>
  <si>
    <t>3.1.2.b</t>
  </si>
  <si>
    <t>3.1.2.c</t>
  </si>
  <si>
    <t>Based on the SLP and CBPP results, Systematization of differents types of adaptation plans and measures with gender and intercultural approaches.</t>
  </si>
  <si>
    <t>3.1.2.d</t>
  </si>
  <si>
    <t>Design and implementation of climate change adaptation measures with gender and intercultural approaches.</t>
  </si>
  <si>
    <t>3.1.4.</t>
  </si>
  <si>
    <t>Cost-benefit analysis of proposed adaptation measures at micro-watershed level</t>
  </si>
  <si>
    <t>3.1.4.a</t>
  </si>
  <si>
    <t>Development of cost-benefit analysis studies of the proposed adaptation measures at the micro-watershed level.</t>
  </si>
  <si>
    <t>TOTAL COST OF PROJECT IMPLEMENTATION - YEAR 2020</t>
  </si>
  <si>
    <t>Seasonal Livelihood Programming - SLP</t>
  </si>
  <si>
    <t xml:space="preserve">Methodology </t>
  </si>
  <si>
    <t xml:space="preserve">Results </t>
  </si>
  <si>
    <t>The Three-Pronged Approach (3PA)</t>
  </si>
  <si>
    <t xml:space="preserve">Seasonal Livelihood Programming - Afro-descendants, Colombia </t>
  </si>
  <si>
    <t xml:space="preserve">Seasonal Livelihood Programming - Awá, Colombia </t>
  </si>
  <si>
    <t>Seasonal Livelihood Programming - Afro-descendants, Ecuador</t>
  </si>
  <si>
    <t>Seasonal Livelihood Programming - Awá, Ecuador</t>
  </si>
  <si>
    <r>
      <rPr>
        <b/>
        <sz val="16"/>
        <color theme="5" tint="-0.249977111117893"/>
        <rFont val="Arial"/>
        <family val="2"/>
      </rPr>
      <t>1.</t>
    </r>
    <r>
      <rPr>
        <b/>
        <sz val="13"/>
        <color theme="5" tint="-0.249977111117893"/>
        <rFont val="Arial"/>
        <family val="2"/>
      </rPr>
      <t xml:space="preserve"> Integrated Context Analysis (ICA) at the national level.</t>
    </r>
    <r>
      <rPr>
        <b/>
        <sz val="11"/>
        <color rgb="FF0070C0"/>
        <rFont val="Arial"/>
        <family val="2"/>
      </rPr>
      <t xml:space="preserve"> A collaborative tool used to identify the most appropriate programmatic strategies in specific geographical areas.</t>
    </r>
  </si>
  <si>
    <r>
      <rPr>
        <b/>
        <sz val="16"/>
        <color theme="9" tint="-0.249977111117893"/>
        <rFont val="Arial"/>
        <family val="2"/>
      </rPr>
      <t>2.</t>
    </r>
    <r>
      <rPr>
        <b/>
        <sz val="11"/>
        <color theme="9" tint="-0.249977111117893"/>
        <rFont val="Arial"/>
        <family val="2"/>
      </rPr>
      <t xml:space="preserve"> </t>
    </r>
    <r>
      <rPr>
        <b/>
        <sz val="13"/>
        <color theme="9" tint="-0.249977111117893"/>
        <rFont val="Arial"/>
        <family val="2"/>
      </rPr>
      <t>Seasonal Livelihood Programming (SLP) at the sub-national level.</t>
    </r>
    <r>
      <rPr>
        <b/>
        <sz val="11"/>
        <color rgb="FF0070C0"/>
        <rFont val="Arial"/>
        <family val="2"/>
      </rPr>
      <t xml:space="preserve"> </t>
    </r>
    <r>
      <rPr>
        <b/>
        <sz val="10"/>
        <color rgb="FF0070C0"/>
        <rFont val="Arial"/>
        <family val="2"/>
      </rPr>
      <t>A programming tool to design integrated operational plans and strengthening partnerships and coordination.</t>
    </r>
  </si>
  <si>
    <t>It provides the foundations for resilience planning, bringing together both humanitarian and development interventions.</t>
  </si>
  <si>
    <r>
      <rPr>
        <b/>
        <sz val="16"/>
        <color rgb="FF00B050"/>
        <rFont val="Arial"/>
        <family val="2"/>
      </rPr>
      <t>3.</t>
    </r>
    <r>
      <rPr>
        <b/>
        <sz val="11"/>
        <color rgb="FF00B050"/>
        <rFont val="Arial"/>
        <family val="2"/>
      </rPr>
      <t xml:space="preserve"> </t>
    </r>
    <r>
      <rPr>
        <b/>
        <sz val="13"/>
        <color rgb="FF00B050"/>
        <rFont val="Arial"/>
        <family val="2"/>
      </rPr>
      <t>Community-Based Participatory Planning (CBPP) at the local level.</t>
    </r>
    <r>
      <rPr>
        <b/>
        <sz val="11"/>
        <color rgb="FF0070C0"/>
        <rFont val="Arial"/>
        <family val="2"/>
      </rPr>
      <t xml:space="preserve"> D</t>
    </r>
    <r>
      <rPr>
        <b/>
        <sz val="10"/>
        <color rgb="FF0070C0"/>
        <rFont val="Arial"/>
        <family val="2"/>
      </rPr>
      <t>evelop multi-sectorial plans tailored to local priorities, ensuring prioritisation and ownership by communities.</t>
    </r>
  </si>
  <si>
    <t>SLP helps to build new partnerships while strengthening existing relations by identifying ways in which multi-sectorial programmes can best complement each other.</t>
  </si>
  <si>
    <t>•Steps</t>
  </si>
  <si>
    <t>(Tumaco, 24 to 27 February 2020)</t>
  </si>
  <si>
    <t>(Chachagüí, 09 to 12 March 2020)</t>
  </si>
  <si>
    <t>(Teleconference, 06 April to 28 May 2020)</t>
  </si>
  <si>
    <t>(Ibarra, 18 to 21 March 2020)</t>
  </si>
  <si>
    <t>Highlights</t>
  </si>
  <si>
    <t>•Timeline of good, bad and typical years</t>
  </si>
  <si>
    <t>•Developing a timeline of good, bad and typical years - [Afro-descendants, Colombia]</t>
  </si>
  <si>
    <t>•Developing a timeline of good, bad and typical years - [Awá, Colombia]</t>
  </si>
  <si>
    <t>•Developing a timeline of good, bad and typical years - [Afro-descendants, Ecuador]</t>
  </si>
  <si>
    <t>•Developing a timeline of good, bad and typical years - [Awá, Ecuador]</t>
  </si>
  <si>
    <t>Floods</t>
  </si>
  <si>
    <r>
      <t>Years (</t>
    </r>
    <r>
      <rPr>
        <b/>
        <sz val="9"/>
        <color rgb="FF000000"/>
        <rFont val="Arial"/>
        <family val="2"/>
      </rPr>
      <t>months)</t>
    </r>
  </si>
  <si>
    <t>Type of year</t>
  </si>
  <si>
    <t>TYPE OF EVENTS / TRIGGER FACTORS</t>
  </si>
  <si>
    <t>Fumigation</t>
  </si>
  <si>
    <t>From 1990s, the overuse of chemicals in illicit crops monoculture production led to natural resources degradation (reduced land productivity and deforestation), as well as water resources pollution.</t>
  </si>
  <si>
    <t>Year</t>
  </si>
  <si>
    <t>The Past</t>
  </si>
  <si>
    <t>Landslides</t>
  </si>
  <si>
    <t>Due to seasonal rainfalls during winter and the presence of geological faults, landslides have been one of the main hazards in the main roadways nd neighboring houses in the last 13 years, affecting 1,545 meters of track, 468 people and 5 houses.</t>
  </si>
  <si>
    <t>Events</t>
  </si>
  <si>
    <t>Type of years</t>
  </si>
  <si>
    <t>Description of the event</t>
  </si>
  <si>
    <t>It is characterized by an increase in rainfalls in the upper part of the watershed, leading to floods in the lower part of the watershed in the Awá territory.</t>
  </si>
  <si>
    <t>Bad</t>
  </si>
  <si>
    <t>We lived well in armony with nature: communities lived on the fruits of the land and rbood stock and many  mingas were held. There were animals and oxygen, traditional medicine was practiced and we bought only salt every two months in the near urban centre. Our main livelihoods was wood extraction (10 5-inch blocks of wood per day) and the main form of payment was based on barter and teaching. There was less population (a house every 5 km and the rest was jungle). We lived better: there were no helicopters and no armed groups.</t>
  </si>
  <si>
    <t>Landslide</t>
  </si>
  <si>
    <t>Typical</t>
  </si>
  <si>
    <t>Somes families lost their home and went to a shelter, while other were hosted by relatives and neighbours.</t>
  </si>
  <si>
    <t>Heavy rain</t>
  </si>
  <si>
    <t>Increased violence</t>
  </si>
  <si>
    <t>The presence of different armed groups has been registered, causing displacement, threats to community leaders and assessinations.</t>
  </si>
  <si>
    <t>Heavy rains</t>
  </si>
  <si>
    <t>Rainfall anomalies (due to a higher intensity) are trigger factors for bad year than a typical year with average rainfalls.</t>
  </si>
  <si>
    <t>Heavy rainfalls led to floods in the Cordillera Oriental in the Apaqui river watershed in the Carchi Province, which provides water to the watershed cantons (Huaca, Montúfar and Bolívar), affecting more than 41 people and 4 houses located in the watershed.</t>
  </si>
  <si>
    <t>Caused by heavy rainfall and put some houses at risk.</t>
  </si>
  <si>
    <t>Increased  rainfall</t>
  </si>
  <si>
    <t>It led to floods and sea level rising in the UNIPA communities, as well as landslides in the Resguardo Nulpe.</t>
  </si>
  <si>
    <t>Good production.</t>
  </si>
  <si>
    <t xml:space="preserve">Landslides </t>
  </si>
  <si>
    <t>Landslides caused by floods and heavy rains in Awá communities.</t>
  </si>
  <si>
    <t>We lived very well: one of the main source of income was wood extraction. We cut wood with artisanal techniques (with a hand saw).</t>
  </si>
  <si>
    <t>Flood</t>
  </si>
  <si>
    <t>Due to heavy rainfalls the Chota river overflowed, affecting cultivated areas.</t>
  </si>
  <si>
    <r>
      <t xml:space="preserve">Water pollution </t>
    </r>
    <r>
      <rPr>
        <b/>
        <sz val="11"/>
        <color rgb="FF7030A0"/>
        <rFont val="Arial"/>
        <family val="2"/>
      </rPr>
      <t xml:space="preserve">due to </t>
    </r>
    <r>
      <rPr>
        <b/>
        <sz val="11"/>
        <color rgb="FF000000"/>
        <rFont val="Arial"/>
        <family val="2"/>
      </rPr>
      <t>oil spill</t>
    </r>
  </si>
  <si>
    <t>Between August and December: drought. Communities could forecast these events. Landslides occurred between December 31 and January 6 every 4 years. Migration was the main solution.</t>
  </si>
  <si>
    <t>Forest fires</t>
  </si>
  <si>
    <t>Forest fires ocurred in La Carolina parish (local government), devastating more than 1,500 hectares of bush and scrub.</t>
  </si>
  <si>
    <r>
      <t xml:space="preserve">• During the consultation process, Awá community leaders mentioned that, although their livelihoods and lifestyle have been affected by climate change, it is not the main cause of their vulnerability.
•Since the 1990s, the overuse of chemicals (especially glyphosate) for illicit crops erradication led to soil degradation and therefore negatively affected crops (mainly those for subsistence). 
•In addition, it is important to highlight that, due to the indigenous Awá cosmovision, sowing period depends on the lunar cycle and it occur along the year.
Therefore, it was not possible to identify the trigger factors  between a typical year and a bad year through climate-related events. The evolution of the armed conflict and the cultivation of illicit crops radically changed Awà comunities lifestyle. For this reason, participants stated that it was more relevant to differentiate </t>
    </r>
    <r>
      <rPr>
        <b/>
        <sz val="11"/>
        <color rgb="FF000000"/>
        <rFont val="Arial"/>
        <family val="2"/>
      </rPr>
      <t>"The Past"</t>
    </r>
    <r>
      <rPr>
        <sz val="11"/>
        <color rgb="FF000000"/>
        <rFont val="Arial"/>
        <family val="2"/>
      </rPr>
      <t xml:space="preserve"> (from 1970s to 1990s) to </t>
    </r>
    <r>
      <rPr>
        <b/>
        <sz val="11"/>
        <color rgb="FF000000"/>
        <rFont val="Arial"/>
        <family val="2"/>
      </rPr>
      <t>"The Present"</t>
    </r>
    <r>
      <rPr>
        <sz val="11"/>
        <color rgb="FF000000"/>
        <rFont val="Arial"/>
        <family val="2"/>
      </rPr>
      <t xml:space="preserve"> (from 1990s to 2020).</t>
    </r>
  </si>
  <si>
    <t>PES foundation was created, the Andean Bear Conservation project started and a study on native species was carried out. El Niño phenomenon.</t>
  </si>
  <si>
    <t>Due to heavy rainfalls  during the winter, some of the 86 houses located in El Juncal are at risk of flood.</t>
  </si>
  <si>
    <t>Communities planted fruits such as papaya, guanabana, orange, "sapote", "caimito", "guamo", "chontaduro". La Planada and Ñembi river forest reserves were created.</t>
  </si>
  <si>
    <t>SLP participants identified that the most difficult years were the following: 
(2011) due to heavy rainfall with storms, with the parishes of Ambuquí, Salinas and La Carolina were highly affected by landslides and floods in the Cordillera Oriental (the Apaqui river watershed) in the Carchi Province. 
(2017) Due to heavy rainfalls especially in the Ambuqui and La Carolina sectors, several landslides affected the main roadway, putting houses at risk and isolating several families in the sector (368 meters of road were affected and 26 people living in the neighbouring area). El Salado river also overflowed with floods affecting two families (14 people and 2 houses), 2.5 hectares of various crops and 25 meters of roads.
(2019) Heavy rainfalls led to floods in the Eastern Cordillera in the Apaqui river watershed, which provides water to the cantons located in this watershed such as Huaca, Montufar and Bolívar.</t>
  </si>
  <si>
    <t>Participants identified that the most difficult years were:
(2019): high winds, floods, heavy rainfalls in Chical and landslide. Evacuation of families. Mining exploration;
(2008): Increased rainfall causing flooding. Landslides in the communities of Esmeraldas, Carchi and Imbabura. Loss of production in coastal region and in the mountains, due to deforestation;
(1970) Landslide, earthquake and tsunami. Seasonal changes and impact on agriculture.</t>
  </si>
  <si>
    <t>Forest fire</t>
  </si>
  <si>
    <t>A forest fire occurred in Cerro San Pablo. Local fireworkers and community members provided assistance.</t>
  </si>
  <si>
    <t>We lived well: our main sources of incomes were brood stock management and agriculture (Chiro (plantain) and cassava).  Landslides occurred between December 31 and January 6 every 4 years. Migration was the main solution.</t>
  </si>
  <si>
    <t xml:space="preserve">In June, a landslide occurred in Guadual. This event frequently takes place in this area due to the  geological fault. </t>
  </si>
  <si>
    <t>The Present</t>
  </si>
  <si>
    <t>Conflict and presence of armed groups. Threats and assassinations of Awá leaders. Illicit crops were planted around the "Resguardos". The Piedra Sellada Reserve was negatively impacted by fumigation, leading to land erosion.</t>
  </si>
  <si>
    <t>Due to rainfall increase during winter, landslide affected main roadway.</t>
  </si>
  <si>
    <t>Bad year due to the presence of armed groups. Threats and assassinations of Awá leaders. Illicit crops and fumigation.</t>
  </si>
  <si>
    <t>Winds</t>
  </si>
  <si>
    <t>Some houses were affected due to very strong winds.</t>
  </si>
  <si>
    <t>First fumigation occurred in the Awá territory. Presence of armed groups. Threats and assassinations of Awá leaders. Mining activities and increased malnutrition.</t>
  </si>
  <si>
    <t>Collapse of irrigation system</t>
  </si>
  <si>
    <t>Due to the increase in rainfalls during winter,  the flood of the Ambuqui Gorge led to the collapse of local irrigation system, affecting access to water.</t>
  </si>
  <si>
    <t>Fumigation. Increased presence of armed groups and displacement Threats and assassinations of Awá leaders. 10 April: Creation of the Quejuambi Feliciana reserves (2,200 ha)</t>
  </si>
  <si>
    <t>Strong winds severely damaged the roofs of houses. Winter wave.</t>
  </si>
  <si>
    <t>Several forest fires ocurred in the parishes of Lita, Ambuqui, Carolina, Salinas, affecting crops, bushes and forests.</t>
  </si>
  <si>
    <t>February 7: first educational centres were created. Sacred sites in Magui were bombed and taken as military bases. Law (Car 004) on the protection of Awà population was adpoted. August 3: The population returns to its territories without guarantees of protection. Bad year due to fumigation, illicit crops, threats and assassinations of Awá leaders due to the presence of armed groups.</t>
  </si>
  <si>
    <t>•“Trigger factors”</t>
  </si>
  <si>
    <t>•“Trigger factors” - [Afro-descendants, Colombia]</t>
  </si>
  <si>
    <t>•“Trigger factors”  - [Awá, Colombia]</t>
  </si>
  <si>
    <t>“Trigger factors” - [Afro-descendants, Ecuador]</t>
  </si>
  <si>
    <t>•“Trigger factors” - [Awá, Ecuador]</t>
  </si>
  <si>
    <t>Men</t>
  </si>
  <si>
    <t>Women</t>
  </si>
  <si>
    <r>
      <t>•</t>
    </r>
    <r>
      <rPr>
        <sz val="12"/>
        <color rgb="FF000000"/>
        <rFont val="Arial"/>
        <family val="2"/>
      </rPr>
      <t>Greater uncertainty and intensity in the rainy and summer seasons.</t>
    </r>
  </si>
  <si>
    <r>
      <t>•</t>
    </r>
    <r>
      <rPr>
        <sz val="12"/>
        <color rgb="FF000000"/>
        <rFont val="Arial"/>
        <family val="2"/>
      </rPr>
      <t>Uncertainty on climate patterns: increase in rainy and dry periods.</t>
    </r>
  </si>
  <si>
    <t xml:space="preserve">•Displacement of Colombian families as a result of the armed conflict; </t>
  </si>
  <si>
    <t xml:space="preserve">•Increasing number of  mangrove users and implementation of bad practices on Mangrove Ecosystem management; </t>
  </si>
  <si>
    <t>•Changes in rainfall patterns: heavier rainfalls and more prolonged droughts;</t>
  </si>
  <si>
    <t xml:space="preserve">•Strong winds and floods affecting crops and damaging infrastructure; </t>
  </si>
  <si>
    <r>
      <t>•</t>
    </r>
    <r>
      <rPr>
        <sz val="12"/>
        <color rgb="FF000000"/>
        <rFont val="Arial"/>
        <family val="2"/>
      </rPr>
      <t>Increased violence by armed groups;</t>
    </r>
  </si>
  <si>
    <r>
      <t>•</t>
    </r>
    <r>
      <rPr>
        <sz val="12"/>
        <color rgb="FF000000"/>
        <rFont val="Arial"/>
        <family val="2"/>
      </rPr>
      <t xml:space="preserve">Use of chemicals in agriculture (reduction of land productivity) and fishing; </t>
    </r>
  </si>
  <si>
    <r>
      <t>•</t>
    </r>
    <r>
      <rPr>
        <sz val="12"/>
        <color rgb="FF000000"/>
        <rFont val="Arial"/>
        <family val="2"/>
      </rPr>
      <t>Increased violence by armed groups - Planting of illicit crops.</t>
    </r>
  </si>
  <si>
    <t>•Changes in their healthy diet and traditional food preparation and consumption.</t>
  </si>
  <si>
    <t>•Lack of alternative sources of income and employment;</t>
  </si>
  <si>
    <t>• Chota - Mira river overflow and changes in its riverbed;</t>
  </si>
  <si>
    <t>• Watershed pollution negatively affecting water provision (rivers, estuaries);</t>
  </si>
  <si>
    <t>•Families need to go to urban centres to access to food, leading to higher expenditures.</t>
  </si>
  <si>
    <r>
      <t>•</t>
    </r>
    <r>
      <rPr>
        <sz val="12"/>
        <color rgb="FF000000"/>
        <rFont val="Arial"/>
        <family val="2"/>
      </rPr>
      <t>Monopoly of the palm company</t>
    </r>
    <r>
      <rPr>
        <sz val="12"/>
        <rFont val="Arial"/>
        <family val="2"/>
      </rPr>
      <t>.</t>
    </r>
  </si>
  <si>
    <r>
      <t>•</t>
    </r>
    <r>
      <rPr>
        <sz val="12"/>
        <color rgb="FF000000"/>
        <rFont val="Arial"/>
        <family val="2"/>
      </rPr>
      <t>Increased violence that lead to migration, especially among young people.</t>
    </r>
  </si>
  <si>
    <r>
      <t>•</t>
    </r>
    <r>
      <rPr>
        <sz val="12"/>
        <color rgb="FF000000"/>
        <rFont val="Arial"/>
        <family val="2"/>
      </rPr>
      <t>Changes in their healthy diet and traditional food preparation and consumption.</t>
    </r>
  </si>
  <si>
    <r>
      <t>•</t>
    </r>
    <r>
      <rPr>
        <sz val="12"/>
        <color rgb="FF000000"/>
        <rFont val="Arial"/>
        <family val="2"/>
      </rPr>
      <t xml:space="preserve">Increased violence by armed groups. </t>
    </r>
  </si>
  <si>
    <t>•Floods and heavy rainfalls, leading to landslides;</t>
  </si>
  <si>
    <t>• The lack of harvest and therefore income force women to work in informal commercial activity ("cacho" and street sales);</t>
  </si>
  <si>
    <t>•Decreasing river flows;</t>
  </si>
  <si>
    <t xml:space="preserve">•Impact on agricultural production implies the increase of the barter or exchange of available food, as well as the use of other solidarity strategies; </t>
  </si>
  <si>
    <t>•Glyphosate fumigation causing environment degradation.</t>
  </si>
  <si>
    <t xml:space="preserve">•The economy related to illicit crops and new conceptions of well-being; </t>
  </si>
  <si>
    <t>•Drought affects the availability of water resources for irrigation in the communities of the Mira river watershed, preventing them from crops planting.</t>
  </si>
  <si>
    <t>•Migration of several Afro-Ecuadorian families to Quito (capital) or Ibarra due to the lack of diversified sources of income and employment.</t>
  </si>
  <si>
    <t>•High presence of pests with a decrease in crop yields;</t>
  </si>
  <si>
    <t>• Increase of women's care work; community provides support on family care.</t>
  </si>
  <si>
    <t>•Gender inequality and domestic violence: men mainly manage family income, which has been used to buy drinks during the weekend, thus contributing to domestic violence.</t>
  </si>
  <si>
    <t>•Changing cropping patterns due to changes in rainfall cycles; smallholder farmers have lost ancestral knowledge on climate forecasts.</t>
  </si>
  <si>
    <t>•Presence of pests / diseases in tomato crops increased production costs, negatively affecting the employment of women in this activity during post-harvest.</t>
  </si>
  <si>
    <t>•Deforestation increase (loss of native species and crops, fragmentation of habitats).</t>
  </si>
  <si>
    <t>•Crisis copying strategies are implemented, such as looking for job (mainly men  work as day labourers); there is temporary migration.</t>
  </si>
  <si>
    <t>•Livelihoods</t>
  </si>
  <si>
    <t>•Livelihoods - [Afro-descendants, Colombia]</t>
  </si>
  <si>
    <t>•Livelihoods - [Awá, Colombia]</t>
  </si>
  <si>
    <t>•Livelihoods - [Afrodescendants, Ecuador]</t>
  </si>
  <si>
    <t>•Livelihoods - [Awá, Ecuador]</t>
  </si>
  <si>
    <r>
      <t>•</t>
    </r>
    <r>
      <rPr>
        <sz val="12"/>
        <color rgb="FF000000"/>
        <rFont val="Arial"/>
        <family val="2"/>
      </rPr>
      <t xml:space="preserve">Paid work (river transport, trade, restaurants, hotels, transport, street vendors, master builder, teachers); </t>
    </r>
  </si>
  <si>
    <r>
      <t>•</t>
    </r>
    <r>
      <rPr>
        <sz val="12"/>
        <color rgb="FF000000"/>
        <rFont val="Arial"/>
        <family val="2"/>
      </rPr>
      <t xml:space="preserve">Unpaid work (community plots, homework and family care); </t>
    </r>
  </si>
  <si>
    <t>•Agriculture</t>
  </si>
  <si>
    <t xml:space="preserve">•Aquaculture (shell collecting); </t>
  </si>
  <si>
    <r>
      <t>•</t>
    </r>
    <r>
      <rPr>
        <sz val="12"/>
        <color rgb="FF000000"/>
        <rFont val="Arial"/>
        <family val="2"/>
      </rPr>
      <t>Paid work</t>
    </r>
  </si>
  <si>
    <r>
      <t>•</t>
    </r>
    <r>
      <rPr>
        <sz val="12"/>
        <color rgb="FF000000"/>
        <rFont val="Arial"/>
        <family val="2"/>
      </rPr>
      <t>Collecting</t>
    </r>
  </si>
  <si>
    <t>•Fishing</t>
  </si>
  <si>
    <t>•Aquaculture (rfish breeding in pools);</t>
  </si>
  <si>
    <r>
      <t>•</t>
    </r>
    <r>
      <rPr>
        <sz val="12"/>
        <color rgb="FF000000"/>
        <rFont val="Arial"/>
        <family val="2"/>
      </rPr>
      <t>Agriculture</t>
    </r>
  </si>
  <si>
    <r>
      <t>•Handcra</t>
    </r>
    <r>
      <rPr>
        <sz val="12"/>
        <color rgb="FF000000"/>
        <rFont val="Arial"/>
        <family val="2"/>
      </rPr>
      <t>fts and Tourism</t>
    </r>
  </si>
  <si>
    <r>
      <t>•Handc</t>
    </r>
    <r>
      <rPr>
        <sz val="12"/>
        <color rgb="FF000000"/>
        <rFont val="Arial"/>
        <family val="2"/>
      </rPr>
      <t>rafts</t>
    </r>
  </si>
  <si>
    <t>•Livestock</t>
  </si>
  <si>
    <t>•Brood stock management;</t>
  </si>
  <si>
    <r>
      <t>•</t>
    </r>
    <r>
      <rPr>
        <sz val="12"/>
        <color rgb="FF000000"/>
        <rFont val="Arial"/>
        <family val="2"/>
      </rPr>
      <t>Wild forest species (vegetable, animal, medicinal)</t>
    </r>
  </si>
  <si>
    <r>
      <t>•Harvest from w</t>
    </r>
    <r>
      <rPr>
        <sz val="12"/>
        <color rgb="FF000000"/>
        <rFont val="Arial"/>
        <family val="2"/>
      </rPr>
      <t>ild forest (vegetablas, small animals, medicinal plants)</t>
    </r>
  </si>
  <si>
    <t xml:space="preserve">•Forest exploitation </t>
  </si>
  <si>
    <t>•Unpaid activities (home and familiy care)</t>
  </si>
  <si>
    <r>
      <t>•</t>
    </r>
    <r>
      <rPr>
        <sz val="12"/>
        <color rgb="FF000000"/>
        <rFont val="Arial"/>
        <family val="2"/>
      </rPr>
      <t>Fishing</t>
    </r>
  </si>
  <si>
    <r>
      <t>•</t>
    </r>
    <r>
      <rPr>
        <sz val="12"/>
        <color rgb="FF000000"/>
        <rFont val="Arial"/>
        <family val="2"/>
      </rPr>
      <t>Hunting / Fishing</t>
    </r>
  </si>
  <si>
    <t>•Paid work</t>
  </si>
  <si>
    <t xml:space="preserve">•Paid work </t>
  </si>
  <si>
    <r>
      <t>•</t>
    </r>
    <r>
      <rPr>
        <sz val="12"/>
        <color rgb="FF000000"/>
        <rFont val="Arial"/>
        <family val="2"/>
      </rPr>
      <t>Hunting</t>
    </r>
  </si>
  <si>
    <r>
      <t>•</t>
    </r>
    <r>
      <rPr>
        <sz val="12"/>
        <color rgb="FF000000"/>
        <rFont val="Arial"/>
        <family val="2"/>
      </rPr>
      <t>Traditional medicine</t>
    </r>
  </si>
  <si>
    <t>•Agricultural health</t>
  </si>
  <si>
    <t>•Informal trade</t>
  </si>
  <si>
    <t>•Plantations / Wood extraction</t>
  </si>
  <si>
    <t>•Animal breeding</t>
  </si>
  <si>
    <r>
      <t>•</t>
    </r>
    <r>
      <rPr>
        <sz val="12"/>
        <color rgb="FF000000"/>
        <rFont val="Arial"/>
        <family val="2"/>
      </rPr>
      <t>Wood extraction</t>
    </r>
  </si>
  <si>
    <t>•Ecotourism</t>
  </si>
  <si>
    <t>•Medicine</t>
  </si>
  <si>
    <t>•Human health</t>
  </si>
  <si>
    <r>
      <t>•</t>
    </r>
    <r>
      <rPr>
        <sz val="12"/>
        <color rgb="FF000000"/>
        <rFont val="Arial"/>
        <family val="2"/>
      </rPr>
      <t>Tourism</t>
    </r>
  </si>
  <si>
    <t>BUILDING SEASONAL LIVELIHOOD CALENDARS</t>
  </si>
  <si>
    <t>BUILDING SEASONAL LIVELIHOOD CALENDARS - [Afro-descendants, Colombia]</t>
  </si>
  <si>
    <t>BUILDING SEASONAL LIVELIHOOD CALENDARS - [Awá, Colombia]</t>
  </si>
  <si>
    <t>BUILDING SEASONAL LIVELIHOOD CALENDARS - [Afrodescendants, Ecuador]</t>
  </si>
  <si>
    <t>BUILDING SEASONAL LIVELIHOOD CALENDARS - [Awá, Ecuador]</t>
  </si>
  <si>
    <t>•Seasonal Livelihood Calendar - Typical year</t>
  </si>
  <si>
    <t>•Typical year</t>
  </si>
  <si>
    <t>• "The Past"</t>
  </si>
  <si>
    <r>
      <t xml:space="preserve">In </t>
    </r>
    <r>
      <rPr>
        <b/>
        <i/>
        <sz val="12"/>
        <color theme="1"/>
        <rFont val="Arial"/>
        <family val="2"/>
      </rPr>
      <t>"The Past"</t>
    </r>
    <r>
      <rPr>
        <sz val="12"/>
        <color theme="1"/>
        <rFont val="Arial"/>
        <family val="2"/>
      </rPr>
      <t xml:space="preserve"> the territory of the Resguardo Nulpe was characterized by well-marked rainy periods (September-May) and dry season (June-August), while in the communities of the UNIPA organization there were higher rainfall in the months of September to February, with a drier season in the months of March - April (when Easter ended), and June - August. The Awá communities can forecast what would be going to happen in the next year during December until the first six days of January ("we saw if the river grows between December 31 or maximum until January 6..."), when they could forecast climate-related events or seasonal anomalies.</t>
    </r>
  </si>
  <si>
    <t>In a typical year rainfall occurs from December to May, with peaks  in February and March, while July and August are the months with the least rainfall. Regarding dry season, it usually occur between June and October, with August being the driest month of the year.</t>
  </si>
  <si>
    <t>Seasonal livelihood calendar colour code</t>
  </si>
  <si>
    <t>As shown in the table below, different colours refer to specific impacts levels.</t>
  </si>
  <si>
    <t>NEGATIVE</t>
  </si>
  <si>
    <t>VERY NEGATIVE</t>
  </si>
  <si>
    <t>NEGATIVE INDICATORS</t>
  </si>
  <si>
    <t>POSITIVE</t>
  </si>
  <si>
    <t>VERY POSITIVE</t>
  </si>
  <si>
    <t>POSITIVE INDICATORS</t>
  </si>
  <si>
    <t>•“Trigger months”</t>
  </si>
  <si>
    <r>
      <t xml:space="preserve">The scenario that triggers the </t>
    </r>
    <r>
      <rPr>
        <b/>
        <i/>
        <sz val="12"/>
        <rFont val="Arial"/>
        <family val="2"/>
      </rPr>
      <t>"Current time"</t>
    </r>
    <r>
      <rPr>
        <sz val="12"/>
        <rFont val="Arial"/>
        <family val="2"/>
      </rPr>
      <t xml:space="preserve"> is mainly associated with the illicit crops monoculture production in the territory and the consequent aerial spraying with glyphosate. A change in the frequency and intensity of the rainy and dry seasons is evidenced.</t>
    </r>
  </si>
  <si>
    <t>The scenario that triggers “the bad year” is mainly associated with the frequency and intensity of the rainy seasons that cause landslides and floods.</t>
  </si>
  <si>
    <t>The scenario that triggers the bad year is associated with an increase in the duration and intensity of rainfalls.</t>
  </si>
  <si>
    <t>B</t>
  </si>
  <si>
    <t>•Seasonal Livelihood Calendar - Bad year</t>
  </si>
  <si>
    <t xml:space="preserve">•“Year of loss” </t>
  </si>
  <si>
    <t>•"The Present"</t>
  </si>
  <si>
    <t>•Bad year</t>
  </si>
  <si>
    <r>
      <t>From 1990s (</t>
    </r>
    <r>
      <rPr>
        <b/>
        <i/>
        <sz val="12"/>
        <color theme="1"/>
        <rFont val="Arial"/>
        <family val="2"/>
      </rPr>
      <t>"The Present"</t>
    </r>
    <r>
      <rPr>
        <sz val="12"/>
        <color theme="1"/>
        <rFont val="Arial"/>
        <family val="2"/>
      </rPr>
      <t>),  illicit crops monoculture production and its related fumigation negatively impacted rAwá leaders livelihoods and their relationship with nature.  Native seeds and traditional products were lost, natural resources degradation (soil erosion and water pollution) was combined with a reduced productivity of main crops and the spread of human diseases. The adverse effects of climate variability (such as El Niño phenomenon, more intense and frequent rainfalls, sea level rising and landslides) have been exacerbating the vulnerability of these communities.</t>
    </r>
  </si>
  <si>
    <t>In a bad year heavy rainfalls occur from December to July, with peaks in January and February, while August and September are the months with the least rainfall. Regarding dry season, it usually occurs between June and September, with August being the driest  month of the year for Awá communities.</t>
  </si>
  <si>
    <t>Main impacts experienced by communities when a shock hits are captured in bad years. These take as reference the ‘trigger months’, reflecting the first part of the rainy season that determines whether the cultivation and growing period may be compromised and lead to poor harvests and a
bad year.</t>
  </si>
  <si>
    <t>•Household vulnerability profiling</t>
  </si>
  <si>
    <t>•Vulnerability profiles characterization - [Afro-descendants, Colombia]</t>
  </si>
  <si>
    <t>•Vulnerability profiles characterization - [Awá, Colombia]</t>
  </si>
  <si>
    <t>•Vulnerability profiles characterization - [Afrodescendants, Ecuador]</t>
  </si>
  <si>
    <t>•Vulnerability profiles characterization - [Awá, Ecuador]</t>
  </si>
  <si>
    <r>
      <rPr>
        <b/>
        <sz val="16"/>
        <color rgb="FF00B0F0"/>
        <rFont val="Arial"/>
        <family val="2"/>
      </rPr>
      <t>Objective</t>
    </r>
    <r>
      <rPr>
        <sz val="12"/>
        <color theme="1"/>
        <rFont val="Arial"/>
        <family val="2"/>
      </rPr>
      <t xml:space="preserve">
</t>
    </r>
    <r>
      <rPr>
        <sz val="6"/>
        <color theme="1"/>
        <rFont val="Arial"/>
        <family val="2"/>
      </rPr>
      <t xml:space="preserve">
</t>
    </r>
    <r>
      <rPr>
        <sz val="12"/>
        <color theme="1"/>
        <rFont val="Arial"/>
        <family val="2"/>
      </rPr>
      <t>To define household profiles of vulnerability in relation to food security and exposure to shocks. It is
based on four overall vulnerability household profiles, all of which are likely to be found in any community:</t>
    </r>
  </si>
  <si>
    <t>Group C [Highly food insecure from last or consecutive shocks]</t>
  </si>
  <si>
    <t>Group A [Resilient - Already benefiting from growth and development]</t>
  </si>
  <si>
    <r>
      <rPr>
        <b/>
        <sz val="11"/>
        <color theme="1"/>
        <rFont val="Calibri"/>
        <family val="2"/>
        <scheme val="minor"/>
      </rPr>
      <t>This group includes the majority of vulnerable communities in the Alto Mira and Bajo Mira y Frontera community councils. Their high food insecurity is the result of the erosion of their livelihoods due to the adverse effects of climate variability and the recurrent violence in the territory for the presence of different armed groups. They would benefit from interventions that would improve their livelihoods and strengthen their capacities to adapt to the effects of climate variability. Complementary actions that improve access to basic services are needed, as, without this assistance, this population is at risk of falling into extreme poverty.</t>
    </r>
    <r>
      <rPr>
        <sz val="11"/>
        <color theme="1"/>
        <rFont val="Calibri"/>
        <family val="2"/>
        <scheme val="minor"/>
      </rPr>
      <t xml:space="preserve">  
People own between half and one hectare of land, where they plant cocoa, bananas and fruit trees. They only have brood stock (2-5 pigs and 2-25 chickens). Other source of income is fishing, collecting in normal conditions a maximum of 20kg of fish and 30 to 100 units of shells. They do not hire day labourers, but they use the "hand exchange" (support from friends and / or neighbours to do some agricultural activity). In addition, they earn additional income as day labourers in the construction sector, dressmaking and selling fried food in the street. They exchange their products through minga and barter. The educational level is basic (primary and baccalaureate in some cases). They live in a house with a plastic or thatch roof, a "guadua" (type of bamboo) wall and a dirt and guadua floor. They have access to river water and some streams; in some cases they have water wells. As additional assets they only have work tools.</t>
    </r>
  </si>
  <si>
    <r>
      <rPr>
        <b/>
        <sz val="11"/>
        <color theme="1"/>
        <rFont val="Calibri"/>
        <family val="2"/>
        <scheme val="minor"/>
      </rPr>
      <t xml:space="preserve">These households represent a small minority of the Awá population and are food secure and resilient and will already benefit from growth and development through their own efforts. They are likely to manage difficult seasons and shocks.
</t>
    </r>
    <r>
      <rPr>
        <sz val="11"/>
        <color theme="1"/>
        <rFont val="Calibri"/>
        <family val="2"/>
        <scheme val="minor"/>
      </rPr>
      <t xml:space="preserve">
In this group people own from 6 to 10 hectares (some elderly people own more, but as it is distributed among different family members), where they plant chiro, sugar cane, corn, cassava, beans and "lulo", among others. They have cattle (8-20 heads) and brood stock (5-10 pigs, 30-50 chickens, 10-20 ducks and up to 11 turkeys). They can also own tilapia or cachama farms. They generally hire day labourers for hunting, construction, planting, harvesting and care of property, or for their own safety. They get additional income as teachers, tourism, public employment and/or trade. They trade their farming products (cassava, plantain, chickens, cattle) within the community or in nearby towns and in some cases also in the border area with Ecuador. The educational level varies from being illiterate to master degree. They live in houses with cement and ceramic floors, table or thin wood and Eternit walls, plastic or zinc roof. The communities near to main roads have access to water from the aqueduct, while in remote areas households access from streams through motor pumps and they also store water. They have additional assets, such as a house, car, motorcycle, farm, scythes, canoes, outboard motors and stoves. They have access to conventional and traditional medicine.</t>
    </r>
  </si>
  <si>
    <r>
      <rPr>
        <b/>
        <sz val="10"/>
        <color theme="1"/>
        <rFont val="Calibri"/>
        <family val="2"/>
        <scheme val="minor"/>
      </rPr>
      <t xml:space="preserve">These households represent a small minority of the Awá population and are food secure and resilient and will already benefit from growth and development through their own efforts. They are likely to manage difficult seasons and shocks.
</t>
    </r>
    <r>
      <rPr>
        <sz val="10"/>
        <color theme="1"/>
        <rFont val="Calibri"/>
        <family val="2"/>
        <scheme val="minor"/>
      </rPr>
      <t>In this group families own approximately 125 hectares, but some families have around 200 hectares, depending on the location, or 20 hectares. The majority do not cultivate as land are not fertile; land owners are mainly men, while women access to inherited land. Main crops are grass, coconut, banana, corn, cocoa, cassava and fruit trees. Agriculture is traditionally a male-led sector, while women In agriculture, women have a role of accompaniment/support, although agriculture is considered to be men´s work, since it requires physical strength, while women just support these activities. They own livestock (a maximum of 45 heads and a minimum of 10 of cattle, depending on families location) and brood stock (5 to 10 pigs). Other sources of income are  timber trade, shops, discotheques, or other self-employed businesses, while in the mangrove area  the sale of bio-aquatic products. They live in house with cement floor and walls and Zinc and / or "duratecho"roof. Families access to water through the aqueduct, while in the mangrove area through wells and rain harvesting, in addition to water barrels. With water scarcity,  especially in the mangrove area, mainly women, boys and girls gather water from wells. Additional productive assets are chainsaws, spikes, bars, machetes, shovels and in the mangrove area  boats with outboard motors, power generators and bank accounts. Only men use work tools. Families trade their products in the cantonal capital, in nearby communities and/or in the city of Ibarra (grain warehouses and wholesale market).</t>
    </r>
  </si>
  <si>
    <r>
      <rPr>
        <b/>
        <sz val="10"/>
        <color theme="1"/>
        <rFont val="Calibri"/>
        <family val="2"/>
        <scheme val="minor"/>
      </rPr>
      <t xml:space="preserve">Their high food insecurity is the result of the erosion of their livelihoods due to the adverse effects of climate variability. They are not resilient because their livelihoods are fragile. They fail to recover with their own efforts due to their limited capacity to rebuild their assets and livelihoods.
</t>
    </r>
    <r>
      <rPr>
        <sz val="10"/>
        <color theme="1"/>
        <rFont val="Calibri"/>
        <family val="2"/>
        <scheme val="minor"/>
      </rPr>
      <t>In this group families own on average 2, 4, 6 or even up to 90 hectares, but they only cultivate a part, depending on their location. Traditionally men have been managing land, while women do not own land. They do not carry out crop diversification and among the main crops are the Chilean banana, medicinal plants, cocoa, guanabana, coconut, mango, beans, corn, pepper, chili, fruit, among others; women (who also are in charge of brood stock management, as well as homework) and men are both involved in agriculture. Other sources of income are: i) working on palm trees on farms belonging to other families, ii) collecting shells, fishing, and iii) tourism, depending on the area. Families have basic education, while young people, especially men, get higher education, as young women get pregnant. They live in houses with a tile or zinc roof, cement or wood floors, cement walls or earth bricks. In some cases families own their houses, in other cases it is loaned, while young families live in their parents' houses or on loan. They access to water through the aqueduct (in the upper area (Valle del Chota)), while in the mangrove through wells, or rainwater harvesting (mainly women are in charge of it), in addition to packaged water. In general, families have rudimentary productive assets for agricultural and/or fishing work.  Labour is also provided through family mingas, according to their physical capacity. The means of transport is public buses.</t>
    </r>
  </si>
  <si>
    <t>Gruop B [Food secure under no major shocks]</t>
  </si>
  <si>
    <t>Group D [Highly food insecure, including destitute]</t>
  </si>
  <si>
    <t>Group B [Food secure under no major shocks]</t>
  </si>
  <si>
    <r>
      <rPr>
        <b/>
        <sz val="10"/>
        <color theme="1"/>
        <rFont val="Calibri"/>
        <family val="2"/>
        <scheme val="minor"/>
      </rPr>
      <t xml:space="preserve">These households are moderately resilient and vulnerable to food insecurity during difficult seasonal times or during a disaster, without compromising assets or livelihoods through negative coping strategies. They are at risk of sliding downwards (into Group C) if no livelihood protection actions are implemented.  
</t>
    </r>
    <r>
      <rPr>
        <sz val="10"/>
        <color theme="1"/>
        <rFont val="Calibri"/>
        <family val="2"/>
        <scheme val="minor"/>
      </rPr>
      <t xml:space="preserve">
In general in this group families own from 14 to 20 hectares of land, in Valle del Chota from 10 to 15 hectares, but most of them are  forests, so only a part is for cultivation. In other areas families own to 5 hectares but they cannot plant due to lack of water for irrigation. Men mainly own land, while women access to inherited land. The main crops are coconut, mango, orange, coconut, cocoa, banana, chili, among others, depending on the location. Women are involved in the whole process of cultivation, but mainly during harvesting. Families have from 4 to 10 pigs, mainly located near the houses and women, boys or girls are in charge of brood sotck management. They own livestock (6 to 12 cows): the higher the livestock number, the more control men exercise on them. Additional sources of income (are the sale of bio-aquatic products (mainly in the mangrove area), wood, food preparation or others. In the upper area (Valle de Chota) more men than women are engaged in public/private formal employment, have their own businesses or are day labourers. They live in houses houses with a zinc roof, a treated wood or cement or ceramic floor and earth brick walls. They access to water  through aqueduct, wells, or through rainwater harvesting, in addition to packaged water. Additional productive assets are vessels with outboard motors, power generators, bank accounts, among other equipment and/or minor tools for agricultural work. These families hire very few labour work during harvest or for sowing, since they can count on family support.</t>
    </r>
  </si>
  <si>
    <r>
      <rPr>
        <b/>
        <sz val="10"/>
        <color theme="1"/>
        <rFont val="Calibri"/>
        <family val="2"/>
        <scheme val="minor"/>
      </rPr>
      <t xml:space="preserve">These highly food insecure households are the most vulnerable, with little or no asset ownership and no or extremely limited income sources. Food insecurity for this group is likely to be chronic, and therefore requires  a different set of programming support aiming at alleviating poverty and strengthening and diversifying alternative assets.
</t>
    </r>
    <r>
      <rPr>
        <sz val="10"/>
        <color theme="1"/>
        <rFont val="Calibri"/>
        <family val="2"/>
        <scheme val="minor"/>
      </rPr>
      <t>in this group families do not own land, because they have sold it to palm growers or logging companies; heads of household work as day labourers on local palm farms and women in shell collecting and fishing. They do not have cattle or pigs. As alternative sources of income, men work as day labourers in the wood extraction sector, fish and shells trade and some women work in paid domestic employment. Some people have basic education, others only primary (mainly men, due to the low income of families). They live in houses with tile (in the upper area) or straw roof, wooden or cement floor and  mud bricks walls. They access to water is through aqueduct (80% of the population of the upper area), and they also use well water for personal hygiene and household cleaning and rainwater harvesting for consumption. Communities in remote areas acces through "water holes" or from the river (wich is not suitable for human consumption). The productive assets are: machetes, shovels, canoes, trammel and minor agricultural work tools. They trade their products in their own communities to intermediaries, while women barter products in smaller quantities and only in some communities.  These families do not hire day labourer, since they work as day labourers. Main Transport is public and river transport in some communities.</t>
    </r>
  </si>
  <si>
    <t>•Identifying measures</t>
  </si>
  <si>
    <t>•Identifying measures - [Afro-descendants, Colombia]</t>
  </si>
  <si>
    <t>•Identifying measures - [Awá, Colombia]</t>
  </si>
  <si>
    <t>•Identifying measures - [Afrodescendants - Ecuador]</t>
  </si>
  <si>
    <t>•Identifying measures - [Awá, Ecuador]</t>
  </si>
  <si>
    <r>
      <rPr>
        <b/>
        <sz val="14"/>
        <color rgb="FF00B0F0"/>
        <rFont val="Arial"/>
        <family val="2"/>
      </rPr>
      <t>Objective</t>
    </r>
    <r>
      <rPr>
        <sz val="12"/>
        <color theme="1"/>
        <rFont val="Arial"/>
        <family val="2"/>
      </rPr>
      <t xml:space="preserve">
To identify on-going activities and the partners implementing them, seasonally aligning these activities to the broad programme rationales and the different target groups that can be reached with each activity and to identify gaps and opportunities for complementary efforts.</t>
    </r>
  </si>
  <si>
    <t>Main adaptation measures identified</t>
  </si>
  <si>
    <t>Identification of programmatic actions</t>
  </si>
  <si>
    <r>
      <rPr>
        <b/>
        <sz val="12"/>
        <color theme="1"/>
        <rFont val="Arial"/>
        <family val="2"/>
      </rPr>
      <t>1. Agricultural production and forestry:</t>
    </r>
    <r>
      <rPr>
        <sz val="12"/>
        <color theme="1"/>
        <rFont val="Arial"/>
        <family val="2"/>
      </rPr>
      <t xml:space="preserve"> Promote family gardens and brood stock (pigs and chickens), as well as income generation strategies that allow smllholder producers to process, transform and market local products such as cocoa, banana, coconut, cassava, among others, prioritizing the adding value.</t>
    </r>
  </si>
  <si>
    <r>
      <rPr>
        <b/>
        <sz val="12"/>
        <color theme="1"/>
        <rFont val="Arial"/>
        <family val="2"/>
      </rPr>
      <t xml:space="preserve">1. Strengthening Awá agriculture: </t>
    </r>
    <r>
      <rPr>
        <sz val="12"/>
        <color theme="1"/>
        <rFont val="Arial"/>
        <family val="2"/>
      </rPr>
      <t xml:space="preserve">Their food security and nutrition will be improved by enhancing physical access food through their own production. For this reason, family garderns will be promoted with subsistance crops, as well as native seeds resilient to climate change will be restored, thus contributing also to reduce soil degradation. </t>
    </r>
  </si>
  <si>
    <t>1. Adaptation measure for the recovery, protection and dissemination of ancenstral medicine and knowledge on nutritional properties of the flora and fauna existing in the Afro-Ecuadorian communities of the binational Mira - Mataje watersheds.</t>
  </si>
  <si>
    <r>
      <t xml:space="preserve">1. Agriculture: </t>
    </r>
    <r>
      <rPr>
        <sz val="11"/>
        <color theme="1"/>
        <rFont val="Arial"/>
        <family val="2"/>
      </rPr>
      <t>Improve food security, especially access to local food through trade or barter. Crop diversification will be promoted, as well as the recovery of native seeds that resilient to climate change, thus facilitating genetic refreshing and mitigating fragile soil degradation. Complementary actions will include the land preparation (soil analysis) and harvest/post-harvest (integrated pest and/or disease management, biofertilizers, sanitary management) and technification of the crop, mainly with "Chiro".</t>
    </r>
  </si>
  <si>
    <t>2. Conservation and sustainable management of mangroves to reduce the impact of coastal floods and erosion caused by storm surges, as well as provision of ecosystem services.</t>
  </si>
  <si>
    <r>
      <rPr>
        <b/>
        <sz val="12"/>
        <color theme="1"/>
        <rFont val="Arial"/>
        <family val="2"/>
      </rPr>
      <t xml:space="preserve">2. Promotion of fishing and aquaculture: </t>
    </r>
    <r>
      <rPr>
        <sz val="12"/>
        <color theme="1"/>
        <rFont val="Arial"/>
        <family val="2"/>
      </rPr>
      <t>Enhance the sustainable use of fisheries resources and the implementation of family and community aquaculture systems, as well as strengthen local cooperatives and associations to foster access to market.</t>
    </r>
  </si>
  <si>
    <r>
      <rPr>
        <b/>
        <sz val="12"/>
        <color theme="1"/>
        <rFont val="Arial"/>
        <family val="2"/>
      </rPr>
      <t xml:space="preserve">2. Brood stock management and fish production: </t>
    </r>
    <r>
      <rPr>
        <sz val="12"/>
        <color theme="1"/>
        <rFont val="Arial"/>
        <family val="2"/>
      </rPr>
      <t>Food security and nutrition of Awà communities will be improved by food availability and physical and economic access  to diverse food, especially that with a high protein through brood stock management and fish production.</t>
    </r>
  </si>
  <si>
    <t>3. Conservation and protection of water sources in the Mira-Mataje and Guáitara-Carchi watersheds.</t>
  </si>
  <si>
    <r>
      <rPr>
        <b/>
        <sz val="11"/>
        <color theme="1"/>
        <rFont val="Arial"/>
        <family val="2"/>
      </rPr>
      <t xml:space="preserve">2. Livestock production, fishery and hunting: </t>
    </r>
    <r>
      <rPr>
        <sz val="11"/>
        <color theme="1"/>
        <rFont val="Arial"/>
        <family val="2"/>
      </rPr>
      <t>Improve food security in the communities, enhancing availability and access to diverse food, especially those with a high protein contribution to the Awá diet. For this reason, brood stock management and integrated farms will be promoted.</t>
    </r>
  </si>
  <si>
    <r>
      <rPr>
        <b/>
        <sz val="12"/>
        <color theme="1"/>
        <rFont val="Arial"/>
        <family val="2"/>
      </rPr>
      <t>3. Ecosystems restoration with native species:</t>
    </r>
    <r>
      <rPr>
        <sz val="12"/>
        <color theme="1"/>
        <rFont val="Arial"/>
        <family val="2"/>
      </rPr>
      <t xml:space="preserve"> Restore the main ecosystems that support community livelihoods (forests, mangroves, among others), to ensure local agricultural systems productivity and bush meat availability, as well as to promote tourism as an alternative source of income.</t>
    </r>
  </si>
  <si>
    <r>
      <rPr>
        <b/>
        <sz val="12"/>
        <color theme="1"/>
        <rFont val="Arial"/>
        <family val="2"/>
      </rPr>
      <t xml:space="preserve">3. Human Health: </t>
    </r>
    <r>
      <rPr>
        <sz val="12"/>
        <color theme="1"/>
        <rFont val="Arial"/>
        <family val="2"/>
      </rPr>
      <t xml:space="preserve">Restore traditional medicine and native medical species based on ancestral knowledge as a complement to conventional medicine.	</t>
    </r>
  </si>
  <si>
    <r>
      <rPr>
        <b/>
        <sz val="11"/>
        <color theme="1"/>
        <rFont val="Arial"/>
        <family val="2"/>
      </rPr>
      <t xml:space="preserve">3. Ecosystem restoration and reforestation: </t>
    </r>
    <r>
      <rPr>
        <sz val="11"/>
        <color theme="1"/>
        <rFont val="Arial"/>
        <family val="2"/>
      </rPr>
      <t>Ecosystem restoration will be implemented in respect of the Awá cosmovision. Trainings and awareness-raising activities on environment, forest conservation, sustainable development, among others, will be carried out. Active and passive reforestation will be promoted through family/community tree nurseries with native and/or endangered species, in articulation with to reforestation plans , wildlife conservation programs, among others.</t>
    </r>
  </si>
  <si>
    <r>
      <rPr>
        <b/>
        <sz val="12"/>
        <color theme="1"/>
        <rFont val="Arial"/>
        <family val="2"/>
      </rPr>
      <t xml:space="preserve">4. Sustainable management of water resources: </t>
    </r>
    <r>
      <rPr>
        <sz val="12"/>
        <color theme="1"/>
        <rFont val="Arial"/>
        <family val="2"/>
      </rPr>
      <t>Mainstreaming this issue is a key factor for the successfull implementation of the other initiatives, especially those related to agriculture and fishery. It is also essential to implement concrete actions to protect main water resources, through greater use of water harvesting, especially in the winter period.</t>
    </r>
  </si>
  <si>
    <r>
      <rPr>
        <b/>
        <sz val="12"/>
        <color theme="1"/>
        <rFont val="Arial"/>
        <family val="2"/>
      </rPr>
      <t>4. Ecosystem restoration:</t>
    </r>
    <r>
      <rPr>
        <sz val="12"/>
        <color theme="1"/>
        <rFont val="Arial"/>
        <family val="2"/>
      </rPr>
      <t xml:space="preserve"> Reforestation with native species, especially in water rounds, will be promoted, as well as and the active and passive restoration of forests and other ecosystems in the region. These activities require community participation and commitment, thus implementing family and community plant nurseries and seeds banks and facilitating incentives for ecosystem restoration and conservation. Prioritized adaptation measure to climate change: </t>
    </r>
    <r>
      <rPr>
        <i/>
        <sz val="12"/>
        <color theme="1"/>
        <rFont val="Arial"/>
        <family val="2"/>
      </rPr>
      <t>Implementation of germplasm and seeds banks with agriculture experimental and demonstration plots</t>
    </r>
    <r>
      <rPr>
        <sz val="12"/>
        <color theme="1"/>
        <rFont val="Arial"/>
        <family val="2"/>
      </rPr>
      <t>.</t>
    </r>
  </si>
  <si>
    <r>
      <t xml:space="preserve">4. Alternative sources of income: </t>
    </r>
    <r>
      <rPr>
        <sz val="11"/>
        <color theme="1"/>
        <rFont val="Arial"/>
        <family val="2"/>
      </rPr>
      <t>Alternative income-generating activities, such as ecoturism, will be promoted to increase families income and enhance a sustainable use of the territory.</t>
    </r>
  </si>
  <si>
    <t>Binational portfolio of prioritized measures for adaptation to climate change</t>
  </si>
  <si>
    <t>Nº</t>
  </si>
  <si>
    <t>NAME OF THE MEASURE</t>
  </si>
  <si>
    <t>BENEFICIARY ETHNIC GROUPS</t>
  </si>
  <si>
    <t>TYPE OF MEASURE</t>
  </si>
  <si>
    <t>TYPE OF ADAPTIVE FUNCTION</t>
  </si>
  <si>
    <t>CONTRIBUTION TO FOOD SECURITY AND NUTRITION</t>
  </si>
  <si>
    <t>CONTRIBUTION TO PROJECT GOALS AND TARGETS</t>
  </si>
  <si>
    <t>ALIGNMENT WITH NATIONAL LEGAL FRAMEWORK</t>
  </si>
  <si>
    <t>Implementation of germplasm and seeds banks with agriculture experimental and demonstration plots.</t>
  </si>
  <si>
    <t>Awá and Afro Colombians</t>
  </si>
  <si>
    <t xml:space="preserve"> Ecosystems restoration, rehabilitation, enrichment and assisted regeneration and reforestation.</t>
  </si>
  <si>
    <t>Awá y Afro Colombians</t>
  </si>
  <si>
    <t xml:space="preserve">EbA
Ecosystems conservation and restoration </t>
  </si>
  <si>
    <t xml:space="preserve">3.1.  At the end of the project, 100 percent of the identified communities in the binational watersheds have created assets which reduce the risk of climate change. 
3.1.2.  By the end of the project, created assets support the sustainable recovery of degraded ecosystems.
3.1.1. By project end, participatory approaches enables communities to incorporate both scientific and traditional knowledge to reduce climate risks.
3.2.2. At least 3.000 hectares of forest and 2.000 hectares of mangroves protected and recovered.
3.1.3. By the end of the project, up to 120 communities adopt water management measures according to community plans.
</t>
  </si>
  <si>
    <t>Participatory prioritization of areas of biodiversity conservation and exclusion, as well as on sustainable use of biodiversity.</t>
  </si>
  <si>
    <t>Awá</t>
  </si>
  <si>
    <t xml:space="preserve">EbA
Conservation of forests and sustainable forestry management
</t>
  </si>
  <si>
    <t>Conservation of the biodiversity and the ecosystem services by the recycling of nutrients, hydric regulation and provision of food, among others.</t>
  </si>
  <si>
    <t xml:space="preserve">3.1. At the end of the project, 100 percent of the identified communities in the binational watersheds have created assets which reduce the risk of climate change.
3.1.2. By the end of the project, created assets support the sustainable recovery of degraded ecosystems.
3.2.2. At least 3.000 hectares of forest and 2.000 hectares of mangroves protected and recovered.
3.1.3.By the end of the project, up to 120 communities adopt water management measures according to community plans.
</t>
  </si>
  <si>
    <t>Implementation of agroforestry systems with local crops.</t>
  </si>
  <si>
    <t>EbA
Implementation of diverse agrosilvicultural systems in cultivated land.</t>
  </si>
  <si>
    <t xml:space="preserve">Diversification of the agricultural production to face the effects of climate variability and change  on food security and family income.
</t>
  </si>
  <si>
    <r>
      <t xml:space="preserve">Availability: </t>
    </r>
    <r>
      <rPr>
        <sz val="11"/>
        <rFont val="Calibri"/>
        <family val="2"/>
        <scheme val="minor"/>
      </rPr>
      <t>Promote availability of locally produced food and guarantee ecosystem services (such as pollination, biological control and the control of pests) essential for food production.</t>
    </r>
    <r>
      <rPr>
        <b/>
        <sz val="11"/>
        <rFont val="Calibri"/>
        <family val="2"/>
        <scheme val="minor"/>
      </rPr>
      <t xml:space="preserve">
Access:</t>
    </r>
    <r>
      <rPr>
        <sz val="11"/>
        <rFont val="Calibri"/>
        <family val="2"/>
        <scheme val="minor"/>
      </rPr>
      <t>Benefiting from associated main crops in the region, contributes to improve physical access to diverse food. The possibility to trade or barter some of the crops produced in the agroforestry systems enhances the economic access to other food not produced locally.</t>
    </r>
    <r>
      <rPr>
        <b/>
        <sz val="11"/>
        <rFont val="Calibri"/>
        <family val="2"/>
        <scheme val="minor"/>
      </rPr>
      <t xml:space="preserve">
Stability: </t>
    </r>
    <r>
      <rPr>
        <sz val="11"/>
        <rFont val="Calibri"/>
        <family val="2"/>
        <scheme val="minor"/>
      </rPr>
      <t>Foster families productive autonomy and make them less dependent on external supplies. At the same time, it enhances productive diversification, contributing to stable access to food even if one of the principal productive activities has been severely affected.</t>
    </r>
    <r>
      <rPr>
        <b/>
        <sz val="11"/>
        <rFont val="Calibri"/>
        <family val="2"/>
        <scheme val="minor"/>
      </rPr>
      <t xml:space="preserve">
Biological utilization: </t>
    </r>
    <r>
      <rPr>
        <sz val="11"/>
        <rFont val="Calibri"/>
        <family val="2"/>
        <scheme val="minor"/>
      </rPr>
      <t>Contributes to diet diversity, which improves human health and in the capacity of the organism to take advantage of food.</t>
    </r>
  </si>
  <si>
    <t xml:space="preserve">3.1. At the end of the project, 100 percent of the identified communities in the binational watersheds have created assets which reduce the risk of climate change.
3.1.2. By the end of the project, created assets support the sustainable recovery of degraded ecosystems.
3.2.2. At least 3.000 hectares of forest and 2.000 hectares of mangroves protected and recovered. 
3.1.3. By the end of the project, up to 120 communities adopt water management measures according to community plans.
</t>
  </si>
  <si>
    <t>Training programme for teachers on agroecology, agroforestry and other related issues, to strengthen comunities productive capacity and autonomy.</t>
  </si>
  <si>
    <t>CbA
Enabling measure</t>
  </si>
  <si>
    <t>Strengthening of communities productive capacity with a sustainable socioeconomic and environmental focus</t>
  </si>
  <si>
    <r>
      <t xml:space="preserve">Availability: </t>
    </r>
    <r>
      <rPr>
        <sz val="11"/>
        <rFont val="Calibri"/>
        <family val="2"/>
        <scheme val="minor"/>
      </rPr>
      <t xml:space="preserve">Enhance local production of food, reduce losses, and enrich  communities knowledge and practices.
</t>
    </r>
    <r>
      <rPr>
        <b/>
        <sz val="11"/>
        <rFont val="Calibri"/>
        <family val="2"/>
        <scheme val="minor"/>
      </rPr>
      <t xml:space="preserve">
Access: </t>
    </r>
    <r>
      <rPr>
        <sz val="11"/>
        <rFont val="Calibri"/>
        <family val="2"/>
        <scheme val="minor"/>
      </rPr>
      <t xml:space="preserve">Increase the yield of crops and reduce losses and the use of external supplies with greater economic benefits for the families, and increased physical and economic access to food.
</t>
    </r>
    <r>
      <rPr>
        <b/>
        <sz val="11"/>
        <rFont val="Calibri"/>
        <family val="2"/>
        <scheme val="minor"/>
      </rPr>
      <t xml:space="preserve">
Stability: </t>
    </r>
    <r>
      <rPr>
        <sz val="11"/>
        <rFont val="Calibri"/>
        <family val="2"/>
        <scheme val="minor"/>
      </rPr>
      <t>Installed capacity in the community fosters productive autonomy and capacities, preventing them from being depedent on external assistance.</t>
    </r>
  </si>
  <si>
    <t>1.2.1. By project end, leaders and community members in 120 communities trained in climate change threats, using culturally and gender-sensitive methods.
2.1. By project end, 120 communities will have access to scientific climate risk information at the micro-watershed level.
3.1.1. By project end, participatory approaches enables communities to incorporate both scientific  and traditional knowledge to reduce climate risks.
3.1.5. By the end of the project, 120 communities increased land area dedicated to the cultivation of native crops.
3.1.5. Targeted households develop one alternate income source.</t>
  </si>
  <si>
    <t>Participative planning of farming activities with agroecology practices for adaptation to climate change.</t>
  </si>
  <si>
    <t>CbA</t>
  </si>
  <si>
    <t>Diversification of agricultural production to face the effects of climate variability and change  on food security and family income.
Strengthening of communities adaptive capacities with integrated farms planning and management.</t>
  </si>
  <si>
    <r>
      <t xml:space="preserve">Availability: </t>
    </r>
    <r>
      <rPr>
        <sz val="11"/>
        <rFont val="Calibri"/>
        <family val="2"/>
        <scheme val="minor"/>
      </rPr>
      <t>Enhance local production of food, reduce losses, and enrich  communities knowledge and practices.</t>
    </r>
    <r>
      <rPr>
        <b/>
        <sz val="11"/>
        <rFont val="Calibri"/>
        <family val="2"/>
        <scheme val="minor"/>
      </rPr>
      <t xml:space="preserve">
Access:</t>
    </r>
    <r>
      <rPr>
        <sz val="11"/>
        <rFont val="Calibri"/>
        <family val="2"/>
        <scheme val="minor"/>
      </rPr>
      <t xml:space="preserve"> Increase the yield of crops and reduce losses and the use of external supplies with greater economic benefits for the families, and increased physical and economic access to food.</t>
    </r>
    <r>
      <rPr>
        <b/>
        <sz val="11"/>
        <rFont val="Calibri"/>
        <family val="2"/>
        <scheme val="minor"/>
      </rPr>
      <t xml:space="preserve">
Stability:</t>
    </r>
    <r>
      <rPr>
        <sz val="11"/>
        <rFont val="Calibri"/>
        <family val="2"/>
        <scheme val="minor"/>
      </rPr>
      <t xml:space="preserve"> The productive planning of the farm crops promotes staggered harvesting throughout the year, contributing to stable access to food and income. Agroecology practices contribute to  soil conservation and the provision of ecosystem services essential for local production.
</t>
    </r>
    <r>
      <rPr>
        <b/>
        <sz val="11"/>
        <rFont val="Calibri"/>
        <family val="2"/>
        <scheme val="minor"/>
      </rPr>
      <t xml:space="preserve">
Biological utilization: </t>
    </r>
    <r>
      <rPr>
        <sz val="11"/>
        <rFont val="Calibri"/>
        <family val="2"/>
        <scheme val="minor"/>
      </rPr>
      <t>Contributes to diet diversity, which improves human health and in the capacity of the organism to take advantage of food.</t>
    </r>
  </si>
  <si>
    <t>3.1. At the end of the project, 100 percent of the identified communities in the binational watersheds have created assets which reduce the risk of climate change.
3.1.1. By project end, participatory approaches enables communities to incorporate  both scientific and traditional knowledge to reduce climate risks.
3.1.2. By the end of the project, created assets support the sustainable recovery of degraded ecosystems.
3.1.5.By the end of the project, 120 communities increased land area dedicated to the cultivation of native crops.
3.2.2. At least 3.000 hectares of forest and 2.000 hectares of mangroves protected and recovered.</t>
  </si>
  <si>
    <t>Strengthen aquaculture production  and replicate successful models to improve protein rich food production and promote income-generating activities.</t>
  </si>
  <si>
    <t>Diversification of the agricultural production to face of the effects of climate variability and change on food security and family income.</t>
  </si>
  <si>
    <r>
      <t xml:space="preserve">Availability: </t>
    </r>
    <r>
      <rPr>
        <sz val="11"/>
        <rFont val="Calibri"/>
        <family val="2"/>
        <scheme val="minor"/>
      </rPr>
      <t>Contributes to the increase in the availability of protein rich food, especially in the Awá communities and in those Afro communities that are not intensively dedicated to fishing.</t>
    </r>
    <r>
      <rPr>
        <b/>
        <sz val="11"/>
        <rFont val="Calibri"/>
        <family val="2"/>
        <scheme val="minor"/>
      </rPr>
      <t xml:space="preserve">
Access: </t>
    </r>
    <r>
      <rPr>
        <sz val="11"/>
        <rFont val="Calibri"/>
        <family val="2"/>
        <scheme val="minor"/>
      </rPr>
      <t xml:space="preserve">Contributes to direct access to protein rich food starting through productive systems with introduced native species and aligned with indigenous cosmovision and Afro culture.  Increasing communities access to market will enhance selling production surplus, increasing family income and economic access to food.  </t>
    </r>
    <r>
      <rPr>
        <b/>
        <sz val="11"/>
        <rFont val="Calibri"/>
        <family val="2"/>
        <scheme val="minor"/>
      </rPr>
      <t xml:space="preserve">
Stability: </t>
    </r>
    <r>
      <rPr>
        <sz val="11"/>
        <rFont val="Calibri"/>
        <family val="2"/>
        <scheme val="minor"/>
      </rPr>
      <t>Promotes productive diversity, which contributes to stable access to foods even if one of the principal productive activities has been seriously affected.</t>
    </r>
    <r>
      <rPr>
        <b/>
        <sz val="11"/>
        <rFont val="Calibri"/>
        <family val="2"/>
        <scheme val="minor"/>
      </rPr>
      <t xml:space="preserve">
Biological utilization:</t>
    </r>
    <r>
      <rPr>
        <sz val="11"/>
        <rFont val="Calibri"/>
        <family val="2"/>
        <scheme val="minor"/>
      </rPr>
      <t xml:space="preserve"> Contributes to diet diversity with the provision of proteins and fats, which improves human health and in the capacity of the organism to take advantage of food.</t>
    </r>
  </si>
  <si>
    <r>
      <t xml:space="preserve">3.1. At the end of the project, 100 percent of the identified communities in the binational watersheds have created assets which reduce the risk of climate change.
3.1.5. At least 10 percent increase in household monetary incomes through introduced adaptation measures
3.1.5. Targeted households develop one alternate income source.
</t>
    </r>
    <r>
      <rPr>
        <i/>
        <sz val="11"/>
        <rFont val="Calibri"/>
        <family val="2"/>
        <scheme val="minor"/>
      </rPr>
      <t>Project goals</t>
    </r>
    <r>
      <rPr>
        <sz val="11"/>
        <rFont val="Calibri"/>
        <family val="2"/>
        <scheme val="minor"/>
      </rPr>
      <t>:Increased dietary diversity to seven items in household diet.</t>
    </r>
  </si>
  <si>
    <r>
      <t xml:space="preserve">National Plan for Adaptation to Climate Change. </t>
    </r>
    <r>
      <rPr>
        <sz val="11"/>
        <rFont val="Calibri"/>
        <family val="2"/>
        <scheme val="minor"/>
      </rPr>
      <t>Agriculture and food security strategies adapted to climate change.</t>
    </r>
  </si>
  <si>
    <t>Provide training programs and technical assistance on the implementation of fishery systems with potential for marketing and in alignment with Awà cosmovision and Afro culture.</t>
  </si>
  <si>
    <r>
      <t xml:space="preserve">National Plan for Adaptation to Climate Change. </t>
    </r>
    <r>
      <rPr>
        <sz val="11"/>
        <rFont val="Calibri"/>
        <family val="2"/>
        <scheme val="minor"/>
      </rPr>
      <t>Agriculture and food security strategies adapted to climate change.</t>
    </r>
    <r>
      <rPr>
        <b/>
        <sz val="11"/>
        <rFont val="Calibri"/>
        <family val="2"/>
        <scheme val="minor"/>
      </rPr>
      <t xml:space="preserve">
National Plan for Adaptation to Climate Change. </t>
    </r>
    <r>
      <rPr>
        <sz val="11"/>
        <rFont val="Calibri"/>
        <family val="2"/>
        <scheme val="minor"/>
      </rPr>
      <t>Management of climate change impact on the biodiversity and ecosystem services.</t>
    </r>
  </si>
  <si>
    <r>
      <t xml:space="preserve">Strengthen local and community practices and institutions for the sustainable management of ecosystems and natural resources, including the </t>
    </r>
    <r>
      <rPr>
        <b/>
        <i/>
        <sz val="11"/>
        <rFont val="Calibri"/>
        <family val="2"/>
        <scheme val="minor"/>
      </rPr>
      <t>Guardia Indigena</t>
    </r>
    <r>
      <rPr>
        <b/>
        <sz val="11"/>
        <rFont val="Calibri"/>
        <family val="2"/>
        <scheme val="minor"/>
      </rPr>
      <t xml:space="preserve">, the </t>
    </r>
    <r>
      <rPr>
        <b/>
        <i/>
        <sz val="11"/>
        <rFont val="Calibri"/>
        <family val="2"/>
        <scheme val="minor"/>
      </rPr>
      <t>Guardia Cimarrona</t>
    </r>
    <r>
      <rPr>
        <b/>
        <sz val="11"/>
        <rFont val="Calibri"/>
        <family val="2"/>
        <scheme val="minor"/>
      </rPr>
      <t>and the community regulations.</t>
    </r>
  </si>
  <si>
    <t xml:space="preserve">Strengthening community   capacity of self-regulation and therefore their adaptive capacity. </t>
  </si>
  <si>
    <r>
      <t xml:space="preserve">Stability: </t>
    </r>
    <r>
      <rPr>
        <sz val="11"/>
        <rFont val="Calibri"/>
        <family val="2"/>
        <scheme val="minor"/>
      </rPr>
      <t>A more sustainable management of the ecosystems and natural resources can contribute to stable food provision.</t>
    </r>
    <r>
      <rPr>
        <b/>
        <sz val="11"/>
        <rFont val="Calibri"/>
        <family val="2"/>
        <scheme val="minor"/>
      </rPr>
      <t xml:space="preserve">
Biological utilization:</t>
    </r>
    <r>
      <rPr>
        <sz val="11"/>
        <rFont val="Calibri"/>
        <family val="2"/>
        <scheme val="minor"/>
      </rPr>
      <t xml:space="preserve"> Enhance community food governance and autonomy and promote community empowerment in improving their food security and nutrition.</t>
    </r>
  </si>
  <si>
    <t>3.1. At the end of the project, 100 percent of the identified communities in the binational watersheds have created assets which reduce the risk of climate change.
3.1.1. By project end, participatory approaches enables communities to incorporate both scientific and traditional knowledge to reduce climate risks.
3.1.2. By the end of the project, created assets support the sustainable recovery of degraded ecosystems.
3.2.2. At least 3.000 hectares of forest and 2.000 hectares of mangroves protected and recovered.
3.1.3. By the end of the project, up to 120 communities adopt water management measures according to community plans.</t>
  </si>
  <si>
    <t>Create and strengthen community associations and second level organizations to enhance community savings groups, mutual funds for investment and fund reserves, as well other mechanisms and tool to share and transfer risks.</t>
  </si>
  <si>
    <t>Stand, share and transfer climate risks.</t>
  </si>
  <si>
    <r>
      <t xml:space="preserve">Availability: </t>
    </r>
    <r>
      <rPr>
        <sz val="11"/>
        <rFont val="Calibri"/>
        <family val="2"/>
        <scheme val="minor"/>
      </rPr>
      <t>Families can benefit from</t>
    </r>
    <r>
      <rPr>
        <b/>
        <sz val="11"/>
        <rFont val="Calibri"/>
        <family val="2"/>
        <scheme val="minor"/>
      </rPr>
      <t xml:space="preserve"> </t>
    </r>
    <r>
      <rPr>
        <sz val="11"/>
        <rFont val="Calibri"/>
        <family val="2"/>
        <scheme val="minor"/>
      </rPr>
      <t>economies of scale that strengthen their productive and commercial activities, thus contributing to community/individual saving and risk sharing mechanisms.  Therefore, community capacity to produce and trade food in local market will be strengthened.</t>
    </r>
    <r>
      <rPr>
        <b/>
        <sz val="11"/>
        <rFont val="Calibri"/>
        <family val="2"/>
        <scheme val="minor"/>
      </rPr>
      <t xml:space="preserve">
Stability: </t>
    </r>
    <r>
      <rPr>
        <sz val="11"/>
        <rFont val="Calibri"/>
        <family val="2"/>
        <scheme val="minor"/>
      </rPr>
      <t xml:space="preserve">By transferring and/or sharing risks, families can make investments in their farms without exposing to a high risk to their assets that are essential to their livelihoods and food production. </t>
    </r>
  </si>
  <si>
    <t xml:space="preserve">3.1. At the end of the project, 100 percent of the identified communities in the binational watersheds have created assets which reduce the risk of climate change.
3.1.1. By project end, participatory approaches enables communities to incorporate  both scientific and traditional knowledge to reduce climate risks.
3.1.5. At least 10 percent increase in household monetary incomes through introduced adaptation measures.
3.1.5. Targeted households develop one alternate income source. </t>
  </si>
  <si>
    <r>
      <t xml:space="preserve">National Plan for Adaptation to Climate Change. </t>
    </r>
    <r>
      <rPr>
        <sz val="11"/>
        <color theme="1"/>
        <rFont val="Calibri"/>
        <family val="2"/>
        <scheme val="minor"/>
      </rPr>
      <t xml:space="preserve">Agriculture and food security strategies for adaptation to climate change. Strengthening the institutional capacity for adaptation to climate change. </t>
    </r>
    <r>
      <rPr>
        <b/>
        <sz val="11"/>
        <color theme="1"/>
        <rFont val="Calibri"/>
        <family val="2"/>
        <scheme val="minor"/>
      </rPr>
      <t xml:space="preserve">
National Plan for Adaptation to Climate Change. </t>
    </r>
    <r>
      <rPr>
        <sz val="11"/>
        <color theme="1"/>
        <rFont val="Calibri"/>
        <family val="2"/>
        <scheme val="minor"/>
      </rPr>
      <t xml:space="preserve">Recognized as an adaptation and risk management action in the CbA document: Basic concepts on adaptation. Conceptual Frame and Guidelines. </t>
    </r>
  </si>
  <si>
    <t>Implement community early warning systems– EWS – for floods in the lower part of the Mira river watershed, including frequenlty affected communities from San Juan in the CCAMYF and Cabo Manglares of the CCBMYF.</t>
  </si>
  <si>
    <t xml:space="preserve">Permanent monitoring water sources and rainfall level and implementation of communication mechanisms to generate alerts and early warnings, thus reducing the risk and impact on community infrastructure and ecosystems and building community resilience. </t>
  </si>
  <si>
    <r>
      <rPr>
        <b/>
        <sz val="11"/>
        <rFont val="Calibri"/>
        <family val="2"/>
        <scheme val="minor"/>
      </rPr>
      <t xml:space="preserve">Stability: </t>
    </r>
    <r>
      <rPr>
        <sz val="11"/>
        <rFont val="Calibri"/>
        <family val="2"/>
        <scheme val="minor"/>
      </rPr>
      <t xml:space="preserve">Communities can make evidence-based decisions on climate-related extreme events and protect their productive assets and livelihoods, essential for food production. </t>
    </r>
  </si>
  <si>
    <t>2.2.1 By project end, at least one EWS in place covering all targeted communities with at least 20 nodes at community level, and territorial organizations able to take appropriate response actions following protocols.</t>
  </si>
  <si>
    <r>
      <rPr>
        <b/>
        <sz val="11"/>
        <color theme="1"/>
        <rFont val="Calibri"/>
        <family val="2"/>
        <scheme val="minor"/>
      </rPr>
      <t>National Policy of Climate Change.</t>
    </r>
    <r>
      <rPr>
        <sz val="11"/>
        <color theme="1"/>
        <rFont val="Calibri"/>
        <family val="2"/>
        <scheme val="minor"/>
      </rPr>
      <t xml:space="preserve"> </t>
    </r>
    <r>
      <rPr>
        <b/>
        <sz val="11"/>
        <color theme="1"/>
        <rFont val="Calibri"/>
        <family val="2"/>
        <scheme val="minor"/>
      </rPr>
      <t>Action Plan. Low carbon and climate resilient rural development Line of Action 2</t>
    </r>
    <r>
      <rPr>
        <sz val="11"/>
        <color theme="1"/>
        <rFont val="Calibri"/>
        <family val="2"/>
        <scheme val="minor"/>
      </rPr>
      <t xml:space="preserve">: Generate and disseminate strategic agroclimatic information fto promote climate-smart agriculture and climate insurance, as well as forecast and early warning systems to adjust agriculture calendars and reduce harvest losses. 
</t>
    </r>
    <r>
      <rPr>
        <b/>
        <sz val="11"/>
        <color theme="1"/>
        <rFont val="Calibri"/>
        <family val="2"/>
        <scheme val="minor"/>
      </rPr>
      <t xml:space="preserve">
National Plan for Adaptation to Climate Change. </t>
    </r>
    <r>
      <rPr>
        <sz val="11"/>
        <color theme="1"/>
        <rFont val="Calibri"/>
        <family val="2"/>
        <scheme val="minor"/>
      </rPr>
      <t xml:space="preserve">Strengthening the institutional capacity for adaptation to climate change. </t>
    </r>
  </si>
  <si>
    <t>Dialogue of knowledge and seeds exchange with gender and  intercultural focus in  Awá and Afro Ecuadorian communities</t>
  </si>
  <si>
    <t>Awá and Afro Ecuadorians</t>
  </si>
  <si>
    <t>EbA   
Conservation of the biological and agricultural diversity</t>
  </si>
  <si>
    <t xml:space="preserve">Provision of specific gene pools for crops and livestock adaptation to climate variability </t>
  </si>
  <si>
    <r>
      <t xml:space="preserve">Availability: </t>
    </r>
    <r>
      <rPr>
        <sz val="11"/>
        <color theme="1"/>
        <rFont val="Calibri"/>
        <family val="2"/>
        <scheme val="minor"/>
      </rPr>
      <t>P</t>
    </r>
    <r>
      <rPr>
        <sz val="11"/>
        <color theme="1"/>
        <rFont val="Calibri"/>
        <family val="2"/>
        <scheme val="minor"/>
      </rPr>
      <t>romotes internal production, strenghtening communities own food reserves and restoring traditional food storage practices  and their use for seeds and animal consumption.</t>
    </r>
    <r>
      <rPr>
        <b/>
        <sz val="11"/>
        <color theme="1"/>
        <rFont val="Calibri"/>
        <family val="2"/>
        <scheme val="minor"/>
      </rPr>
      <t xml:space="preserve">
Access: </t>
    </r>
    <r>
      <rPr>
        <sz val="11"/>
        <color theme="1"/>
        <rFont val="Calibri"/>
        <family val="2"/>
        <scheme val="minor"/>
      </rPr>
      <t>Enhance</t>
    </r>
    <r>
      <rPr>
        <sz val="11"/>
        <color theme="1"/>
        <rFont val="Calibri"/>
        <family val="2"/>
        <scheme val="minor"/>
      </rPr>
      <t xml:space="preserve"> physical, economic, social and cultural access to food, fostering dialogue and exchange of knowledge and seeds. </t>
    </r>
    <r>
      <rPr>
        <b/>
        <sz val="11"/>
        <color theme="1"/>
        <rFont val="Calibri"/>
        <family val="2"/>
        <scheme val="minor"/>
      </rPr>
      <t xml:space="preserve">
Stability: </t>
    </r>
    <r>
      <rPr>
        <sz val="11"/>
        <color theme="1"/>
        <rFont val="Calibri"/>
        <family val="2"/>
        <scheme val="minor"/>
      </rPr>
      <t xml:space="preserve">Recover traditional food preparation and diet and promote stable access to food. 
</t>
    </r>
    <r>
      <rPr>
        <b/>
        <sz val="11"/>
        <color theme="1"/>
        <rFont val="Calibri"/>
        <family val="2"/>
        <scheme val="minor"/>
      </rPr>
      <t xml:space="preserve">
Biological utilization: </t>
    </r>
    <r>
      <rPr>
        <sz val="11"/>
        <color theme="1"/>
        <rFont val="Calibri"/>
        <family val="2"/>
        <scheme val="minor"/>
      </rPr>
      <t>Promotes he</t>
    </r>
    <r>
      <rPr>
        <sz val="11"/>
        <color theme="1"/>
        <rFont val="Calibri"/>
        <family val="2"/>
        <scheme val="minor"/>
      </rPr>
      <t xml:space="preserve">althy lifestyle through an adequate food processing process.  </t>
    </r>
  </si>
  <si>
    <t>3.1. At the end of the project, 100 percent of the identified communities in the binational watersheds have created assets which reduce the risk of climate change.
3.1.1. By project end, participatory approaches enables communities to incorporate both scientific and traditional knowledge to reduce climate risks.
3.1.2. By the end of the project, created assets support the sustainable recovery of degraded ecosystems
3.1.4. By the end of the project, cost-benefit analyses implemented for each adaptation measure, on a watershed level.</t>
  </si>
  <si>
    <r>
      <rPr>
        <b/>
        <sz val="11"/>
        <color theme="1"/>
        <rFont val="Calibri"/>
        <family val="2"/>
        <scheme val="minor"/>
      </rPr>
      <t>Guidelines for the OE1 2025: L1:</t>
    </r>
    <r>
      <rPr>
        <sz val="11"/>
        <color theme="1"/>
        <rFont val="Calibri"/>
        <family val="2"/>
        <scheme val="minor"/>
      </rPr>
      <t xml:space="preserve"> Promote local production of high quality and diversified food  to face  the impacts of climate change and ensure access to   sufficient,high-quality, fresh and nutritious food.</t>
    </r>
  </si>
  <si>
    <t>EbA 
Conservation of medicinal plants used by local indigenous communities</t>
  </si>
  <si>
    <t>Traditional medicine restored for climate-related  and habitat degradation illnesses (malaria and diarrhea).</t>
  </si>
  <si>
    <t>Conservation of the agrifood biodiversity with the implementation of protein and energy banks for the conservation of agriculture biology and the provision of food for human and animal consumption through sustainable agrosilvopastoral systems for natural resources protection.</t>
  </si>
  <si>
    <t>Awá y Afroecuadorians</t>
  </si>
  <si>
    <t>EbA
Implementation of diverse agrosilvopastoral systems in cultivated land.</t>
  </si>
  <si>
    <t>Diversification of agricultural production to face the effects of climate change</t>
  </si>
  <si>
    <r>
      <t xml:space="preserve">Availability: </t>
    </r>
    <r>
      <rPr>
        <sz val="11"/>
        <color theme="1"/>
        <rFont val="Calibri"/>
        <family val="2"/>
        <scheme val="minor"/>
      </rPr>
      <t>Promotes internal production, strenghtening communities own food reserves and restoring traditional food storage practices  and their use for seeds and animal consumption.</t>
    </r>
    <r>
      <rPr>
        <b/>
        <sz val="11"/>
        <color theme="1"/>
        <rFont val="Calibri"/>
        <family val="2"/>
        <scheme val="minor"/>
      </rPr>
      <t xml:space="preserve">
Access:</t>
    </r>
    <r>
      <rPr>
        <sz val="11"/>
        <color theme="1"/>
        <rFont val="Calibri"/>
        <family val="2"/>
        <scheme val="minor"/>
      </rPr>
      <t xml:space="preserve"> Enhance physical, economic, social and cultural access to food, fostering dialogue and exchange of knowledge and seeds. 
</t>
    </r>
    <r>
      <rPr>
        <b/>
        <sz val="11"/>
        <color theme="1"/>
        <rFont val="Calibri"/>
        <family val="2"/>
        <scheme val="minor"/>
      </rPr>
      <t xml:space="preserve">
Stability: </t>
    </r>
    <r>
      <rPr>
        <sz val="11"/>
        <color theme="1"/>
        <rFont val="Calibri"/>
        <family val="2"/>
        <scheme val="minor"/>
      </rPr>
      <t xml:space="preserve">Recover traditional food preparation and diet and promote stable access to food. </t>
    </r>
    <r>
      <rPr>
        <b/>
        <sz val="11"/>
        <color theme="1"/>
        <rFont val="Calibri"/>
        <family val="2"/>
        <scheme val="minor"/>
      </rPr>
      <t xml:space="preserve">
Biological utilization: </t>
    </r>
    <r>
      <rPr>
        <sz val="11"/>
        <color theme="1"/>
        <rFont val="Calibri"/>
        <family val="2"/>
        <scheme val="minor"/>
      </rPr>
      <t xml:space="preserve">Recover ancestral and innovative practices on diet diversity and adequate food processing with a positive impact on community health.  </t>
    </r>
  </si>
  <si>
    <t xml:space="preserve">3.1. At the end of the project, 100 percent of the identified communities in the binational watersheds have created assets which reduce the risk of climate change.
3.1.1. By project end, participatory approaches enables communities to incorporate both scientific and traditional knowledge to reduce climate risks.
3.1.2. By the end of the project, created assets support the sustainable recovery of degraded ecosystems
3.1.4. By the end of the project, cost-benefit analyses implemented for each adaptation measure, on a watershed level.
3.1.5. By the end of the project, 120 communities increased land area dedicated to the cultivation of native crops.
</t>
  </si>
  <si>
    <r>
      <rPr>
        <b/>
        <sz val="11"/>
        <color theme="1"/>
        <rFont val="Calibri"/>
        <family val="2"/>
        <scheme val="minor"/>
      </rPr>
      <t xml:space="preserve">Guidelines for the OE1 2025:  L1: </t>
    </r>
    <r>
      <rPr>
        <sz val="11"/>
        <color theme="1"/>
        <rFont val="Calibri"/>
        <family val="2"/>
        <scheme val="minor"/>
      </rPr>
      <t>Promote local production of high quality and diversified food  to face  the impacts of climate change and ensure access to   sufficient,high-quality, fresh and nutritious food.</t>
    </r>
  </si>
  <si>
    <t>Community guard for natural resources conservation and protection and for community emergency preparedness and response.</t>
  </si>
  <si>
    <t>EbA
Conservation of forests and sustainable forest management</t>
  </si>
  <si>
    <t>Conservation of nutrient flow and water provision.
Preventive actions to landslide</t>
  </si>
  <si>
    <r>
      <rPr>
        <b/>
        <sz val="11"/>
        <color theme="1"/>
        <rFont val="Calibri"/>
        <family val="2"/>
        <scheme val="minor"/>
      </rPr>
      <t>Availability:</t>
    </r>
    <r>
      <rPr>
        <sz val="11"/>
        <color theme="1"/>
        <rFont val="Calibri"/>
        <family val="2"/>
        <scheme val="minor"/>
      </rPr>
      <t xml:space="preserve"> Contributes to protection and conservation of the natural resources and the development of a community response system, thus ensuring food availability and reducing losses. </t>
    </r>
    <r>
      <rPr>
        <b/>
        <sz val="11"/>
        <color theme="1"/>
        <rFont val="Calibri"/>
        <family val="2"/>
        <scheme val="minor"/>
      </rPr>
      <t xml:space="preserve">
Access: </t>
    </r>
    <r>
      <rPr>
        <sz val="11"/>
        <color theme="1"/>
        <rFont val="Calibri"/>
        <family val="2"/>
        <scheme val="minor"/>
      </rPr>
      <t xml:space="preserve">Community early warning and emergency response system contributes to generate quick alert and response actions during </t>
    </r>
    <r>
      <rPr>
        <sz val="11"/>
        <color theme="1"/>
        <rFont val="Calibri"/>
        <family val="2"/>
        <scheme val="minor"/>
      </rPr>
      <t xml:space="preserve">natural disasters, avoiding food shortages. </t>
    </r>
    <r>
      <rPr>
        <b/>
        <sz val="11"/>
        <color theme="1"/>
        <rFont val="Calibri"/>
        <family val="2"/>
        <scheme val="minor"/>
      </rPr>
      <t xml:space="preserve">
Stability:  </t>
    </r>
    <r>
      <rPr>
        <sz val="11"/>
        <color theme="1"/>
        <rFont val="Calibri"/>
        <family val="2"/>
        <scheme val="minor"/>
      </rPr>
      <t>Recover traditional food preparation and diet and promote stable access to food.</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Biological utilization: </t>
    </r>
    <r>
      <rPr>
        <sz val="11"/>
        <color theme="1"/>
        <rFont val="Calibri"/>
        <family val="2"/>
        <scheme val="minor"/>
      </rPr>
      <t xml:space="preserve">The conservation and protection of the natural resources contributes to recover ancestral and innovative practices on diet diversity and adequate food processing with a positive impact on community health.  </t>
    </r>
  </si>
  <si>
    <t>2.2.2. Approximately 120 leaders and community members trained in Emergency Preparedness and Response and understanding and planning for climate threats with a focus on gender.</t>
  </si>
  <si>
    <r>
      <rPr>
        <b/>
        <sz val="11"/>
        <color theme="1"/>
        <rFont val="Calibri"/>
        <family val="2"/>
        <scheme val="minor"/>
      </rPr>
      <t xml:space="preserve">Guidelines for the OE5: Guideline 1: </t>
    </r>
    <r>
      <rPr>
        <sz val="11"/>
        <color theme="1"/>
        <rFont val="Calibri"/>
        <family val="2"/>
        <scheme val="minor"/>
      </rPr>
      <t>Increase and enhance concrete actions to strengthen species and ecosystem response capacity to the effects of climate change.</t>
    </r>
  </si>
  <si>
    <t>CbA 
Early Warning</t>
  </si>
  <si>
    <t>Emergency preparedness and response.
Warning system in order to reduce climate risks on food security and ensure alternative productive assets and livelihoods.</t>
  </si>
  <si>
    <t>3.2.2. At least 3,000 ha of forest and 2,000 ha of mangroves protected and recovered</t>
  </si>
  <si>
    <r>
      <rPr>
        <b/>
        <sz val="11"/>
        <color theme="1"/>
        <rFont val="Calibri"/>
        <family val="2"/>
        <scheme val="minor"/>
      </rPr>
      <t>Guidelines for the OE3: Guideline 1:</t>
    </r>
    <r>
      <rPr>
        <sz val="11"/>
        <color theme="1"/>
        <rFont val="Calibri"/>
        <family val="2"/>
        <scheme val="minor"/>
      </rPr>
      <t xml:space="preserve"> Promote human health related to the intensification of climate-related illnesses.</t>
    </r>
  </si>
  <si>
    <t>Recovery, protection and dissemination of ancestral knowledge on  medicinal and food properties of the existing flora and fauna in the Afro Ecuadorian communities in the Mira-Mataje watershed</t>
  </si>
  <si>
    <t>Afroecuadorians</t>
  </si>
  <si>
    <t>EbA
Conservation of agricultural biological diversity</t>
  </si>
  <si>
    <t>Provision of specific gene pools for crops and livestock adaptation to climate variability.</t>
  </si>
  <si>
    <r>
      <t>Availability:</t>
    </r>
    <r>
      <rPr>
        <sz val="11"/>
        <color theme="1"/>
        <rFont val="Calibri"/>
        <family val="2"/>
        <scheme val="minor"/>
      </rPr>
      <t xml:space="preserve"> Promotes internal production, strenghtening communities own food reserves and restoring traditional food storage practices  and their use for seeds and animal consumption.
</t>
    </r>
    <r>
      <rPr>
        <b/>
        <sz val="11"/>
        <color theme="1"/>
        <rFont val="Calibri"/>
        <family val="2"/>
        <scheme val="minor"/>
      </rPr>
      <t>Access:</t>
    </r>
    <r>
      <rPr>
        <sz val="11"/>
        <color theme="1"/>
        <rFont val="Calibri"/>
        <family val="2"/>
        <scheme val="minor"/>
      </rPr>
      <t xml:space="preserve"> Enhance physical, economic, social and cultural access to food, fostering dialogue and exchange of knowledge and seeds. 
</t>
    </r>
    <r>
      <rPr>
        <b/>
        <sz val="11"/>
        <color theme="1"/>
        <rFont val="Calibri"/>
        <family val="2"/>
        <scheme val="minor"/>
      </rPr>
      <t xml:space="preserve">Stability: </t>
    </r>
    <r>
      <rPr>
        <sz val="11"/>
        <color theme="1"/>
        <rFont val="Calibri"/>
        <family val="2"/>
        <scheme val="minor"/>
      </rPr>
      <t xml:space="preserve">Recover traditional food preparation and diet and promote stable access to food. 
</t>
    </r>
    <r>
      <rPr>
        <b/>
        <sz val="11"/>
        <color theme="1"/>
        <rFont val="Calibri"/>
        <family val="2"/>
        <scheme val="minor"/>
      </rPr>
      <t xml:space="preserve">
Biological utilization:</t>
    </r>
    <r>
      <rPr>
        <sz val="11"/>
        <color theme="1"/>
        <rFont val="Calibri"/>
        <family val="2"/>
        <scheme val="minor"/>
      </rPr>
      <t xml:space="preserve"> Promotes healthy lifestyle through an adequate food processing process.   </t>
    </r>
  </si>
  <si>
    <t>3.1 By project end, 100 percent of targeted communities in the binational watersheds have created assets which reduce risk to climate change
3.1.1. By project end, participatory approaches enables communities to incorporate both scientific  and traditional knowledge to reduce climate risks.
3.1.2. By the end of the project, created assets support the sustainable recovery of degraded ecosystems.
3.1.4. By the end of the project, cost-benefit analyses implemented for each adaptation measure, on a watershed level.</t>
  </si>
  <si>
    <t>EbA
Conservation of medicinal plants used by local communities</t>
  </si>
  <si>
    <t>Conservation and sustainable management of mangroves to promote the preservation of ecosystem resources and reduce the impact of coastal flooding and  erosion caused by storm waves.</t>
  </si>
  <si>
    <t>EbA
Conservation of mangroves</t>
  </si>
  <si>
    <t>Protection from storm surges, sea level rising and coastal flooding</t>
  </si>
  <si>
    <r>
      <rPr>
        <b/>
        <sz val="11"/>
        <color theme="1"/>
        <rFont val="Calibri"/>
        <family val="2"/>
        <scheme val="minor"/>
      </rPr>
      <t xml:space="preserve">Availability: </t>
    </r>
    <r>
      <rPr>
        <sz val="11"/>
        <color theme="1"/>
        <rFont val="Calibri"/>
        <family val="2"/>
        <scheme val="minor"/>
      </rPr>
      <t>P</t>
    </r>
    <r>
      <rPr>
        <sz val="11"/>
        <color theme="1"/>
        <rFont val="Calibri"/>
        <family val="2"/>
        <scheme val="minor"/>
      </rPr>
      <t>rotection and conservation of natural resources contributes to food availability and avoid or reduce losses.</t>
    </r>
    <r>
      <rPr>
        <b/>
        <sz val="11"/>
        <color theme="1"/>
        <rFont val="Calibri"/>
        <family val="2"/>
        <scheme val="minor"/>
      </rPr>
      <t xml:space="preserve">
Access: </t>
    </r>
    <r>
      <rPr>
        <sz val="11"/>
        <color theme="1"/>
        <rFont val="Calibri"/>
        <family val="2"/>
        <scheme val="minor"/>
      </rPr>
      <t>Enhance</t>
    </r>
    <r>
      <rPr>
        <sz val="11"/>
        <color theme="1"/>
        <rFont val="Calibri"/>
        <family val="2"/>
        <scheme val="minor"/>
      </rPr>
      <t xml:space="preserve"> physical, economic, social and cultural food access and to mangroves ecosystem services and products. </t>
    </r>
    <r>
      <rPr>
        <b/>
        <sz val="11"/>
        <color theme="1"/>
        <rFont val="Calibri"/>
        <family val="2"/>
        <scheme val="minor"/>
      </rPr>
      <t xml:space="preserve">
Stability:  </t>
    </r>
    <r>
      <rPr>
        <sz val="11"/>
        <color theme="1"/>
        <rFont val="Calibri"/>
        <family val="2"/>
        <scheme val="minor"/>
      </rPr>
      <t>Recover traditional food preparation and diet and promote stable access to food.</t>
    </r>
    <r>
      <rPr>
        <sz val="11"/>
        <color theme="1"/>
        <rFont val="Calibri"/>
        <family val="2"/>
        <scheme val="minor"/>
      </rPr>
      <t xml:space="preserve">
</t>
    </r>
    <r>
      <rPr>
        <b/>
        <sz val="11"/>
        <color theme="1"/>
        <rFont val="Calibri"/>
        <family val="2"/>
        <scheme val="minor"/>
      </rPr>
      <t xml:space="preserve">
Biological utilization: </t>
    </r>
    <r>
      <rPr>
        <sz val="11"/>
        <color theme="1"/>
        <rFont val="Calibri"/>
        <family val="2"/>
        <scheme val="minor"/>
      </rPr>
      <t xml:space="preserve">recover ancestral and innovative practices on diet diversity and adequate food processing with a positive impact on community health. </t>
    </r>
  </si>
  <si>
    <r>
      <rPr>
        <b/>
        <sz val="11"/>
        <color theme="1"/>
        <rFont val="Calibri"/>
        <family val="2"/>
        <scheme val="minor"/>
      </rPr>
      <t xml:space="preserve">Guideline for the OE5: Guideline 1: </t>
    </r>
    <r>
      <rPr>
        <sz val="11"/>
        <color theme="1"/>
        <rFont val="Calibri"/>
        <family val="2"/>
        <scheme val="minor"/>
      </rPr>
      <t xml:space="preserve"> Increase and enhance concrete actions to strengthen species and ecosystem response capacity to the effects of climate change.</t>
    </r>
  </si>
  <si>
    <t>EbA
Recovery of mangroves</t>
  </si>
  <si>
    <t>Conservation and protection of water resources in the Mira- Mataje and Guáitara-Carchi binational watersheds</t>
  </si>
  <si>
    <t>EbA
Conservation and recovery of marine ecosystems</t>
  </si>
  <si>
    <t>Conservation of nutrient flow and water provision.</t>
  </si>
  <si>
    <r>
      <rPr>
        <b/>
        <sz val="11"/>
        <color theme="1"/>
        <rFont val="Calibri"/>
        <family val="2"/>
        <scheme val="minor"/>
      </rPr>
      <t xml:space="preserve">Availability: </t>
    </r>
    <r>
      <rPr>
        <sz val="11"/>
        <color theme="1"/>
        <rFont val="Calibri"/>
        <family val="2"/>
        <scheme val="minor"/>
      </rPr>
      <t>Protection and conservation of natural resources contributes to food availability and avoid or reduce losses.</t>
    </r>
    <r>
      <rPr>
        <b/>
        <sz val="11"/>
        <color theme="1"/>
        <rFont val="Calibri"/>
        <family val="2"/>
        <scheme val="minor"/>
      </rPr>
      <t xml:space="preserve">
Access: </t>
    </r>
    <r>
      <rPr>
        <sz val="11"/>
        <color theme="1"/>
        <rFont val="Calibri"/>
        <family val="2"/>
        <scheme val="minor"/>
      </rPr>
      <t>Community emergency response system contributes to generate quick alert and response actions during natural disasters, avoiding food shortages.</t>
    </r>
    <r>
      <rPr>
        <b/>
        <sz val="11"/>
        <color theme="1"/>
        <rFont val="Calibri"/>
        <family val="2"/>
        <scheme val="minor"/>
      </rPr>
      <t xml:space="preserve"> 
Stability: </t>
    </r>
    <r>
      <rPr>
        <sz val="11"/>
        <color theme="1"/>
        <rFont val="Calibri"/>
        <family val="2"/>
        <scheme val="minor"/>
      </rPr>
      <t>Recover traditional food preparation and diet and promote stable access to food.</t>
    </r>
    <r>
      <rPr>
        <b/>
        <sz val="11"/>
        <color theme="1"/>
        <rFont val="Calibri"/>
        <family val="2"/>
        <scheme val="minor"/>
      </rPr>
      <t xml:space="preserve">
Biological utilization: </t>
    </r>
    <r>
      <rPr>
        <sz val="11"/>
        <color theme="1"/>
        <rFont val="Calibri"/>
        <family val="2"/>
        <scheme val="minor"/>
      </rPr>
      <t>C</t>
    </r>
    <r>
      <rPr>
        <sz val="11"/>
        <color theme="1"/>
        <rFont val="Calibri"/>
        <family val="2"/>
        <scheme val="minor"/>
      </rPr>
      <t>onservation and protection of the natural resources contributes to recover ancestral and innovative practices on diet diversity and adequate food processing with a positive impact on community health.</t>
    </r>
  </si>
  <si>
    <r>
      <t xml:space="preserve">Guideline for the OE5: Guideline 1: </t>
    </r>
    <r>
      <rPr>
        <sz val="11"/>
        <color theme="1"/>
        <rFont val="Calibri"/>
        <family val="2"/>
        <scheme val="minor"/>
      </rPr>
      <t>Increase and enhance concrete actions to strengthen species and ecosystem response capacity to the effects of climate change.</t>
    </r>
  </si>
  <si>
    <t>EbA
Conservation of forests and sustainable forest management</t>
  </si>
  <si>
    <t>Binational baseline report</t>
  </si>
  <si>
    <t>Logframe indicators</t>
  </si>
  <si>
    <t>PPR - Project Indicators</t>
  </si>
  <si>
    <t>Indicators</t>
  </si>
  <si>
    <t>Afrodescendants</t>
  </si>
  <si>
    <t>Awa</t>
  </si>
  <si>
    <t>Households with low diet diversity (%)</t>
  </si>
  <si>
    <t>Households who implemented concrete actions for climate change (%)</t>
  </si>
  <si>
    <t>Harvest crops in other areas</t>
  </si>
  <si>
    <t>Change crops</t>
  </si>
  <si>
    <t>Use fertilizers and/or control of plagues</t>
  </si>
  <si>
    <t>Entities [local Governments] that have carried out actions on climate change (%)</t>
  </si>
  <si>
    <t>Household members managing income (%)</t>
  </si>
  <si>
    <t>Both</t>
  </si>
  <si>
    <t>Household who implemented concrete actions for climate change according to decision-makers (%)</t>
  </si>
  <si>
    <t>Change type of crops for new ones</t>
  </si>
  <si>
    <t>Use of fertilisers and/or pests controls</t>
  </si>
  <si>
    <t>Number of events</t>
  </si>
  <si>
    <t>Number of communities</t>
  </si>
  <si>
    <t>Output 1.2.1 Number of communities trained</t>
  </si>
  <si>
    <t>Households who reported community-based actions for climate change (%)</t>
  </si>
  <si>
    <t>Number of leaders trained</t>
  </si>
  <si>
    <t>180 (45.6%)</t>
  </si>
  <si>
    <t>Households who participated in the implementation of climate change actions (%)</t>
  </si>
  <si>
    <t>Household who participated in activities dealing with climate change issues (%)</t>
  </si>
  <si>
    <t>Households attending trainings on agriculture and climate change according to family member who participates (%)</t>
  </si>
  <si>
    <t>Number of participants - leaders</t>
  </si>
  <si>
    <t>Number of participants- women</t>
  </si>
  <si>
    <t>257 (48.8%)</t>
  </si>
  <si>
    <t>Household with knowledge on climate change (%)</t>
  </si>
  <si>
    <t>Households who have access to that knowledge with internet (%)</t>
  </si>
  <si>
    <t>Households evidencing a change in temperature (%)</t>
  </si>
  <si>
    <t>Households evidencing a decrease in crops productivity (%)</t>
  </si>
  <si>
    <t>Households affected by disasters and/or emergencies (%)</t>
  </si>
  <si>
    <t>Households perceive to be prepared for climate change (%)</t>
  </si>
  <si>
    <t>Households perceive their coomunities are prepared for climate change (%)</t>
  </si>
  <si>
    <t xml:space="preserve">Number of meteorological and hydrological monitoring networks </t>
  </si>
  <si>
    <t>Colombia: 14</t>
  </si>
  <si>
    <t>Ecuador: 12</t>
  </si>
  <si>
    <t>Number of men trained</t>
  </si>
  <si>
    <t>Households with some type of crop (%)</t>
  </si>
  <si>
    <t>Households dedicated to brood stock management (%)</t>
  </si>
  <si>
    <r>
      <t xml:space="preserve">Small animals </t>
    </r>
    <r>
      <rPr>
        <i/>
        <sz val="10"/>
        <rFont val="Times New Roman"/>
        <family val="1"/>
      </rPr>
      <t>"Totally used"</t>
    </r>
    <r>
      <rPr>
        <sz val="10"/>
        <rFont val="Times New Roman"/>
        <family val="1"/>
      </rPr>
      <t xml:space="preserve"> for autoconsumption</t>
    </r>
  </si>
  <si>
    <r>
      <t xml:space="preserve">Households that </t>
    </r>
    <r>
      <rPr>
        <i/>
        <sz val="10"/>
        <rFont val="Times New Roman"/>
        <family val="1"/>
      </rPr>
      <t>"Sold"</t>
    </r>
    <r>
      <rPr>
        <sz val="10"/>
        <rFont val="Times New Roman"/>
        <family val="1"/>
      </rPr>
      <t xml:space="preserve"> the remaining small animals</t>
    </r>
  </si>
  <si>
    <t>Percentage of men/women that:</t>
  </si>
  <si>
    <t>Spend more than 8 hours on housework, carework and food preparation (%)</t>
  </si>
  <si>
    <t>Are in charge of water gathering (%)</t>
  </si>
  <si>
    <t>Households with "rivers, ditches and canals" as water sources for consumption (%)</t>
  </si>
  <si>
    <t>Main native crops</t>
  </si>
  <si>
    <t>Pineapple, papaya, "guanabana", "caimito", yuca, beans, plantain, "borojo", cane, corn, cocoa, coffee, sweet potato, orito (type of banana), coconut, "chontaduro", tomato, "zapayo", "naidí", "naranjilla", "chiro", Chinese potato</t>
  </si>
  <si>
    <r>
      <t>Average expenses at household level</t>
    </r>
    <r>
      <rPr>
        <b/>
        <sz val="10"/>
        <color theme="1"/>
        <rFont val="Times New Roman"/>
        <family val="1"/>
      </rPr>
      <t xml:space="preserve"> </t>
    </r>
    <r>
      <rPr>
        <b/>
        <i/>
        <sz val="10"/>
        <color theme="1"/>
        <rFont val="Times New Roman"/>
        <family val="1"/>
      </rPr>
      <t>(US$)</t>
    </r>
  </si>
  <si>
    <t>Binational baseline Indicators</t>
  </si>
  <si>
    <t>Module</t>
  </si>
  <si>
    <t>Binational baseline highlights</t>
  </si>
  <si>
    <t>Sociodemographic</t>
  </si>
  <si>
    <t>1. Household head who answered the survey</t>
  </si>
  <si>
    <t>2. Ethnic autoidentification</t>
  </si>
  <si>
    <t xml:space="preserve">• 98% of Awá households identify themselves as indigenous in both countries. A similar result has been evidenced also for Afro-descendant communities. 
•More than 78.9% of the ethnic groups declared living in the community more than ten years ago.
•The average of family members is similar in both countries, with 4.7 people per household for Colombia and 4.9 for Ecuador; in general Awá families are bigger than Afro.
• Most people are between 18 and 60 years old, 45.4% in Colombia and 43.9% in Ecuador. 
•In Ecuador head of household have a lower education level than in Colombia. </t>
  </si>
  <si>
    <t>3. Time living in the community (&gt;10 years)</t>
  </si>
  <si>
    <t>4. Household size</t>
  </si>
  <si>
    <t>5. Age groups according to ethnic groups</t>
  </si>
  <si>
    <t xml:space="preserve">Less than 2 years </t>
  </si>
  <si>
    <t xml:space="preserve">2 - 5 years </t>
  </si>
  <si>
    <t xml:space="preserve">6 - 17 years </t>
  </si>
  <si>
    <t xml:space="preserve">18 - 60 years </t>
  </si>
  <si>
    <t xml:space="preserve">Greater than 60 </t>
  </si>
  <si>
    <t>6. Education level of household head</t>
  </si>
  <si>
    <t>Primary</t>
  </si>
  <si>
    <t>Secondary</t>
  </si>
  <si>
    <t>Technical</t>
  </si>
  <si>
    <t>University degree</t>
  </si>
  <si>
    <t>Postgraduate</t>
  </si>
  <si>
    <t>Do not know/Do not answer</t>
  </si>
  <si>
    <t>Access to housing</t>
  </si>
  <si>
    <t>7. Water sources for consumption</t>
  </si>
  <si>
    <t>Aqueduct</t>
  </si>
  <si>
    <r>
      <t xml:space="preserve">•In both countries, the majority of Awá households have </t>
    </r>
    <r>
      <rPr>
        <b/>
        <sz val="10"/>
        <color theme="1"/>
        <rFont val="Calibri"/>
        <family val="2"/>
        <scheme val="minor"/>
      </rPr>
      <t>acces to water</t>
    </r>
    <r>
      <rPr>
        <sz val="10"/>
        <color theme="1"/>
        <rFont val="Calibri"/>
        <family val="2"/>
        <scheme val="minor"/>
      </rPr>
      <t xml:space="preserve"> through  </t>
    </r>
    <r>
      <rPr>
        <i/>
        <sz val="10"/>
        <color theme="1"/>
        <rFont val="Calibri"/>
        <family val="2"/>
        <scheme val="minor"/>
      </rPr>
      <t>River, strand, ditch or channel</t>
    </r>
    <r>
      <rPr>
        <sz val="10"/>
        <color theme="1"/>
        <rFont val="Calibri"/>
        <family val="2"/>
        <scheme val="minor"/>
      </rPr>
      <t xml:space="preserve">.
•In Colombia 57.0% of households have </t>
    </r>
    <r>
      <rPr>
        <b/>
        <sz val="10"/>
        <color theme="1"/>
        <rFont val="Calibri"/>
        <family val="2"/>
        <scheme val="minor"/>
      </rPr>
      <t>no access to</t>
    </r>
    <r>
      <rPr>
        <sz val="10"/>
        <color theme="1"/>
        <rFont val="Calibri"/>
        <family val="2"/>
        <scheme val="minor"/>
      </rPr>
      <t xml:space="preserve"> </t>
    </r>
    <r>
      <rPr>
        <b/>
        <sz val="10"/>
        <color theme="1"/>
        <rFont val="Calibri"/>
        <family val="2"/>
        <scheme val="minor"/>
      </rPr>
      <t>sanitary service</t>
    </r>
    <r>
      <rPr>
        <sz val="10"/>
        <color theme="1"/>
        <rFont val="Calibri"/>
        <family val="2"/>
        <scheme val="minor"/>
      </rPr>
      <t xml:space="preserve">, while 32.3% of the Ecuadorian households are connected to a </t>
    </r>
    <r>
      <rPr>
        <i/>
        <sz val="10"/>
        <color theme="1"/>
        <rFont val="Calibri"/>
        <family val="2"/>
        <scheme val="minor"/>
      </rPr>
      <t>Septic tank</t>
    </r>
    <r>
      <rPr>
        <sz val="10"/>
        <color theme="1"/>
        <rFont val="Calibri"/>
        <family val="2"/>
        <scheme val="minor"/>
      </rPr>
      <t xml:space="preserve">. </t>
    </r>
  </si>
  <si>
    <t>Waterhole</t>
  </si>
  <si>
    <t>River, strand, ditch or channel</t>
  </si>
  <si>
    <t>Rain water, albarrada</t>
  </si>
  <si>
    <t>Do not answer</t>
  </si>
  <si>
    <t>8. Sanitary service</t>
  </si>
  <si>
    <t>Sewer</t>
  </si>
  <si>
    <t>Septic tank</t>
  </si>
  <si>
    <t>Don't have sanitary service</t>
  </si>
  <si>
    <t>Socioeconomic situation</t>
  </si>
  <si>
    <t>9. Household expenses (US$)</t>
  </si>
  <si>
    <t>Average expenses at household level</t>
  </si>
  <si>
    <r>
      <t>•</t>
    </r>
    <r>
      <rPr>
        <b/>
        <sz val="10"/>
        <color theme="1"/>
        <rFont val="Calibri"/>
        <family val="2"/>
        <scheme val="minor"/>
      </rPr>
      <t>Average household expenditure</t>
    </r>
    <r>
      <rPr>
        <sz val="10"/>
        <color theme="1"/>
        <rFont val="Calibri"/>
        <family val="2"/>
        <scheme val="minor"/>
      </rPr>
      <t xml:space="preserve"> reaches US $ 228, with the Afro population registering  spending level (US$ 288), compared to Awá households (US$ 168).
•Households </t>
    </r>
    <r>
      <rPr>
        <b/>
        <sz val="10"/>
        <color theme="1"/>
        <rFont val="Calibri"/>
        <family val="2"/>
        <scheme val="minor"/>
      </rPr>
      <t>spend on average for food</t>
    </r>
    <r>
      <rPr>
        <sz val="10"/>
        <color theme="1"/>
        <rFont val="Calibri"/>
        <family val="2"/>
        <scheme val="minor"/>
      </rPr>
      <t xml:space="preserve"> US$ 100 in both countries, with Awá households spending on average US$ 76 and Afro at least US$ 45.
•In both countries ( 59% in Colombia and 49.8% in Ecuador) mainly </t>
    </r>
    <r>
      <rPr>
        <b/>
        <sz val="10"/>
        <color theme="1"/>
        <rFont val="Calibri"/>
        <family val="2"/>
        <scheme val="minor"/>
      </rPr>
      <t>both men and women managing income</t>
    </r>
    <r>
      <rPr>
        <sz val="10"/>
        <color theme="1"/>
        <rFont val="Calibri"/>
        <family val="2"/>
        <scheme val="minor"/>
      </rPr>
      <t xml:space="preserve">. 
•In both countries (54.4% in Colombia and 43.9% in Ecuador), mainly both men and women </t>
    </r>
    <r>
      <rPr>
        <b/>
        <sz val="10"/>
        <color theme="1"/>
        <rFont val="Calibri"/>
        <family val="2"/>
        <scheme val="minor"/>
      </rPr>
      <t xml:space="preserve">decides about food procurement. </t>
    </r>
    <r>
      <rPr>
        <sz val="10"/>
        <color theme="1"/>
        <rFont val="Calibri"/>
        <family val="2"/>
        <scheme val="minor"/>
      </rPr>
      <t xml:space="preserve">Women make decisions for 25.4% in Colombia and 38.3% for Ecuador.
•in both countries </t>
    </r>
    <r>
      <rPr>
        <b/>
        <sz val="10"/>
        <color theme="1"/>
        <rFont val="Calibri"/>
        <family val="2"/>
        <scheme val="minor"/>
      </rPr>
      <t xml:space="preserve">40% of </t>
    </r>
    <r>
      <rPr>
        <b/>
        <sz val="10"/>
        <color theme="1"/>
        <rFont val="Calibri (Corpo)"/>
      </rPr>
      <t>households receive assistance from the government or other organizations</t>
    </r>
    <r>
      <rPr>
        <sz val="10"/>
        <color theme="1"/>
        <rFont val="Calibri (Corpo)"/>
      </rPr>
      <t xml:space="preserve">. </t>
    </r>
  </si>
  <si>
    <t>10. Average food expenditure (US$)</t>
  </si>
  <si>
    <t xml:space="preserve">Average food expenditure </t>
  </si>
  <si>
    <t>11. Household members managing income</t>
  </si>
  <si>
    <t>Man</t>
  </si>
  <si>
    <t>The family</t>
  </si>
  <si>
    <t>Woman</t>
  </si>
  <si>
    <t>12. Household members who decides about food procurement</t>
  </si>
  <si>
    <t>13. Households receiving assistance from government or other organizations</t>
  </si>
  <si>
    <t>Not</t>
  </si>
  <si>
    <t>14. Access to health service</t>
  </si>
  <si>
    <t>Agricultural activities</t>
  </si>
  <si>
    <t>15. Households with crops</t>
  </si>
  <si>
    <r>
      <t xml:space="preserve">•In both countries Around 63% of </t>
    </r>
    <r>
      <rPr>
        <b/>
        <sz val="10"/>
        <color theme="1"/>
        <rFont val="Calibri"/>
        <family val="2"/>
        <scheme val="minor"/>
      </rPr>
      <t>households own crops</t>
    </r>
    <r>
      <rPr>
        <sz val="10"/>
        <color theme="1"/>
        <rFont val="Calibri"/>
        <family val="2"/>
        <scheme val="minor"/>
      </rPr>
      <t xml:space="preserve">.
• In Colombia 47.6% of households are dedicate to </t>
    </r>
    <r>
      <rPr>
        <b/>
        <sz val="10"/>
        <color theme="1"/>
        <rFont val="Calibri"/>
        <family val="2"/>
        <scheme val="minor"/>
      </rPr>
      <t>brood stock management</t>
    </r>
    <r>
      <rPr>
        <sz val="10"/>
        <color theme="1"/>
        <rFont val="Calibri"/>
        <family val="2"/>
        <scheme val="minor"/>
      </rPr>
      <t xml:space="preserve">, while in Ecuador 53.8%. 
•Almost all the households interviewed (87%) breed </t>
    </r>
    <r>
      <rPr>
        <i/>
        <sz val="10"/>
        <color theme="1"/>
        <rFont val="Calibri"/>
        <family val="2"/>
        <scheme val="minor"/>
      </rPr>
      <t>Hens</t>
    </r>
    <r>
      <rPr>
        <sz val="10"/>
        <color theme="1"/>
        <rFont val="Calibri"/>
        <family val="2"/>
        <scheme val="minor"/>
      </rPr>
      <t xml:space="preserve"> or </t>
    </r>
    <r>
      <rPr>
        <i/>
        <sz val="10"/>
        <color theme="1"/>
        <rFont val="Calibri"/>
        <family val="2"/>
        <scheme val="minor"/>
      </rPr>
      <t>Chickens</t>
    </r>
    <r>
      <rPr>
        <sz val="10"/>
        <color theme="1"/>
        <rFont val="Calibri"/>
        <family val="2"/>
        <scheme val="minor"/>
      </rPr>
      <t xml:space="preserve">, with approximately 96% of Awá households and 70% of Afro. Secondly, 31.8% for Afro-Colombians and 28.8% for Afro-Ecuadorians breed </t>
    </r>
    <r>
      <rPr>
        <i/>
        <sz val="10"/>
        <color theme="1"/>
        <rFont val="Calibri"/>
        <family val="2"/>
        <scheme val="minor"/>
      </rPr>
      <t xml:space="preserve">Pigs, </t>
    </r>
    <r>
      <rPr>
        <sz val="10"/>
        <color theme="1"/>
        <rFont val="Calibri"/>
        <family val="2"/>
        <scheme val="minor"/>
      </rPr>
      <t xml:space="preserve">while 21.9% of  in Colombia and 30.1% in Ecuador.
•In. both countries 46.4% of households use small animals  </t>
    </r>
    <r>
      <rPr>
        <i/>
        <sz val="10"/>
        <color theme="1"/>
        <rFont val="Calibri"/>
        <family val="2"/>
        <scheme val="minor"/>
      </rPr>
      <t>Totally</t>
    </r>
    <r>
      <rPr>
        <sz val="10"/>
        <color theme="1"/>
        <rFont val="Calibri"/>
        <family val="2"/>
        <scheme val="minor"/>
      </rPr>
      <t xml:space="preserve"> for</t>
    </r>
    <r>
      <rPr>
        <b/>
        <sz val="10"/>
        <color theme="1"/>
        <rFont val="Calibri"/>
        <family val="2"/>
        <scheme val="minor"/>
      </rPr>
      <t xml:space="preserve"> self-consumption</t>
    </r>
    <r>
      <rPr>
        <sz val="10"/>
        <color theme="1"/>
        <rFont val="Calibri"/>
        <family val="2"/>
        <scheme val="minor"/>
      </rPr>
      <t xml:space="preserve">. If not used for self-consumption, around 80% were </t>
    </r>
    <r>
      <rPr>
        <i/>
        <sz val="10"/>
        <color theme="1"/>
        <rFont val="Calibri"/>
        <family val="2"/>
        <scheme val="minor"/>
      </rPr>
      <t>Sold</t>
    </r>
    <r>
      <rPr>
        <sz val="10"/>
        <color theme="1"/>
        <rFont val="Calibri"/>
        <family val="2"/>
        <scheme val="minor"/>
      </rPr>
      <t>both in Colombia and Ecuador.
•In both countries, main sources of income are agriculture and brood stock management, generating vulnerabilities in the communities due to lack of diversification of productive activities.</t>
    </r>
  </si>
  <si>
    <t>16. Household dedicated to brood stock management</t>
  </si>
  <si>
    <t xml:space="preserve">17. Small animals </t>
  </si>
  <si>
    <t>Chicken</t>
  </si>
  <si>
    <t>Pigs</t>
  </si>
  <si>
    <t>Fishes</t>
  </si>
  <si>
    <t>Cows</t>
  </si>
  <si>
    <t>Guinea pig</t>
  </si>
  <si>
    <t>Hunting/sea products</t>
  </si>
  <si>
    <t>18. Small animals used for self-consumption</t>
  </si>
  <si>
    <t>Totally used</t>
  </si>
  <si>
    <t>Half</t>
  </si>
  <si>
    <t>Less than half</t>
  </si>
  <si>
    <t>Nothing</t>
  </si>
  <si>
    <t>19. If not used for self-consumption, what did do with surplus?</t>
  </si>
  <si>
    <t>Sold</t>
  </si>
  <si>
    <t>Gave it away</t>
  </si>
  <si>
    <t>Exchange</t>
  </si>
  <si>
    <t>Died</t>
  </si>
  <si>
    <t xml:space="preserve">Food security and nutrition </t>
  </si>
  <si>
    <t>20. Household food access</t>
  </si>
  <si>
    <t>Purchased food (Family Income)</t>
  </si>
  <si>
    <t>Own production (reserve)</t>
  </si>
  <si>
    <t>Donations (support)</t>
  </si>
  <si>
    <t>Harvest (hunting, fishing)</t>
  </si>
  <si>
    <t>21. Livelihoods Coping Strategies list</t>
  </si>
  <si>
    <t>Depend on help from family or friends</t>
  </si>
  <si>
    <t>Purchased food on credit or borrowed food</t>
  </si>
  <si>
    <t>Borrowed money</t>
  </si>
  <si>
    <t>Sent household members to eat elsewhere</t>
  </si>
  <si>
    <t>Sold small animals</t>
  </si>
  <si>
    <t>Reduced expenses on health (including drugs) and education</t>
  </si>
  <si>
    <t>Sold household assets/goods</t>
  </si>
  <si>
    <t>Harvested immature crops</t>
  </si>
  <si>
    <t>Sold productive assets or means of transport</t>
  </si>
  <si>
    <t>Consumed seed stocks that were to be saved for the next season</t>
  </si>
  <si>
    <t>Sold house or land</t>
  </si>
  <si>
    <t>Finding other jobs</t>
  </si>
  <si>
    <t>Migration of one or more family members</t>
  </si>
  <si>
    <t>None of the above</t>
  </si>
  <si>
    <t>Harvesting of products (hunting / fishing in inappropriate weather)</t>
  </si>
  <si>
    <t>22. Livelihood-based Coping Strategies Index</t>
  </si>
  <si>
    <t>Crisis</t>
  </si>
  <si>
    <t>Emergency</t>
  </si>
  <si>
    <t xml:space="preserve">Stress </t>
  </si>
  <si>
    <t>Neutral</t>
  </si>
  <si>
    <r>
      <rPr>
        <b/>
        <sz val="10"/>
        <color theme="1"/>
        <rFont val="Calibri"/>
        <family val="2"/>
        <scheme val="minor"/>
      </rPr>
      <t>CONSUMPTION:
•</t>
    </r>
    <r>
      <rPr>
        <sz val="10"/>
        <color theme="1"/>
        <rFont val="Calibri"/>
        <family val="2"/>
        <scheme val="minor"/>
      </rPr>
      <t xml:space="preserve">Regarding </t>
    </r>
    <r>
      <rPr>
        <b/>
        <sz val="10"/>
        <color theme="1"/>
        <rFont val="Calibri"/>
        <family val="2"/>
        <scheme val="minor"/>
      </rPr>
      <t>food consumption,</t>
    </r>
    <r>
      <rPr>
        <sz val="10"/>
        <color theme="1"/>
        <rFont val="Calibri"/>
        <family val="2"/>
        <scheme val="minor"/>
      </rPr>
      <t xml:space="preserve"> on average 66% of households frequently consume </t>
    </r>
    <r>
      <rPr>
        <i/>
        <sz val="10"/>
        <color theme="1"/>
        <rFont val="Calibri"/>
        <family val="2"/>
        <scheme val="minor"/>
      </rPr>
      <t>Protein rich-foods</t>
    </r>
    <r>
      <rPr>
        <sz val="10"/>
        <color theme="1"/>
        <rFont val="Calibri"/>
        <family val="2"/>
        <scheme val="minor"/>
      </rPr>
      <t xml:space="preserve"> (e.g., legumes, dairy, meat, organ meats, fish and eggs) . On the other hand, in Colombia approximately 48.1% consume </t>
    </r>
    <r>
      <rPr>
        <i/>
        <sz val="10"/>
        <color theme="1"/>
        <rFont val="Calibri"/>
        <family val="2"/>
        <scheme val="minor"/>
      </rPr>
      <t>Oils, Fats and Flours</t>
    </r>
    <r>
      <rPr>
        <sz val="10"/>
        <color theme="1"/>
        <rFont val="Calibri"/>
        <family val="2"/>
        <scheme val="minor"/>
      </rPr>
      <t xml:space="preserve"> daily, while in Ecuador this percentage is much higher (65.5% of households).
•According to the </t>
    </r>
    <r>
      <rPr>
        <b/>
        <sz val="10"/>
        <color theme="1"/>
        <rFont val="Calibri"/>
        <family val="2"/>
        <scheme val="minor"/>
      </rPr>
      <t>Food Consumption Score</t>
    </r>
    <r>
      <rPr>
        <sz val="10"/>
        <color theme="1"/>
        <rFont val="Calibri"/>
        <family val="2"/>
        <scheme val="minor"/>
      </rPr>
      <t xml:space="preserve"> both Afro-Colombians and Afro-Ecuadorians have an </t>
    </r>
    <r>
      <rPr>
        <i/>
        <sz val="10"/>
        <color theme="1"/>
        <rFont val="Calibri"/>
        <family val="2"/>
        <scheme val="minor"/>
      </rPr>
      <t>Acceptable</t>
    </r>
    <r>
      <rPr>
        <sz val="10"/>
        <color theme="1"/>
        <rFont val="Calibri"/>
        <family val="2"/>
        <scheme val="minor"/>
      </rPr>
      <t xml:space="preserve"> food consumption greater than or equal to 80%. However, </t>
    </r>
    <r>
      <rPr>
        <b/>
        <sz val="10"/>
        <color theme="1"/>
        <rFont val="Calibri"/>
        <family val="2"/>
        <scheme val="minor"/>
      </rPr>
      <t xml:space="preserve">47.7% of the Awá communities in Colombia and 66.1% in Ecuador is at risk of </t>
    </r>
    <r>
      <rPr>
        <b/>
        <i/>
        <sz val="10"/>
        <color theme="1"/>
        <rFont val="Calibri"/>
        <family val="2"/>
        <scheme val="minor"/>
      </rPr>
      <t xml:space="preserve">food insecurity </t>
    </r>
    <r>
      <rPr>
        <sz val="10"/>
        <color theme="1"/>
        <rFont val="Calibri"/>
        <family val="2"/>
        <scheme val="minor"/>
      </rPr>
      <t>(</t>
    </r>
    <r>
      <rPr>
        <i/>
        <sz val="10"/>
        <color theme="1"/>
        <rFont val="Calibri"/>
        <family val="2"/>
        <scheme val="minor"/>
      </rPr>
      <t>Poor</t>
    </r>
    <r>
      <rPr>
        <sz val="10"/>
        <color theme="1"/>
        <rFont val="Calibri"/>
        <family val="2"/>
        <scheme val="minor"/>
      </rPr>
      <t xml:space="preserve">: 22% in Colombia and 38% in Ecuador| </t>
    </r>
    <r>
      <rPr>
        <i/>
        <sz val="10"/>
        <color theme="1"/>
        <rFont val="Calibri"/>
        <family val="2"/>
        <scheme val="minor"/>
      </rPr>
      <t>Borderline:</t>
    </r>
    <r>
      <rPr>
        <sz val="10"/>
        <color theme="1"/>
        <rFont val="Calibri"/>
        <family val="2"/>
        <scheme val="minor"/>
      </rPr>
      <t xml:space="preserve">25% in Colombia and 27% in Ecuador).
•Considering the </t>
    </r>
    <r>
      <rPr>
        <b/>
        <sz val="10"/>
        <color theme="1"/>
        <rFont val="Calibri"/>
        <family val="2"/>
        <scheme val="minor"/>
      </rPr>
      <t xml:space="preserve">Dietary diversity score, </t>
    </r>
    <r>
      <rPr>
        <sz val="10"/>
        <color theme="1"/>
        <rFont val="Calibri"/>
        <family val="2"/>
        <scheme val="minor"/>
      </rPr>
      <t xml:space="preserve"> the Awa population have a </t>
    </r>
    <r>
      <rPr>
        <i/>
        <sz val="10"/>
        <color theme="1"/>
        <rFont val="Calibri"/>
        <family val="2"/>
        <scheme val="minor"/>
      </rPr>
      <t>lower diet diversity</t>
    </r>
    <r>
      <rPr>
        <sz val="10"/>
        <color theme="1"/>
        <rFont val="Calibri"/>
        <family val="2"/>
        <scheme val="minor"/>
      </rPr>
      <t xml:space="preserve"> (54.7% for Colombia and 57.2% for Ecuador) than the Afro population (41% in Colombia and 27% in Ecuador).  Only 18.9% of Afro-Ecuadorian and 4.8% of the Afro-Colombian presented </t>
    </r>
    <r>
      <rPr>
        <i/>
        <sz val="10"/>
        <color theme="1"/>
        <rFont val="Calibri"/>
        <family val="2"/>
        <scheme val="minor"/>
      </rPr>
      <t>high diet diversity.</t>
    </r>
    <r>
      <rPr>
        <sz val="10"/>
        <color theme="1"/>
        <rFont val="Calibri"/>
        <family val="2"/>
        <scheme val="minor"/>
      </rPr>
      <t xml:space="preserve"> This results evidenced a </t>
    </r>
    <r>
      <rPr>
        <b/>
        <sz val="10"/>
        <color theme="1"/>
        <rFont val="Calibri"/>
        <family val="2"/>
        <scheme val="minor"/>
      </rPr>
      <t>high risk of malnutrition to a greater extent in the Awá communities than in the Afro communities..</t>
    </r>
  </si>
  <si>
    <t>23. Frequency of food consumption groups</t>
  </si>
  <si>
    <t>Never 
(0days)</t>
  </si>
  <si>
    <t>Sometimes 
(1-6 days)</t>
  </si>
  <si>
    <t>At least dialy
(7 days)</t>
  </si>
  <si>
    <t>Vitamin A</t>
  </si>
  <si>
    <t>Protein rich-food</t>
  </si>
  <si>
    <t>Hem Iron</t>
  </si>
  <si>
    <t>Fruit and vegetables</t>
  </si>
  <si>
    <t>Oils and fats</t>
  </si>
  <si>
    <t>Flours</t>
  </si>
  <si>
    <t>24. Food Consumption Score</t>
  </si>
  <si>
    <t>Acceptable</t>
  </si>
  <si>
    <t>Borderline</t>
  </si>
  <si>
    <t>Poor</t>
  </si>
  <si>
    <t>25. Diet diversity Score</t>
  </si>
  <si>
    <t>High diet diversity (≥ 6 food groups)</t>
  </si>
  <si>
    <t>Medium diet diversity (4 and 5 food groups)</t>
  </si>
  <si>
    <t>Lowest diet diversity (≤ 3 food groups)</t>
  </si>
  <si>
    <t>26. Consumption-based coping strategies</t>
  </si>
  <si>
    <t>Rely on less preferred and less expensive food</t>
  </si>
  <si>
    <t>Borrow food or rely on help from relative(s) or friend(s)</t>
  </si>
  <si>
    <t>Reduce number of meals eaten in a day</t>
  </si>
  <si>
    <t>Limit portion size at meals</t>
  </si>
  <si>
    <t>Restrict consumption by adults for small children to eat</t>
  </si>
  <si>
    <t>Anthropometry</t>
  </si>
  <si>
    <r>
      <t>27.</t>
    </r>
    <r>
      <rPr>
        <sz val="7"/>
        <color theme="1"/>
        <rFont val="Times New Roman"/>
        <family val="1"/>
      </rPr>
      <t> </t>
    </r>
    <r>
      <rPr>
        <sz val="9"/>
        <color rgb="FF000000"/>
        <rFont val="Arial"/>
        <family val="2"/>
      </rPr>
      <t>Cephalic perimeter</t>
    </r>
  </si>
  <si>
    <t>Boy</t>
  </si>
  <si>
    <r>
      <t xml:space="preserve">•The </t>
    </r>
    <r>
      <rPr>
        <b/>
        <sz val="10"/>
        <color theme="1"/>
        <rFont val="Calibri"/>
        <family val="2"/>
        <scheme val="minor"/>
      </rPr>
      <t>Mid-upper arm circumference (MUAC)</t>
    </r>
    <r>
      <rPr>
        <sz val="10"/>
        <color theme="1"/>
        <rFont val="Calibri"/>
        <family val="2"/>
        <scheme val="minor"/>
      </rPr>
      <t xml:space="preserve">,is a quick measurement of identifying children at risk of malnutrition and a color-coded  tape is used to determine the degree of risk . The </t>
    </r>
    <r>
      <rPr>
        <b/>
        <sz val="10"/>
        <color theme="1"/>
        <rFont val="Calibri"/>
        <family val="2"/>
        <scheme val="minor"/>
      </rPr>
      <t>Head perimeter</t>
    </r>
    <r>
      <rPr>
        <sz val="10"/>
        <color theme="1"/>
        <rFont val="Calibri"/>
        <family val="2"/>
        <scheme val="minor"/>
      </rPr>
      <t xml:space="preserve"> </t>
    </r>
    <r>
      <rPr>
        <i/>
        <sz val="10"/>
        <color theme="1"/>
        <rFont val="Calibri"/>
        <family val="2"/>
        <scheme val="minor"/>
      </rPr>
      <t xml:space="preserve">"is an indicator of neurological development of indirect evaluation of brain mass". </t>
    </r>
    <r>
      <rPr>
        <sz val="10"/>
        <color theme="1"/>
        <rFont val="Calibri"/>
        <family val="2"/>
        <scheme val="minor"/>
      </rPr>
      <t xml:space="preserve">This value allows alerting if there is any possible health problem.
•Results evidenced that in both countries an </t>
    </r>
    <r>
      <rPr>
        <b/>
        <sz val="10"/>
        <color theme="1"/>
        <rFont val="Calibri"/>
        <family val="2"/>
        <scheme val="minor"/>
      </rPr>
      <t>increased risk of malnutrition especially for girls,</t>
    </r>
    <r>
      <rPr>
        <sz val="10"/>
        <color theme="1"/>
        <rFont val="Calibri"/>
        <family val="2"/>
        <scheme val="minor"/>
      </rPr>
      <t xml:space="preserve"> and </t>
    </r>
    <r>
      <rPr>
        <b/>
        <sz val="10"/>
        <color theme="1"/>
        <rFont val="Calibri"/>
        <family val="2"/>
        <scheme val="minor"/>
      </rPr>
      <t xml:space="preserve">Awà communities are at higher risk </t>
    </r>
    <r>
      <rPr>
        <sz val="10"/>
        <color theme="1"/>
        <rFont val="Calibri"/>
        <family val="2"/>
        <scheme val="minor"/>
      </rPr>
      <t>than Afro-descendants.</t>
    </r>
  </si>
  <si>
    <t>Girl</t>
  </si>
  <si>
    <r>
      <t>28.</t>
    </r>
    <r>
      <rPr>
        <sz val="7"/>
        <color theme="1"/>
        <rFont val="Times New Roman"/>
        <family val="1"/>
      </rPr>
      <t> </t>
    </r>
    <r>
      <rPr>
        <sz val="9"/>
        <color rgb="FF000000"/>
        <rFont val="Arial"/>
        <family val="2"/>
      </rPr>
      <t>Arm circumference</t>
    </r>
  </si>
  <si>
    <t>29. Color of the arm perimeter tape</t>
  </si>
  <si>
    <t>Yellow</t>
  </si>
  <si>
    <t>Red</t>
  </si>
  <si>
    <t>Green</t>
  </si>
  <si>
    <t>Gender and domestic violence</t>
  </si>
  <si>
    <r>
      <t>30.</t>
    </r>
    <r>
      <rPr>
        <sz val="7"/>
        <color theme="1"/>
        <rFont val="Times New Roman"/>
        <family val="1"/>
      </rPr>
      <t> F</t>
    </r>
    <r>
      <rPr>
        <sz val="9"/>
        <color rgb="FF000000"/>
        <rFont val="Arial"/>
        <family val="2"/>
      </rPr>
      <t>eeling of distress, worry, anxiety, or trouble</t>
    </r>
  </si>
  <si>
    <t>Never</t>
  </si>
  <si>
    <r>
      <t xml:space="preserve">•In relation to family problems, in Colombia, 45.3% of Afro-Colombians have felt </t>
    </r>
    <r>
      <rPr>
        <b/>
        <sz val="10"/>
        <color theme="1"/>
        <rFont val="Calibri"/>
        <family val="2"/>
        <scheme val="minor"/>
      </rPr>
      <t>distress, worry, anxiety, or trouble</t>
    </r>
    <r>
      <rPr>
        <sz val="10"/>
        <color theme="1"/>
        <rFont val="Calibri"/>
        <family val="2"/>
        <scheme val="minor"/>
      </rPr>
      <t xml:space="preserve"> </t>
    </r>
    <r>
      <rPr>
        <i/>
        <sz val="10"/>
        <color theme="1"/>
        <rFont val="Calibri"/>
        <family val="2"/>
        <scheme val="minor"/>
      </rPr>
      <t>Most of the time</t>
    </r>
    <r>
      <rPr>
        <sz val="10"/>
        <color theme="1"/>
        <rFont val="Calibri"/>
        <family val="2"/>
        <scheme val="minor"/>
      </rPr>
      <t xml:space="preserve">, while 46.1% of the Awá communities only </t>
    </r>
    <r>
      <rPr>
        <i/>
        <sz val="10"/>
        <color theme="1"/>
        <rFont val="Calibri"/>
        <family val="2"/>
        <scheme val="minor"/>
      </rPr>
      <t>Part of the time</t>
    </r>
    <r>
      <rPr>
        <sz val="10"/>
        <color theme="1"/>
        <rFont val="Calibri"/>
        <family val="2"/>
        <scheme val="minor"/>
      </rPr>
      <t>. In Ecuador, both ethnic groups mostly have experienced these feelings (on average 36.5%).
•</t>
    </r>
    <r>
      <rPr>
        <b/>
        <sz val="10"/>
        <color theme="1"/>
        <rFont val="Calibri"/>
        <family val="2"/>
        <scheme val="minor"/>
      </rPr>
      <t xml:space="preserve">Controversies with partner for money </t>
    </r>
    <r>
      <rPr>
        <sz val="10"/>
        <color theme="1"/>
        <rFont val="Calibri"/>
        <family val="2"/>
        <scheme val="minor"/>
      </rPr>
      <t xml:space="preserve">have occurred </t>
    </r>
    <r>
      <rPr>
        <i/>
        <sz val="10"/>
        <color theme="1"/>
        <rFont val="Calibri"/>
        <family val="2"/>
        <scheme val="minor"/>
      </rPr>
      <t>Once a week</t>
    </r>
    <r>
      <rPr>
        <sz val="10"/>
        <color theme="1"/>
        <rFont val="Calibri"/>
        <family val="2"/>
        <scheme val="minor"/>
      </rPr>
      <t xml:space="preserve"> in 33% of Awá households  and in 24% for the Afro-descendant population.</t>
    </r>
  </si>
  <si>
    <t>Part of the time</t>
  </si>
  <si>
    <t>Half of the time</t>
  </si>
  <si>
    <t>Most of the time</t>
  </si>
  <si>
    <t xml:space="preserve">All the time </t>
  </si>
  <si>
    <t xml:space="preserve">Do not respond  </t>
  </si>
  <si>
    <t>31. Controversy with the spouse or partner for money</t>
  </si>
  <si>
    <t>Once a week</t>
  </si>
  <si>
    <t>2 - 3 times a week</t>
  </si>
  <si>
    <t>4 -5 times a week</t>
  </si>
  <si>
    <t>Everyday</t>
  </si>
  <si>
    <t>Not applicable (single)</t>
  </si>
  <si>
    <t>Natural events and climate change</t>
  </si>
  <si>
    <t xml:space="preserve">32. Households affected by climate change events </t>
  </si>
  <si>
    <t>Rainfall increase</t>
  </si>
  <si>
    <t>Sea level rise</t>
  </si>
  <si>
    <t>Crop loss</t>
  </si>
  <si>
    <t>Animals loss</t>
  </si>
  <si>
    <t>None</t>
  </si>
  <si>
    <t>33. Households evidencing a change in temperature</t>
  </si>
  <si>
    <t>Not applicable / Do not know</t>
  </si>
  <si>
    <t xml:space="preserve">Do not respond </t>
  </si>
  <si>
    <t>34. Households evidencing a decrease in crops productivity</t>
  </si>
  <si>
    <t>Do not know</t>
  </si>
  <si>
    <t>Do not apply</t>
  </si>
  <si>
    <t>Do not respond</t>
  </si>
  <si>
    <t>35. Households affected by disasters and/or emergencies</t>
  </si>
  <si>
    <t>Do nor respond</t>
  </si>
  <si>
    <t>Press clipping on the AF Colombia-Ecuador binational project</t>
  </si>
  <si>
    <t>Date</t>
  </si>
  <si>
    <t>Media</t>
  </si>
  <si>
    <t>New</t>
  </si>
  <si>
    <t>LINK</t>
  </si>
  <si>
    <t>RCR Radio - Internacional</t>
  </si>
  <si>
    <t>Colombia pone en marcha tres convenios ambientales de cooperacion internacional</t>
  </si>
  <si>
    <t>https://www.rcnradio.com/estilo-de-vida/medio-ambiente/colombia-pone-en-marcha-tres-convenios-ambientales-de-cooperacion</t>
  </si>
  <si>
    <t>EFE</t>
  </si>
  <si>
    <t>https://www.efe.com/efe/america/sociedad/colombia-pone-en-marcha-3-convenios-ambientales-de-cooperacion-internacional/20000013-3566794</t>
  </si>
  <si>
    <t>El Universal Colombia</t>
  </si>
  <si>
    <t>http://www.eluniversal.com.co/ambiente/colombia-pone-en-marcha-tres-convenios-ambientales-de-cooperacion-internacional-275025</t>
  </si>
  <si>
    <t>El Comercio</t>
  </si>
  <si>
    <t>Los awa y los Afro uniran fuerzas para fortalecer la seguridad almentaria</t>
  </si>
  <si>
    <t>http://edicionimpresa.elcomercio.com/es/051500009987f18a-d151-41a9-ac1a-df478ec22dc8_06052018_/5</t>
  </si>
  <si>
    <t>El Norte</t>
  </si>
  <si>
    <t>Proyecto fronterizo contra el cambio climatico</t>
  </si>
  <si>
    <t>http://www.elnorte.ec/ibarra/73311-proyecto-fronterizo-contra-el-cambio-clim%C3%A1tico.html</t>
  </si>
  <si>
    <t>Cumbre Clima: El Programa de Alimentos de la ONU impulsa proyectos sostenibles en America</t>
  </si>
  <si>
    <t xml:space="preserve">https://www.efe.com/efe/espana/economia/el-programa-de-alimentos-la-onu-impulsa-proyectos-sostenibles-en-america/10003-4132419# </t>
  </si>
  <si>
    <t>La Hora</t>
  </si>
  <si>
    <t xml:space="preserve">Articulan acciones para atender a las comunidades awa. </t>
  </si>
  <si>
    <t xml:space="preserve">https://www.lahora.com.ec/noticia/1102306995/articulan-acciones-para-atender-a-las-comunidades-awa- </t>
  </si>
  <si>
    <t>Diario El Norte</t>
  </si>
  <si>
    <t>Inseguridad alimentaria es alta.</t>
  </si>
  <si>
    <t xml:space="preserve">https://www.elnorte.ec/inseguridad-alimentaria-es-alta/ </t>
  </si>
  <si>
    <t>Youtube</t>
  </si>
  <si>
    <t>WFP Storytellers: Ecuatorianos y colombianos enfrentan un desafio climatico</t>
  </si>
  <si>
    <t xml:space="preserve">https://www.youtube.com/watch?v=Voyq9n35E7E </t>
  </si>
  <si>
    <t>World Economic Forum</t>
  </si>
  <si>
    <t>Las mujeres pierden más por la crisis climática. ¿Cómo podemos empoderarlos?</t>
  </si>
  <si>
    <t xml:space="preserve">https://www.weforum.org/agenda/2020/03/women-climate-crisis-vulnerability-empowerment/ </t>
  </si>
  <si>
    <t xml:space="preserve">Women lose most fron the climate crisis. How can empower  them </t>
  </si>
  <si>
    <t xml:space="preserve">https://wfp-my.sharepoint.com/:v:/g/personal/chiara_trozzo_wfp_org/EThnGpBaRUREh-cHt67N8ZYBRRvZeNk-iZqK-MeWA8I5Qg?e=fITbpx </t>
  </si>
  <si>
    <t>Adaptation Fund</t>
  </si>
  <si>
    <t>Adaptation Fund Study Provides Concrete Successes, Lessons and Potential Models for Integrating Gender Considerations in Climate Change Adaptation Projects. Study Showcases Best Practices and Knowledge on Gender in Five Case Studies.</t>
  </si>
  <si>
    <t>The study, Assessing Progress: Integrating Gender in AF Projects and Programmes, focused on a review of successes and lessons learned in mainstreaming gender elements in five AF projects within distinct geographic regions: Ecuador, Mongolia, Morocco, Rwanda and Seychelles</t>
  </si>
  <si>
    <t>https://www.adaptation-fund.org/document/assessing-progress-integrating-gender-in-adaptation-fund-projects-and-programmes/</t>
  </si>
  <si>
    <t>Twitter</t>
  </si>
  <si>
    <t>Ministro del Ambiente de Colombia, Ricardo Lozano destaco la importancia del actual proyecto binacional implementado por @WFP-Colomba y @WFP-Ecuador en materal de seguridad alimentaria y cambio climatico, en las comunidades Afro Awa en la zona de integracion fronteriza entre #Colombia y #Ecuador</t>
  </si>
  <si>
    <t xml:space="preserve">https://twitter.com/minambienteco/status/1250110764096126977?s=12 </t>
  </si>
  <si>
    <t xml:space="preserve">2do Comité de Gestión del Proyecto Binacional Colombia-Ecuador </t>
  </si>
  <si>
    <t>https://twitter.com/wfp_colombia/status/1222497316734734337?s=21</t>
  </si>
  <si>
    <t>Taller de Consulta Estacional de Medios de Vida en #Tumaco, Nariño</t>
  </si>
  <si>
    <t>https://twitter.com/wfp_colombia/status/1232101614670032897?s=21</t>
  </si>
  <si>
    <t>https://twitter.com/wfp_colombia/status/1232794330433282051?s=21</t>
  </si>
  <si>
    <t>El #CambioClimático afecta cada vez más a los países y medios de vida de las personas, especialmente de las mujeres</t>
  </si>
  <si>
    <t>https://twitter.com/WFP_Colombia/status/1244961390038642688</t>
  </si>
  <si>
    <t>@MinAmbienteCo Ricardo Lozano desctacó la importancia del actual proyecto binacional implementado por @WFP_Colombia y @WFP_Ecuador en materia de seguridad alimentaria y cambio climático</t>
  </si>
  <si>
    <t>https://twitter.com/MinAmbienteCo/status/1250110764096126977</t>
  </si>
  <si>
    <t>How to integrate #gender in climate #adaptation projects? AF study shows best practices &amp; knowledge from five different projects w/ concrete successful lessons &amp; models</t>
  </si>
  <si>
    <t>https://twitter.com/adaptationfund/status/1250093455101046790</t>
  </si>
  <si>
    <t>Read about the AF's study on mainstreaming #gender elements in several examples of concrete AF projects on the ground</t>
  </si>
  <si>
    <t>https://twitter.com/adaptationfund/status/1258140844571480064</t>
  </si>
  <si>
    <t xml:space="preserve">The SLP is a planning tool applied at the sub-national level, bringing together local needs and experiences, thus multi-sectoral programmes and interventions can be coordinated, planned and delivered. SLP aims to design and harmonize flexible and longer-term operational plans across institutions and stakeholders. </t>
  </si>
  <si>
    <t>SLP is a gender-sensitive tool that takes into account the particular needs of beneficiary groups.</t>
  </si>
  <si>
    <r>
      <rPr>
        <b/>
        <sz val="16"/>
        <color rgb="FF00B0F0"/>
        <rFont val="Arial"/>
        <family val="2"/>
      </rPr>
      <t>Objective</t>
    </r>
    <r>
      <rPr>
        <sz val="12"/>
        <color theme="1"/>
        <rFont val="Arial"/>
        <family val="2"/>
      </rPr>
      <t xml:space="preserve">
To identify timelines of shock</t>
    </r>
    <r>
      <rPr>
        <sz val="12"/>
        <rFont val="Arial"/>
        <family val="2"/>
      </rPr>
      <t>s and climate-related extreme events at local level</t>
    </r>
    <r>
      <rPr>
        <sz val="12"/>
        <color theme="1"/>
        <rFont val="Arial"/>
        <family val="2"/>
      </rPr>
      <t>, review their trends and frequencies and determine the main causes that contribute to bad years.</t>
    </r>
  </si>
  <si>
    <r>
      <rPr>
        <b/>
        <sz val="16"/>
        <color rgb="FF00B0F0"/>
        <rFont val="Arial"/>
        <family val="2"/>
      </rPr>
      <t xml:space="preserve">Importance
</t>
    </r>
    <r>
      <rPr>
        <sz val="12"/>
        <color theme="1"/>
        <rFont val="Arial"/>
        <family val="2"/>
      </rPr>
      <t xml:space="preserve">
When major shocks, such as droughts or floods, occur frequently, the period between the end of one shock and the start of another one becomes shorter. This results in insufficient time for households to recover from a shock before the next one occurs, which can lead to an accele</t>
    </r>
    <r>
      <rPr>
        <sz val="12"/>
        <rFont val="Arial"/>
        <family val="2"/>
      </rPr>
      <t xml:space="preserve">rated erosion of assets and the implementation of negative </t>
    </r>
    <r>
      <rPr>
        <sz val="12"/>
        <color theme="1"/>
        <rFont val="Arial"/>
        <family val="2"/>
      </rPr>
      <t>coping strategies. Increased exposure to shocks with insufficient time to rebuild and accumulate lost assets and the constant use of negative coping strategies can lead to an eventual loss of livelihoods.</t>
    </r>
  </si>
  <si>
    <r>
      <rPr>
        <b/>
        <sz val="14"/>
        <color rgb="FF00B0F0"/>
        <rFont val="Arial"/>
        <family val="2"/>
      </rPr>
      <t>Objetive</t>
    </r>
    <r>
      <rPr>
        <sz val="12"/>
        <color theme="1"/>
        <rFont val="Arial"/>
        <family val="2"/>
      </rPr>
      <t>: To identify the main factors tha</t>
    </r>
    <r>
      <rPr>
        <sz val="12"/>
        <rFont val="Arial"/>
        <family val="2"/>
      </rPr>
      <t xml:space="preserve">t contribute to </t>
    </r>
    <r>
      <rPr>
        <sz val="12"/>
        <color theme="1"/>
        <rFont val="Arial"/>
        <family val="2"/>
      </rPr>
      <t>the change between a typical year and a bad year, considering the perceptions of men and women.</t>
    </r>
  </si>
  <si>
    <r>
      <t xml:space="preserve">Objective
</t>
    </r>
    <r>
      <rPr>
        <sz val="12"/>
        <rFont val="Arial"/>
        <family val="2"/>
      </rPr>
      <t xml:space="preserve">
To identify the main communities livelihoods with a special emphasis on food security and nutrition with gender-sensitive lens, as well as  determine the period of the year in which people (both women and men) are engaged in different activities according to their livelihoods.</t>
    </r>
  </si>
  <si>
    <r>
      <rPr>
        <b/>
        <sz val="14"/>
        <color rgb="FF00B0F0"/>
        <rFont val="Arial"/>
        <family val="2"/>
      </rPr>
      <t xml:space="preserve">Objective
</t>
    </r>
    <r>
      <rPr>
        <sz val="8"/>
        <color theme="1"/>
        <rFont val="Arial"/>
        <family val="2"/>
      </rPr>
      <t xml:space="preserve">
</t>
    </r>
    <r>
      <rPr>
        <sz val="12"/>
        <color theme="1"/>
        <rFont val="Arial"/>
        <family val="2"/>
      </rPr>
      <t>To create yearly se</t>
    </r>
    <r>
      <rPr>
        <sz val="12"/>
        <rFont val="Arial"/>
        <family val="2"/>
      </rPr>
      <t xml:space="preserve">asonal calendars that capture peoples’ livelihoods and when events that affect them occur, as well as </t>
    </r>
    <r>
      <rPr>
        <sz val="12"/>
        <color theme="1"/>
        <rFont val="Arial"/>
        <family val="2"/>
      </rPr>
      <t xml:space="preserve">the different activities that people do throughout the year and the changes between typical and bad years, </t>
    </r>
    <r>
      <rPr>
        <sz val="12"/>
        <rFont val="Arial"/>
        <family val="2"/>
      </rPr>
      <t>thus highlighting the different impacts on livelihoods.</t>
    </r>
  </si>
  <si>
    <r>
      <rPr>
        <b/>
        <sz val="11"/>
        <rFont val="Calibri"/>
        <family val="2"/>
        <scheme val="minor"/>
      </rPr>
      <t xml:space="preserve">These highly food insecure households are the most vulnerable, with little or no asset ownership and no or extremely limited income sources. Food insecurity for this group is likely to be chronic, and therefore requires  a different set of programming support aiming at alleviating poverty and strengthening and diversifying alternative assets.
</t>
    </r>
    <r>
      <rPr>
        <sz val="11"/>
        <rFont val="Calibri"/>
        <family val="2"/>
        <scheme val="minor"/>
      </rPr>
      <t xml:space="preserve">
People do not usually have land, but in some cases they have a maximum of one hectare with few crops that they plant in their own land or other people's land. As for fishing, they collect half a kilo of fish or a kilo of shells daily, which are not enough to cover family's basic food needs. The monthly income is very low and includes inkind donations. They do barter and/or sell fruit, only under urgent need. They are illiterate or at most some achieved primary education. They have access to water from the river or streams (not suitable for human consumption). Their houses are made of plastic or zinc roof, "guadua" wall and a dirt floor.</t>
    </r>
  </si>
  <si>
    <r>
      <rPr>
        <b/>
        <sz val="11"/>
        <rFont val="Calibri"/>
        <family val="2"/>
        <scheme val="minor"/>
      </rPr>
      <t xml:space="preserve">These households are moderately resilient and vulnerable to food insecurity during difficult seasonal times or during a disaster, without compromising assets or livelihoods through negative coping strategies. They are at risk of sliding downwards (into Group C) if no livelihood protection actions are implemented.
</t>
    </r>
    <r>
      <rPr>
        <sz val="11"/>
        <rFont val="Calibri"/>
        <family val="2"/>
        <scheme val="minor"/>
      </rPr>
      <t xml:space="preserve">
In this group people  own approximately from one / two to five hectares of land, where they plant cocoa and plantain. They have cattle (maximum 10 heads) and brood stock (2-12 pigs and 10 chickens). Anothe important source of income is fishing, collecting a maximum of 5kg of fish and 100 to 200 units of shells daily. They hire a maximum of one day labourer. In addition, they gain additional income through river and land transport (motorcycle taxi) and door-to-door selling. They trade their products mainly in the community and in the near urban centres and sometimes to Ecuador (only agricultural and fishing products). The educational level of group B is basic (primary and high school in some cases). They live in a house with a wooden or cement floor, wood, cement or brick walls and tile roof. They have access to water from the river and/or some streams and have underground wells. They have additional assets such as farm, house, scythe, boat motors and / or motorcycle.</t>
    </r>
  </si>
  <si>
    <r>
      <rPr>
        <b/>
        <sz val="11"/>
        <rFont val="Calibri"/>
        <family val="2"/>
        <scheme val="minor"/>
      </rPr>
      <t xml:space="preserve">These households are food secure and resilient and will already benefit from growth and development through their own efforts. They are likely to manage difficult seasons and shocks.
</t>
    </r>
    <r>
      <rPr>
        <sz val="11"/>
        <rFont val="Calibri"/>
        <family val="2"/>
        <scheme val="minor"/>
      </rPr>
      <t xml:space="preserve">
In this group people own approximately 10 hectares of land, where they mainly plant cocoa, banana and palm. They have cattle (10-12 heads) and also brood stock (approximately 16 pigs and 15 chickens). Other sources of income are fish ponds and/or artisanal fishing, collecting daily 20kg of fish and / or up to 400 units of shells. They hire up to two day laborers for productive activities. In addition, they have additional income through the rent of premises or houses, the timber trade, the rental of equipment and also through the informal economy. They trade their products in the main urban centres of the region and sometimes even in Ecuador. Parents have primary education, while young people go to universities or get technical education. In this group families live in houses with a cement floor, wooden walls and a zinc roof. They buy bagged water and / or take water from rivers through a motor pump and then purify with filters. They also have additional assets such as boats, boat motors and / or cars.</t>
    </r>
  </si>
  <si>
    <r>
      <t xml:space="preserve">Group A [Resilient - </t>
    </r>
    <r>
      <rPr>
        <b/>
        <sz val="13"/>
        <rFont val="Calibri (Corpo)"/>
      </rPr>
      <t>Already benefiting from growth and development</t>
    </r>
    <r>
      <rPr>
        <b/>
        <sz val="13"/>
        <rFont val="Calibri"/>
        <family val="2"/>
        <scheme val="minor"/>
      </rPr>
      <t>]</t>
    </r>
  </si>
  <si>
    <r>
      <t xml:space="preserve">During the SLP, participants stated that it is more appropriate to talk about </t>
    </r>
    <r>
      <rPr>
        <b/>
        <sz val="12"/>
        <rFont val="Arial"/>
        <family val="2"/>
      </rPr>
      <t>“Year of loss”</t>
    </r>
    <r>
      <rPr>
        <sz val="12"/>
        <rFont val="Arial"/>
        <family val="2"/>
      </rPr>
      <t xml:space="preserve"> in their territories, with negative impacts on their livelihoods and a reduction in family income. As Afro communities are affected by these extreme climate-related events, they implement coping strategies to survive. A "</t>
    </r>
    <r>
      <rPr>
        <b/>
        <sz val="12"/>
        <rFont val="Arial"/>
        <family val="2"/>
      </rPr>
      <t>Year of loss"</t>
    </r>
    <r>
      <rPr>
        <sz val="12"/>
        <rFont val="Arial"/>
        <family val="2"/>
      </rPr>
      <t xml:space="preserve"> in the Alto and Bajo Mira and Frontera region is characterized by an increase in the intensity and duration of rainfalls, which leads to river level rising.</t>
    </r>
  </si>
  <si>
    <r>
      <t xml:space="preserve">The scenario that triggers the </t>
    </r>
    <r>
      <rPr>
        <b/>
        <sz val="12"/>
        <rFont val="Arial"/>
        <family val="2"/>
      </rPr>
      <t>“year of loss”</t>
    </r>
    <r>
      <rPr>
        <sz val="12"/>
        <rFont val="Arial"/>
        <family val="2"/>
      </rPr>
      <t xml:space="preserve"> is mainly associated with an increase in the duration and intensity of the rainfalls, which causes the overflow of rivers and streams. These changes can occur during months, weeks, days and in certain cases in a few hours.</t>
    </r>
  </si>
  <si>
    <t>In a typical year the rainfall pattern occurs from January to July, with rain peaks  in January and May, while April and July are the months with the least rainfall. Regarding dry periods, they usually occur in March-April and July-November, with September as the driest month of the year.</t>
  </si>
  <si>
    <t xml:space="preserve">•Paid work (trade, restaurants, hotels, transport, street vendors, master builders, teachers); </t>
  </si>
  <si>
    <t>•Paid work (street vendors, magazine sales, palm oil companies);</t>
  </si>
  <si>
    <t>•Unpaid work: homework, carework and breeding of small species</t>
  </si>
  <si>
    <t>•Brood stock management</t>
  </si>
  <si>
    <t>•Handcrafts</t>
  </si>
  <si>
    <t>•Hunting</t>
  </si>
  <si>
    <t>•Climate variability: in the past the pattern was bimodal (6 months of summer- 6 months of winter), while now a dry period during Lent (March-April) is frequent;</t>
  </si>
  <si>
    <t>•Climate variability: floods  are drivers of mosquitoes and other insects that are vectors of climate-related illnesses.</t>
  </si>
  <si>
    <r>
      <t xml:space="preserve">•The ENSO-related phenomena, like El Niño and La Niña, have been affecting the Pacific area differently from the rest of the country, as they have been leading to a rainfall increase, while in the rest of Colombia these phenomena have been driving drought and water scarsity.
•In the last 10 years, only bad years have been identified, due to the combination of the adverse effects of climate variability, water pollution by oil spills and the increase in violence by different armed groups that have eroded the main agricultural livelihoods, as well as other sources of income. 
•Although participants identified bad years, they suggest that it is more relevant to talk about </t>
    </r>
    <r>
      <rPr>
        <b/>
        <sz val="11"/>
        <rFont val="Arial"/>
        <family val="2"/>
      </rPr>
      <t xml:space="preserve">“year of loss” </t>
    </r>
    <r>
      <rPr>
        <sz val="11"/>
        <rFont val="Arial"/>
        <family val="2"/>
      </rPr>
      <t xml:space="preserve"> in their territories. During this period, communities are used to deal with the adverse effects of climatic variability (increase in intensity and frequency of rainfall and dry periods), or violence, which negatively affect their main agricultural livelihoods  and therefore lead to a reduction in income. For this reason, typical years are those </t>
    </r>
    <r>
      <rPr>
        <i/>
        <sz val="11"/>
        <rFont val="Arial"/>
        <family val="2"/>
      </rPr>
      <t>“when nothing happens that seriously affects these livelihoods”.</t>
    </r>
  </si>
  <si>
    <t>Telembí river overflowed, plague attacked forest in San Lorenzo (with impacts in the border area), forest fires. In April, May and December there were heavy rains and in November the Mira river overflowed. High temperature was also recorded.</t>
  </si>
  <si>
    <t>Tumaco is declared a special district. Due to high rain, landslide severely affected the community of El Coco: 6 houses damaged, population emotionally impacted and lack of insitutional assistance.</t>
  </si>
  <si>
    <t>On October 5 a violent fight with the police occurred and 5 people died. J. Cortés, one of the members of the Alto Mira y Frontera Community Council Board, was assassinated.</t>
  </si>
  <si>
    <t xml:space="preserve">Increase in temperature, sea level rise and a flood caused by the overflow of the Caunapi river. Presence of armed groups. </t>
  </si>
  <si>
    <t>Oil spill in the Mira River due to attacks by armed groups. The representative of the Alto Mira y Frontera community council died. Cocoa receives an award of excellence.</t>
  </si>
  <si>
    <t>In July and August, drought led to crop losses.</t>
  </si>
  <si>
    <t>Blackouts due to windstorms. FARC attack to the pipeline.</t>
  </si>
  <si>
    <t xml:space="preserve"> in February attack to the police station. Displacement by armed groups in La Unión community.</t>
  </si>
  <si>
    <t>Characterized by rainfall increase in the upper part of the watershed that carries torrential streams to the rest of the territory.</t>
  </si>
  <si>
    <t>This event leads to Mira and Telembí rivers level rising, causing their overflow.</t>
  </si>
  <si>
    <t>The presence of different armed groups has been registered, causing displacement and migration, especially of young people.</t>
  </si>
  <si>
    <t>It is mainly caused by attacks to the pipeline and the irresponsible production by some private companies.</t>
  </si>
  <si>
    <r>
      <rPr>
        <b/>
        <sz val="10.5"/>
        <color theme="1"/>
        <rFont val="Calibri"/>
        <family val="2"/>
        <scheme val="minor"/>
      </rPr>
      <t>This group includes the majority of the vulnerable Awá communities of Resguardo Nulpe and UNIPA organization. Their high food insecurity is the result of the erosion of their livelihoods due to the adverse effects of climate variability, illicit crops monoculture production and the increased violence in the territory for the presence of armed groups. They would benefit from interventions that would improve their livelihoods and strengthen their capacities to adapt to the effects of climate variability. Complementary actions that improve access to basic services are needed, as, without this assistance, this population is at risk of falling into extreme poverty.  
H</t>
    </r>
    <r>
      <rPr>
        <sz val="10.5"/>
        <color theme="1"/>
        <rFont val="Calibri"/>
        <family val="2"/>
        <scheme val="minor"/>
      </rPr>
      <t>ouseholds are composed approximately by 1 to 15 people, they own between ¼ and 3 hectares of land, where they plant chiro, corn, sugar cane, cassava, and lemon. They have a maximum of 5 heads of cattle (mainly sheep) and brood stock (maximum 3 pigs, 10 guinea pigs, 5-10 chickens). Other important livelihoods are hunting and fishing, collecting 1-2 kg of various types of fish weekly. They do not hire day labourers, but they earn additional income as day labourers cleaning yards, "coca scraping", as master builder in construction and/or wood extraction. They exchange their products in the same community through barter, considering that the majority  are for self-consumption. The educational level is basic (maximum of the fifth year of primary education). Their houses are made up of plastic or leaf roof, chonta plank wall and chonta or guayacán pile floor and wood walls. They  have access to water not suitable for human consumption through the river. Additional assets are work tools.</t>
    </r>
  </si>
  <si>
    <r>
      <rPr>
        <b/>
        <sz val="11"/>
        <color theme="1"/>
        <rFont val="Calibri"/>
        <family val="2"/>
        <scheme val="minor"/>
      </rPr>
      <t xml:space="preserve">These highly food insecure households are the most vulnerable, with little or no asset ownership and no or extremely limited income sources. Food insecurity for this group is likely to be chronic, and therefore requires  a different set of programming support aiming at alleviating poverty and strengthening and diversifying alternative assets.
</t>
    </r>
    <r>
      <rPr>
        <sz val="11"/>
        <color theme="1"/>
        <rFont val="Calibri"/>
        <family val="2"/>
        <scheme val="minor"/>
      </rPr>
      <t xml:space="preserve">
Households are composed by  1 - 20 people, they own a maximum of ¼ hectare (most inherited the land where at least the house could / can be built), where they paltn various species. They have a maximum of 3 chickens. Additional livelihoods are hunting through traps made with sticks and available materials  in the territory, and also artisanal fishing, through hooks, fishing pens, among others. They sell baskets and other agricultural products, such as chiro,  in the community or in the town. They are illiterate or at most have primary education. They have access to water not suitable for human consumption through a creek with a gourd or bucket or through channels made up bamboo (Guadúa) that feed on a reservoir. They live in houses with wood floor and ceiling, palm leaf and cuasvil, and they use a gualte or pambil as bed. As additional assets, they have only their work tools.</t>
    </r>
  </si>
  <si>
    <r>
      <rPr>
        <b/>
        <sz val="10.5"/>
        <color theme="1"/>
        <rFont val="Calibri"/>
        <family val="2"/>
        <scheme val="minor"/>
      </rPr>
      <t xml:space="preserve">These households are moderately resilient and vulnerable to food insecurity during difficult seasonal times or during a disaster, without compromising assets or livelihoods through negative coping strategies. They are at risk of sliding downwards (into Group C) if no livelihood protection actions are implemented.
</t>
    </r>
    <r>
      <rPr>
        <sz val="10.5"/>
        <color theme="1"/>
        <rFont val="Calibri"/>
        <family val="2"/>
        <scheme val="minor"/>
      </rPr>
      <t xml:space="preserve">
In this group people own approximately 3 to 6 hectares of land, where they plant plantain, cassava, sugarcane, banana, pineapple, beans, lemons and borojo, among others. They have cattle (5-8 heads) and brood stock (15-30 chickens, 3-5 pigs, 10-15 guinea pigs and 10-15 ducks). Another important source of income is fishing, collecting 1-2kg of shad, sabaleta, mojarra, guaña, lisa on a weekly basis. They also hunt wild mouse, rabbit, fox, deer, among others. They hire day labourers mainly for harvesting, only if necessary, because the work is usually made through "mingas". They earn additional income as day labourers and through handcrafts. They trade their products within the community, especially during events and meetings and in nearby towns. In the Resguardo Nulpe communities trade "lulo", "naranjilla" and cane in the border area with Ecuador. The educational level of the family varies from being illiterate to high school. They live in a house with a fine wood floor and wall and a zinc roof. They have access to water not suitable for human consumption through the river, gourds, or by channels made up of guadua (a bamboo-like grass plant). They have additional assets like horses, baskets, tools, canoe, chainsaw, shotgun, house and scythe. They usually have access to health services through traditional medicine and medical brigades. </t>
    </r>
  </si>
  <si>
    <r>
      <rPr>
        <b/>
        <sz val="10.5"/>
        <color theme="1"/>
        <rFont val="Calibri"/>
        <family val="2"/>
        <scheme val="minor"/>
      </rPr>
      <t xml:space="preserve">Their high food insecurity results from the erosion of their livelihoods due to the adverse effects of climate variability and their limited ability to rebuild their assets and livelihoods. They would benefit from interventions that improve their livelihoods, build resilience and strengthen their capacities to adapt to the effects of climate variability. omplementary actions that improve access to basic services are needed, as, without this assistance, this population is at risk of falling into extreme poverty.  
</t>
    </r>
    <r>
      <rPr>
        <sz val="10.5"/>
        <color theme="1"/>
        <rFont val="Calibri"/>
        <family val="2"/>
        <scheme val="minor"/>
      </rPr>
      <t>Families often own land: the main crops in Mataje Alto are chiro, cassava and corn as well as in the Pambilar community; in Guadualito, chiro, cacao and cane, while coffee and cocoa in the communities of Sucumbíos. They have brood stock: in Sucumbíos  one pig per family due to local government assistance (Prefecture), while in Pambilar and Mataje 4 heads of cattle per family. Additional sources of income are day labour,chandcrafts and occasional crops. Families mentioned that they have still been benefiting from the Socio-Forest Program of the Ministry of Environment of Ecuador in Mataje Alto. In communities such as Pambilar, Guadualito, Jesús del Gran Poder, Pailón, Río Verde, people have primary education, and  in some cases even baccalaureate. Families live in houses with chonta and medra wood and zinc roofs. Productive assets are "machete", shovel, pick, rake and motor pump. They trade minor crops or small animals in the cantonal capitals, although mainly self-consumption and barter within communities still prevail. For this reason, the practice of minga still persists and they hire workforce "only sometimes".</t>
    </r>
  </si>
  <si>
    <r>
      <rPr>
        <b/>
        <sz val="11"/>
        <color theme="1"/>
        <rFont val="Calibri"/>
        <family val="2"/>
        <scheme val="minor"/>
      </rPr>
      <t xml:space="preserve">These households are food secure and resilient and will already benefit from growth and development through their own efforts. They are likely to manage difficult seasons and shocks.
</t>
    </r>
    <r>
      <rPr>
        <sz val="11"/>
        <color theme="1"/>
        <rFont val="Calibri"/>
        <family val="2"/>
        <scheme val="minor"/>
      </rPr>
      <t>In this group people can own approximately 29 to 200 hectares of land, where they mainly cultivate plantain, corn, cocoa, coffee, cassava, Chinese potatoes, "naranjilla", among others. They have cattle (50 heads on average), and approximately 20 pigs per family. Additional sources of income are handcrafts such as marimbas, fans and bass drums,  production of panela (resulting from sugarcane), selling honey and prepared food in the streets. They also work with community-based tourism. Young people generally have high school and some of them have the chance to attend university. Their houses are made of "duratecho", guadua (like a bamboo), chonta, guayacán, canelo among other woods, in some cases they use "guacamay" leaves. As productive assets, they have bank savings accounts and sugar mills ("Trapiche"). They trade agricultural products at national level, although many of them are for self-consumption. They do not hire (day) labourers. 6 out of 10 people access public health system, and some of them may even have private health insurance.</t>
    </r>
  </si>
  <si>
    <r>
      <rPr>
        <b/>
        <sz val="11"/>
        <color theme="1"/>
        <rFont val="Calibri"/>
        <family val="2"/>
        <scheme val="minor"/>
      </rPr>
      <t xml:space="preserve">These households are moderately resilient and vulnerable to food insecurity during difficult seasonal times or during a disaster, without compromising assets or livelihoods through negative coping strategies. They are at risk of sliding downwards (into Group C) if no livelihood protection actions are implemented.  
</t>
    </r>
    <r>
      <rPr>
        <sz val="11"/>
        <color theme="1"/>
        <rFont val="Calibri"/>
        <family val="2"/>
        <scheme val="minor"/>
      </rPr>
      <t xml:space="preserve">In group B families own on average between 2 to 3 hectares of land, although in some communities (for example, Pambilar) they have 7 productive hectares. In general, 5% of families have 5 heads of cattle, and 8 out of 10 families (30% of Awà population) own 5 pigs. The main crops are chiro, corn, cassava, cocoa, reed, banana, "achotillo", guava, papaya, lemon, among others. Additional sources of income are: the exploitation of wood (40% of the population in the Sucumbíos communities),  transformation of sugar cane (20%) and tilapia and cachama breeding (20%).. Some communities have sugar mills to produce panela and honey. About 70% have primary school, while 20% have completed secondary school; only 1 person attends university.  Families live in houses with wood walls and floor with  and the zinc roof . Their productive assets are chainsaw, machete and scythe. They trade cocoa and honey near their communities (parishes) and the workforce usually comes from their families. 6 out of 10 have access to the public health system. </t>
    </r>
  </si>
  <si>
    <r>
      <rPr>
        <b/>
        <sz val="11"/>
        <color theme="1"/>
        <rFont val="Calibri"/>
        <family val="2"/>
        <scheme val="minor"/>
      </rPr>
      <t xml:space="preserve">These highly food insecure households are the most vulnerable, with little or no asset ownership and no or extremely limited income sources. Food insecurity for this group is likely to be chronic, and therefore requires  a different set of programming support aiming at alleviating poverty and strengthening and diversifying alternative assets.
</t>
    </r>
    <r>
      <rPr>
        <sz val="11"/>
        <color theme="1"/>
        <rFont val="Calibri"/>
        <family val="2"/>
        <scheme val="minor"/>
      </rPr>
      <t>In this group, 8 out of 10 families haveof 1 hectare or less of land, where they mainly plant bananas, cassava, beans, corn, among others. They do not own cattle, they breed pigs among different amilies. Main income is day labour (an average of USD 10 - 12 for 8 hours of work). Family members only have primary education, although in Sucumbíos and Mataje areas some have secondary education. They live in houses with wood and zinc roof. Productive assets are scarce, although they have chainsaws, machetes and others. They trade small animals  (both, from domestic breeding - chickens, ducks or pigs - and from hunting) in the nearest markets (quite far from their communities).Not all crops are for self-consumption: coffee and / or cocoa are traded inside and outside the communities (6 kilometers far). This families do not hire labourers since they organize community "mingas" when required, while minor work is done with the family. Medical brigades access to some communities. Malnutrition is a concerned issues in many communities, as Awá  girls and boys have not access to a diverse diet. Main transport is river, walking and urban transport. Local language is awapit, although it has been lost.</t>
    </r>
  </si>
  <si>
    <r>
      <t xml:space="preserve">EbA
Conservation of the </t>
    </r>
    <r>
      <rPr>
        <sz val="11"/>
        <rFont val="Calibri (Corpo)"/>
      </rPr>
      <t>agriculture biodiversity</t>
    </r>
  </si>
  <si>
    <r>
      <t xml:space="preserve">Provision of specific </t>
    </r>
    <r>
      <rPr>
        <sz val="11"/>
        <rFont val="Calibri (Corpo)"/>
      </rPr>
      <t>gene pools</t>
    </r>
    <r>
      <rPr>
        <sz val="11"/>
        <rFont val="Calibri"/>
        <family val="2"/>
        <scheme val="minor"/>
      </rPr>
      <t xml:space="preserve"> for the adaptation of crops to climat</t>
    </r>
    <r>
      <rPr>
        <sz val="11"/>
        <rFont val="Calibri (Corpo)"/>
      </rPr>
      <t>e variability.</t>
    </r>
  </si>
  <si>
    <r>
      <t xml:space="preserve">Availability: </t>
    </r>
    <r>
      <rPr>
        <sz val="11"/>
        <rFont val="Calibri"/>
        <family val="2"/>
        <scheme val="minor"/>
      </rPr>
      <t xml:space="preserve">Promotes the local production of diverse food, </t>
    </r>
    <r>
      <rPr>
        <sz val="11"/>
        <rFont val="Calibri (Corpo)"/>
      </rPr>
      <t xml:space="preserve">as well as </t>
    </r>
    <r>
      <rPr>
        <sz val="11"/>
        <rFont val="Calibri"/>
        <family val="2"/>
        <scheme val="minor"/>
      </rPr>
      <t xml:space="preserve">preserves and enriches communities knowledge and </t>
    </r>
    <r>
      <rPr>
        <sz val="11"/>
        <rFont val="Calibri (Corpo)"/>
      </rPr>
      <t>practices on seeds</t>
    </r>
    <r>
      <rPr>
        <sz val="11"/>
        <rFont val="Calibri"/>
        <family val="2"/>
        <scheme val="minor"/>
      </rPr>
      <t xml:space="preserve"> storing, germination, reproduction and adaptation.
</t>
    </r>
    <r>
      <rPr>
        <b/>
        <sz val="11"/>
        <rFont val="Calibri"/>
        <family val="2"/>
        <scheme val="minor"/>
      </rPr>
      <t xml:space="preserve"> 
Access: </t>
    </r>
    <r>
      <rPr>
        <sz val="11"/>
        <rFont val="Calibri"/>
        <family val="2"/>
        <scheme val="minor"/>
      </rPr>
      <t xml:space="preserve">Contributes to the direct access to food ecologically appropriate, respecting their culture and tradition.
</t>
    </r>
    <r>
      <rPr>
        <b/>
        <sz val="11"/>
        <rFont val="Calibri"/>
        <family val="2"/>
        <scheme val="minor"/>
      </rPr>
      <t xml:space="preserve">
Stability: </t>
    </r>
    <r>
      <rPr>
        <sz val="11"/>
        <rFont val="Calibri (Corpo)"/>
      </rPr>
      <t xml:space="preserve">Provides families </t>
    </r>
    <r>
      <rPr>
        <sz val="11"/>
        <rFont val="Calibri"/>
        <family val="2"/>
        <scheme val="minor"/>
      </rPr>
      <t xml:space="preserve">productive, </t>
    </r>
    <r>
      <rPr>
        <sz val="11"/>
        <rFont val="Calibri (Corpo)"/>
      </rPr>
      <t xml:space="preserve">making </t>
    </r>
    <r>
      <rPr>
        <sz val="11"/>
        <rFont val="Calibri"/>
        <family val="2"/>
        <scheme val="minor"/>
      </rPr>
      <t xml:space="preserve">them less dependent on external supplies. </t>
    </r>
    <r>
      <rPr>
        <sz val="11"/>
        <rFont val="Calibri (Corpo)"/>
      </rPr>
      <t xml:space="preserve">It also enhances </t>
    </r>
    <r>
      <rPr>
        <sz val="11"/>
        <rFont val="Calibri"/>
        <family val="2"/>
        <scheme val="minor"/>
      </rPr>
      <t xml:space="preserve">production diversity, which facilitates </t>
    </r>
    <r>
      <rPr>
        <sz val="11"/>
        <rFont val="Calibri (Corpo)"/>
      </rPr>
      <t xml:space="preserve">stable </t>
    </r>
    <r>
      <rPr>
        <sz val="11"/>
        <rFont val="Calibri"/>
        <family val="2"/>
        <scheme val="minor"/>
      </rPr>
      <t xml:space="preserve">access to foods even if one of the principal productive activities has been seriously affected.  On the other hand, it </t>
    </r>
    <r>
      <rPr>
        <sz val="11"/>
        <rFont val="Calibri (Corpo)"/>
      </rPr>
      <t xml:space="preserve">enables to </t>
    </r>
    <r>
      <rPr>
        <sz val="11"/>
        <rFont val="Calibri"/>
        <family val="2"/>
        <scheme val="minor"/>
      </rPr>
      <t>count on diverse varieties of crops adapted to climate variability.</t>
    </r>
    <r>
      <rPr>
        <b/>
        <sz val="11"/>
        <rFont val="Calibri"/>
        <family val="2"/>
        <scheme val="minor"/>
      </rPr>
      <t xml:space="preserve"> 
Biological utilization: </t>
    </r>
    <r>
      <rPr>
        <sz val="11"/>
        <rFont val="Calibri"/>
        <family val="2"/>
        <scheme val="minor"/>
      </rPr>
      <t xml:space="preserve">Contributes to a diversified diet, which </t>
    </r>
    <r>
      <rPr>
        <sz val="11"/>
        <rFont val="Calibri (Corpo)"/>
      </rPr>
      <t>improves</t>
    </r>
    <r>
      <rPr>
        <sz val="11"/>
        <rFont val="Calibri"/>
        <family val="2"/>
        <scheme val="minor"/>
      </rPr>
      <t xml:space="preserve"> human health </t>
    </r>
    <r>
      <rPr>
        <sz val="11"/>
        <rFont val="Calibri (Corpo)"/>
      </rPr>
      <t xml:space="preserve">and </t>
    </r>
    <r>
      <rPr>
        <sz val="11"/>
        <rFont val="Calibri"/>
        <family val="2"/>
        <scheme val="minor"/>
      </rPr>
      <t>the capacity of the organism to better take advantage of food.</t>
    </r>
  </si>
  <si>
    <r>
      <t xml:space="preserve">3.1. At the end of the project, 100 percent of the identified communities in the binational </t>
    </r>
    <r>
      <rPr>
        <sz val="11"/>
        <rFont val="Calibri (Corpo)"/>
      </rPr>
      <t>watersheds</t>
    </r>
    <r>
      <rPr>
        <sz val="11"/>
        <rFont val="Calibri"/>
        <family val="2"/>
        <scheme val="minor"/>
      </rPr>
      <t xml:space="preserve"> have created assets which reduce the risk of </t>
    </r>
    <r>
      <rPr>
        <sz val="11"/>
        <rFont val="Calibri (Corpo)"/>
      </rPr>
      <t>climate change.</t>
    </r>
    <r>
      <rPr>
        <sz val="11"/>
        <rFont val="Calibri"/>
        <family val="2"/>
        <scheme val="minor"/>
      </rPr>
      <t xml:space="preserve">
3.1.1. By project end, participatory approaches enables communities to incorporate both scientific  and traditional knowledge to reduce climate risks.
3.1.2. By the end of the project, created assets support the sustainable recovery of degraded ecosystems.
3.2.2. At least 3.000 hectares of forest and 2.000 hectares of mangroves protected and recovered.
</t>
    </r>
    <r>
      <rPr>
        <i/>
        <sz val="11"/>
        <rFont val="Calibri"/>
        <family val="2"/>
        <scheme val="minor"/>
      </rPr>
      <t>Project goal</t>
    </r>
    <r>
      <rPr>
        <sz val="11"/>
        <rFont val="Calibri"/>
        <family val="2"/>
        <scheme val="minor"/>
      </rPr>
      <t>: Increased dietary diversity to seven items in household diet.</t>
    </r>
  </si>
  <si>
    <r>
      <rPr>
        <b/>
        <sz val="11"/>
        <rFont val="Calibri"/>
        <family val="2"/>
        <scheme val="minor"/>
      </rPr>
      <t>National Plan for Adaptation to Climate Change.</t>
    </r>
    <r>
      <rPr>
        <sz val="11"/>
        <rFont val="Calibri"/>
        <family val="2"/>
        <scheme val="minor"/>
      </rPr>
      <t xml:space="preserve"> </t>
    </r>
    <r>
      <rPr>
        <sz val="11"/>
        <rFont val="Calibri (Corpo)"/>
      </rPr>
      <t>Agricultural production and food security strategy adapted to climate change.</t>
    </r>
    <r>
      <rPr>
        <sz val="11"/>
        <rFont val="Calibri"/>
        <family val="2"/>
        <scheme val="minor"/>
      </rPr>
      <t xml:space="preserve">
</t>
    </r>
    <r>
      <rPr>
        <b/>
        <sz val="11"/>
        <rFont val="Calibri"/>
        <family val="2"/>
        <scheme val="minor"/>
      </rPr>
      <t xml:space="preserve">
National Policy on Climate Change. Action Plan. Ecosystems conservation and management with related services for a low carbon and climate resilient development. Line of Action 1</t>
    </r>
    <r>
      <rPr>
        <sz val="11"/>
        <rFont val="Calibri"/>
        <family val="2"/>
        <scheme val="minor"/>
      </rPr>
      <t xml:space="preserve">: Promote the conservation and restoration of terrestrial and marine-coastal ecosystems, </t>
    </r>
    <r>
      <rPr>
        <sz val="11"/>
        <rFont val="Calibri (Corpo)"/>
      </rPr>
      <t>providing</t>
    </r>
    <r>
      <rPr>
        <sz val="11"/>
        <rFont val="Calibri"/>
        <family val="2"/>
        <scheme val="minor"/>
      </rPr>
      <t xml:space="preserve"> environmental services </t>
    </r>
    <r>
      <rPr>
        <sz val="11"/>
        <rFont val="Calibri (Corpo)"/>
      </rPr>
      <t>that foster</t>
    </r>
    <r>
      <rPr>
        <sz val="11"/>
        <rFont val="Calibri"/>
        <family val="2"/>
        <scheme val="minor"/>
      </rPr>
      <t xml:space="preserve"> the adaptation to climate change of </t>
    </r>
    <r>
      <rPr>
        <sz val="11"/>
        <rFont val="Calibri (Corpo)"/>
      </rPr>
      <t xml:space="preserve">socio-economic </t>
    </r>
    <r>
      <rPr>
        <sz val="11"/>
        <rFont val="Calibri"/>
        <family val="2"/>
        <scheme val="minor"/>
      </rPr>
      <t xml:space="preserve">systems (such as the hydric regulation and protection against floods) to </t>
    </r>
    <r>
      <rPr>
        <sz val="11"/>
        <rFont val="Calibri (Corpo)"/>
      </rPr>
      <t xml:space="preserve">make significant progress in the design of </t>
    </r>
    <r>
      <rPr>
        <sz val="11"/>
        <rFont val="Calibri"/>
        <family val="2"/>
        <scheme val="minor"/>
      </rPr>
      <t>ecosystem-based adaptation measures.</t>
    </r>
  </si>
  <si>
    <r>
      <t xml:space="preserve">Conservation of the biodiversity and the ecosystem services by the recycling of nutrients, hydric regulation and provision of food, </t>
    </r>
    <r>
      <rPr>
        <sz val="11"/>
        <rFont val="Calibri (Corpo)"/>
      </rPr>
      <t>among others.</t>
    </r>
    <r>
      <rPr>
        <sz val="11"/>
        <rFont val="Calibri"/>
        <family val="2"/>
        <scheme val="minor"/>
      </rPr>
      <t xml:space="preserve">
Protection against </t>
    </r>
    <r>
      <rPr>
        <sz val="11"/>
        <rFont val="Calibri (Corpo)"/>
      </rPr>
      <t>river/sea level rising</t>
    </r>
    <r>
      <rPr>
        <sz val="11"/>
        <rFont val="Calibri"/>
        <family val="2"/>
        <scheme val="minor"/>
      </rPr>
      <t xml:space="preserve"> or floods caused by storms. </t>
    </r>
  </si>
  <si>
    <r>
      <t xml:space="preserve">Availability: </t>
    </r>
    <r>
      <rPr>
        <sz val="11"/>
        <rFont val="Calibri"/>
        <family val="2"/>
        <scheme val="minor"/>
      </rPr>
      <t xml:space="preserve">Contributes to the increase in </t>
    </r>
    <r>
      <rPr>
        <sz val="11"/>
        <rFont val="Calibri (Corpo)"/>
      </rPr>
      <t>food availability</t>
    </r>
    <r>
      <rPr>
        <sz val="11"/>
        <rFont val="Calibri"/>
        <family val="2"/>
        <scheme val="minor"/>
      </rPr>
      <t xml:space="preserve">, especially those related to </t>
    </r>
    <r>
      <rPr>
        <sz val="11"/>
        <rFont val="Calibri (Corpo)"/>
      </rPr>
      <t>hunting and gathering of forest products.</t>
    </r>
    <r>
      <rPr>
        <b/>
        <sz val="11"/>
        <rFont val="Calibri"/>
        <family val="2"/>
        <scheme val="minor"/>
      </rPr>
      <t xml:space="preserve">
Access: </t>
    </r>
    <r>
      <rPr>
        <sz val="11"/>
        <rFont val="Calibri"/>
        <family val="2"/>
        <scheme val="minor"/>
      </rPr>
      <t>Sustainable use of the forests can provide diverse  timber and non-timber products with potential for marketing and barter, improving families economic access to food.</t>
    </r>
    <r>
      <rPr>
        <b/>
        <sz val="11"/>
        <rFont val="Calibri"/>
        <family val="2"/>
        <scheme val="minor"/>
      </rPr>
      <t xml:space="preserve">
Stability: </t>
    </r>
    <r>
      <rPr>
        <sz val="11"/>
        <rFont val="Calibri"/>
        <family val="2"/>
        <scheme val="minor"/>
      </rPr>
      <t>The forests constitute a source of nutritious complementary food  to the Afro and Awá communities, especially during stress or crisis periods, when the agricultural and fisheries production are affected.</t>
    </r>
    <r>
      <rPr>
        <b/>
        <sz val="11"/>
        <rFont val="Calibri"/>
        <family val="2"/>
        <scheme val="minor"/>
      </rPr>
      <t xml:space="preserve">
Biological utilization: </t>
    </r>
    <r>
      <rPr>
        <sz val="11"/>
        <rFont val="Calibri"/>
        <family val="2"/>
        <scheme val="minor"/>
      </rPr>
      <t>Improve the quality of the water and increase the availability of protein food (the hunted meat), which improves human health and in the capacity of the organism to take advantage of the nutrients.</t>
    </r>
  </si>
  <si>
    <r>
      <rPr>
        <b/>
        <sz val="11"/>
        <rFont val="Calibri"/>
        <family val="2"/>
        <scheme val="minor"/>
      </rPr>
      <t xml:space="preserve">National Policy on Climate Change. Action Plan. Ecosystems conservation and management with related services for a low carbon and climate resilient development. Line of Action 1: </t>
    </r>
    <r>
      <rPr>
        <sz val="11"/>
        <rFont val="Calibri"/>
        <family val="2"/>
        <scheme val="minor"/>
      </rPr>
      <t>Promote the conservation and restoration of terrestrial and marine-coastal ecosystems, providing environmental services that foster the adaptation to climate change of socio-economic systems (such as the hydric regulation and protection against floods) to make significant progress in the design of ecosystem-based adaptation measures.</t>
    </r>
    <r>
      <rPr>
        <b/>
        <sz val="11"/>
        <rFont val="Calibri"/>
        <family val="2"/>
        <scheme val="minor"/>
      </rPr>
      <t xml:space="preserve">
National Policy on Climate Change. Action Plan. Low carbon and climate resilient  rural development Line of Action 7</t>
    </r>
    <r>
      <rPr>
        <sz val="11"/>
        <rFont val="Calibri"/>
        <family val="2"/>
        <scheme val="minor"/>
      </rPr>
      <t xml:space="preserve">: Promote sustainable forestry and natural resources management in farming activities, as well as forests and water supplies conservation, in addition to the restoration of degraded areas.  </t>
    </r>
    <r>
      <rPr>
        <b/>
        <sz val="11"/>
        <rFont val="Calibri"/>
        <family val="2"/>
        <scheme val="minor"/>
      </rPr>
      <t xml:space="preserve">
National Plan for Adaptation to Climate Change. </t>
    </r>
    <r>
      <rPr>
        <sz val="11"/>
        <rFont val="Calibri"/>
        <family val="2"/>
        <scheme val="minor"/>
      </rPr>
      <t>Management of climate change impact on the biodiversity and ecosystem services.</t>
    </r>
  </si>
  <si>
    <r>
      <rPr>
        <b/>
        <sz val="11"/>
        <rFont val="Calibri"/>
        <family val="2"/>
        <scheme val="minor"/>
      </rPr>
      <t xml:space="preserve">National Policy on Climate Change. Action Plan. Ecosystems conservation and management with related services for a low carbon and climate resilient development. Line of Action 1: </t>
    </r>
    <r>
      <rPr>
        <sz val="11"/>
        <rFont val="Calibri"/>
        <family val="2"/>
        <scheme val="minor"/>
      </rPr>
      <t>Promote the conservation and restoration of terrestrial and marine-coastal ecosystems, providing environmental services that foster the adaptation to climate change of socio-economic systems (such as the hydric regulation and protection against floods) to make significant progress in the design of ecosystem-based adaptation measures.</t>
    </r>
    <r>
      <rPr>
        <b/>
        <sz val="11"/>
        <rFont val="Calibri"/>
        <family val="2"/>
        <scheme val="minor"/>
      </rPr>
      <t xml:space="preserve">
National Plan for Adaptation to Climate Change. </t>
    </r>
    <r>
      <rPr>
        <sz val="11"/>
        <rFont val="Calibri"/>
        <family val="2"/>
        <scheme val="minor"/>
      </rPr>
      <t>Management of climate change impact on the biodiversity and ecosystem services.</t>
    </r>
  </si>
  <si>
    <r>
      <rPr>
        <b/>
        <sz val="11"/>
        <rFont val="Calibri"/>
        <family val="2"/>
        <scheme val="minor"/>
      </rPr>
      <t>National Policy on Climate Change. Plan of Action. Low carbon and climate resilient rural development. Line of Action 4</t>
    </r>
    <r>
      <rPr>
        <sz val="11"/>
        <rFont val="Calibri"/>
        <family val="2"/>
        <scheme val="minor"/>
      </rPr>
      <t xml:space="preserve">: Under peace agreement in Colombia, promote alternative solutions for access to land and agriculture production, especially in those regions with bare land and forest occupation, illegal mining and illicit crops. These actions will promote the increase and protection of carbon forest reserves, that promote the maintenance or the increase in the reserves of forest carbon, the closing of agricultural frontier  and the use of agricultural productive systems that are resilient to the climate and consistent with the agricultural vocation of these areas. </t>
    </r>
    <r>
      <rPr>
        <b/>
        <sz val="11"/>
        <rFont val="Calibri"/>
        <family val="2"/>
        <scheme val="minor"/>
      </rPr>
      <t xml:space="preserve">
National Policy on Climate Change. Plan of Action. Low carbon and climate resilient rural development. Line of action 7</t>
    </r>
    <r>
      <rPr>
        <sz val="11"/>
        <rFont val="Calibri"/>
        <family val="2"/>
        <scheme val="minor"/>
      </rPr>
      <t xml:space="preserve">:  Promote sustainable forestry and natural resources management in farming activities, as well as forests and water supplies conservation, in addition to the restoration of degraded areas.  </t>
    </r>
    <r>
      <rPr>
        <b/>
        <sz val="11"/>
        <rFont val="Calibri"/>
        <family val="2"/>
        <scheme val="minor"/>
      </rPr>
      <t xml:space="preserve">
National Plan for Adaptation to Climate Change. </t>
    </r>
    <r>
      <rPr>
        <sz val="11"/>
        <rFont val="Calibri"/>
        <family val="2"/>
        <scheme val="minor"/>
      </rPr>
      <t>Management of climate change impact on the biodiversity and ecosystem services.</t>
    </r>
  </si>
  <si>
    <r>
      <rPr>
        <b/>
        <sz val="11"/>
        <rFont val="Calibri"/>
        <family val="2"/>
        <scheme val="minor"/>
      </rPr>
      <t>National Policy of Climate Change. Plan of Action. Low carbon and climate resilient rural development. Line of Action 5</t>
    </r>
    <r>
      <rPr>
        <sz val="11"/>
        <rFont val="Calibri"/>
        <family val="2"/>
        <scheme val="minor"/>
      </rPr>
      <t xml:space="preserve">: Include in agriculture technical assistance assessments and innovative technologies on adaptation and mitigation to climate change, especially in the principal agricultural, agro-industrial and bio-combustibles sectors. </t>
    </r>
  </si>
  <si>
    <r>
      <rPr>
        <b/>
        <sz val="11"/>
        <rFont val="Calibri"/>
        <family val="2"/>
        <scheme val="minor"/>
      </rPr>
      <t>National Policy of Climate Change. Action Plan. Low carbon and climate resilient rural development. Line of Action 3</t>
    </r>
    <r>
      <rPr>
        <sz val="11"/>
        <rFont val="Calibri"/>
        <family val="2"/>
        <scheme val="minor"/>
      </rPr>
      <t xml:space="preserve">:  Promote integrated strategies in  in farms, in the chagras or communities, aiming at the efficient use of the soil, the conservation of the existing vegetation, the restoration and recovery of degraded areas, as well as low-carbon livestock, the implementation of agroforestry systems and family agriculture, the reduction of deforestation, and the technological transfer on agriculture production to increase competitiveness and reduce vulnerabilities to climate change.
</t>
    </r>
    <r>
      <rPr>
        <b/>
        <sz val="11"/>
        <rFont val="Calibri"/>
        <family val="2"/>
        <scheme val="minor"/>
      </rPr>
      <t xml:space="preserve">
National Policy on Climate Change. Plan of Action. Low carbon and climate resilient rural development. Line of action 7: </t>
    </r>
    <r>
      <rPr>
        <sz val="11"/>
        <rFont val="Calibri"/>
        <family val="2"/>
        <scheme val="minor"/>
      </rPr>
      <t xml:space="preserve"> Promote sustainable forestry and natural resources management in farming activities, as well as forests and water supplies conservation, in addition to the restoration of degraded areas.</t>
    </r>
    <r>
      <rPr>
        <b/>
        <sz val="11"/>
        <rFont val="Calibri"/>
        <family val="2"/>
        <scheme val="minor"/>
      </rPr>
      <t xml:space="preserve"> </t>
    </r>
  </si>
  <si>
    <r>
      <rPr>
        <b/>
        <sz val="11"/>
        <rFont val="Calibri"/>
        <family val="2"/>
        <scheme val="minor"/>
      </rPr>
      <t>National Policy of Climate Change. Action Plan. Management and conservation of ecosystems and their services for a low carbon and climate resilient rural development . Line of Action 7</t>
    </r>
    <r>
      <rPr>
        <sz val="11"/>
        <rFont val="Calibri"/>
        <family val="2"/>
        <scheme val="minor"/>
      </rPr>
      <t>: Asess and strengthen institutional capacity of the environmental authorities to  reach this strategy goals through high-quality and effective actions.</t>
    </r>
    <r>
      <rPr>
        <b/>
        <sz val="11"/>
        <rFont val="Calibri"/>
        <family val="2"/>
        <scheme val="minor"/>
      </rPr>
      <t xml:space="preserve">
National Plan of Adaptation to Climate Change. </t>
    </r>
    <r>
      <rPr>
        <sz val="11"/>
        <rFont val="Calibri"/>
        <family val="2"/>
        <scheme val="minor"/>
      </rPr>
      <t xml:space="preserve">Agriculture and food security strategies for adaptation to climate change. Strengthening the institutional capacity for adaptation to climate change. 
</t>
    </r>
  </si>
  <si>
    <t>Number of participants</t>
  </si>
  <si>
    <t>Number of participants - women</t>
  </si>
  <si>
    <t xml:space="preserve">Number of participants - men </t>
  </si>
  <si>
    <r>
      <rPr>
        <b/>
        <sz val="10"/>
        <color theme="1"/>
        <rFont val="Calibri"/>
        <family val="2"/>
        <scheme val="minor"/>
      </rPr>
      <t>ACCESS TO FOOD:
•</t>
    </r>
    <r>
      <rPr>
        <sz val="10"/>
        <color theme="1"/>
        <rFont val="Calibri"/>
        <family val="2"/>
        <scheme val="minor"/>
      </rPr>
      <t xml:space="preserve"> In both Ecuador and Colombia, most households </t>
    </r>
    <r>
      <rPr>
        <i/>
        <sz val="10"/>
        <color theme="1"/>
        <rFont val="Calibri"/>
        <family val="2"/>
        <scheme val="minor"/>
      </rPr>
      <t>buy food</t>
    </r>
    <r>
      <rPr>
        <sz val="10"/>
        <color theme="1"/>
        <rFont val="Calibri"/>
        <family val="2"/>
        <scheme val="minor"/>
      </rPr>
      <t xml:space="preserve"> in formal or informal markets, using cash or credit (Colombia 95% , Ecuador 88.6%). </t>
    </r>
    <r>
      <rPr>
        <i/>
        <sz val="10"/>
        <color theme="1"/>
        <rFont val="Calibri"/>
        <family val="2"/>
        <scheme val="minor"/>
      </rPr>
      <t>Own production</t>
    </r>
    <r>
      <rPr>
        <sz val="10"/>
        <color theme="1"/>
        <rFont val="Calibri"/>
        <family val="2"/>
        <scheme val="minor"/>
      </rPr>
      <t xml:space="preserve"> is also important in both countries, with 83% in Colombia and 27.3% in Ecuador.
•Regarding</t>
    </r>
    <r>
      <rPr>
        <b/>
        <sz val="10"/>
        <color theme="1"/>
        <rFont val="Calibri"/>
        <family val="2"/>
        <scheme val="minor"/>
      </rPr>
      <t xml:space="preserve"> Livelihoods Coping Strategies</t>
    </r>
    <r>
      <rPr>
        <sz val="10"/>
        <color theme="1"/>
        <rFont val="Calibri"/>
        <family val="2"/>
        <scheme val="minor"/>
      </rPr>
      <t xml:space="preserve"> (when households lack food), the most predominants OPTIONS are to </t>
    </r>
    <r>
      <rPr>
        <i/>
        <sz val="10"/>
        <color theme="1"/>
        <rFont val="Calibri"/>
        <family val="2"/>
        <scheme val="minor"/>
      </rPr>
      <t>Purchase food on credit or borrowed food</t>
    </r>
    <r>
      <rPr>
        <sz val="10"/>
        <color theme="1"/>
        <rFont val="Calibri"/>
        <family val="2"/>
        <scheme val="minor"/>
      </rPr>
      <t xml:space="preserve"> for Afro-descendants (67.4 % in Colombia and 50.4% in Ecuador). In Colombia, Awá population prefer </t>
    </r>
    <r>
      <rPr>
        <i/>
        <sz val="10"/>
        <color theme="1"/>
        <rFont val="Calibri"/>
        <family val="2"/>
        <scheme val="minor"/>
      </rPr>
      <t>Purchased food on credit or borrowed food</t>
    </r>
    <r>
      <rPr>
        <sz val="10"/>
        <color theme="1"/>
        <rFont val="Calibri"/>
        <family val="2"/>
        <scheme val="minor"/>
      </rPr>
      <t xml:space="preserve"> or </t>
    </r>
    <r>
      <rPr>
        <i/>
        <sz val="10"/>
        <color theme="1"/>
        <rFont val="Calibri"/>
        <family val="2"/>
        <scheme val="minor"/>
      </rPr>
      <t xml:space="preserve">Borrowed money </t>
    </r>
    <r>
      <rPr>
        <sz val="10"/>
        <color theme="1"/>
        <rFont val="Calibri"/>
        <family val="2"/>
        <scheme val="minor"/>
      </rPr>
      <t xml:space="preserve">(both at 35%) and </t>
    </r>
    <r>
      <rPr>
        <i/>
        <sz val="10"/>
        <color theme="1"/>
        <rFont val="Calibri"/>
        <family val="2"/>
        <scheme val="minor"/>
      </rPr>
      <t>Sold small animals</t>
    </r>
    <r>
      <rPr>
        <sz val="10"/>
        <color theme="1"/>
        <rFont val="Calibri"/>
        <family val="2"/>
        <scheme val="minor"/>
      </rPr>
      <t xml:space="preserve"> (31.5%). In both countries (Colombia 60.4% and Ecuador 44.2%), both Awá and Afrodescendants mainly implement </t>
    </r>
    <r>
      <rPr>
        <b/>
        <sz val="10"/>
        <color theme="1"/>
        <rFont val="Calibri"/>
        <family val="2"/>
        <scheme val="minor"/>
      </rPr>
      <t>Stress coping strategies</t>
    </r>
    <r>
      <rPr>
        <sz val="10"/>
        <color theme="1"/>
        <rFont val="Calibri"/>
        <family val="2"/>
        <scheme val="minor"/>
      </rPr>
      <t xml:space="preserve"> with lack of food. </t>
    </r>
  </si>
  <si>
    <r>
      <t xml:space="preserve">• </t>
    </r>
    <r>
      <rPr>
        <b/>
        <sz val="10"/>
        <color theme="1"/>
        <rFont val="Calibri"/>
        <family val="2"/>
        <scheme val="minor"/>
      </rPr>
      <t>Extreme climate-related events</t>
    </r>
    <r>
      <rPr>
        <sz val="10"/>
        <color theme="1"/>
        <rFont val="Calibri"/>
        <family val="2"/>
        <scheme val="minor"/>
      </rPr>
      <t xml:space="preserve"> with mostly affected households in both countries are the </t>
    </r>
    <r>
      <rPr>
        <i/>
        <sz val="10"/>
        <color theme="1"/>
        <rFont val="Calibri"/>
        <family val="2"/>
        <scheme val="minor"/>
      </rPr>
      <t xml:space="preserve">Rainfall increase </t>
    </r>
    <r>
      <rPr>
        <sz val="10"/>
        <color theme="1"/>
        <rFont val="Calibri"/>
        <family val="2"/>
        <scheme val="minor"/>
      </rPr>
      <t xml:space="preserve">(29.2% in Colombia and 34.8% in Ecuador) and </t>
    </r>
    <r>
      <rPr>
        <i/>
        <sz val="10"/>
        <color theme="1"/>
        <rFont val="Calibri"/>
        <family val="2"/>
        <scheme val="minor"/>
      </rPr>
      <t xml:space="preserve">Droughts </t>
    </r>
    <r>
      <rPr>
        <sz val="10"/>
        <color theme="1"/>
        <rFont val="Calibri"/>
        <family val="2"/>
        <scheme val="minor"/>
      </rPr>
      <t xml:space="preserve">(35.8% in Colombia and 25.4% in Ecuador). 
•In Colombia, 70% of households experienced </t>
    </r>
    <r>
      <rPr>
        <b/>
        <sz val="10"/>
        <color theme="1"/>
        <rFont val="Calibri"/>
        <family val="2"/>
        <scheme val="minor"/>
      </rPr>
      <t xml:space="preserve"> changes in</t>
    </r>
    <r>
      <rPr>
        <sz val="10"/>
        <color theme="1"/>
        <rFont val="Calibri"/>
        <family val="2"/>
        <scheme val="minor"/>
      </rPr>
      <t xml:space="preserve"> </t>
    </r>
    <r>
      <rPr>
        <b/>
        <sz val="10"/>
        <color theme="1"/>
        <rFont val="Calibri"/>
        <family val="2"/>
        <scheme val="minor"/>
      </rPr>
      <t>temperature,</t>
    </r>
    <r>
      <rPr>
        <sz val="10"/>
        <color theme="1"/>
        <rFont val="Calibri"/>
        <family val="2"/>
        <scheme val="minor"/>
      </rPr>
      <t xml:space="preserve"> while in Ecuador 34.9%  of Afro-descendants and 14.8% of Awá households..
•In Colombia, 51.4% of households were </t>
    </r>
    <r>
      <rPr>
        <b/>
        <sz val="10"/>
        <color theme="1"/>
        <rFont val="Calibri"/>
        <family val="2"/>
        <scheme val="minor"/>
      </rPr>
      <t>affected by disasters and/or emergencies</t>
    </r>
    <r>
      <rPr>
        <sz val="10"/>
        <color theme="1"/>
        <rFont val="Calibri"/>
        <family val="2"/>
        <scheme val="minor"/>
      </rPr>
      <t xml:space="preserve">, while in Ecuador 29.3%; mainly by </t>
    </r>
    <r>
      <rPr>
        <i/>
        <sz val="10"/>
        <color theme="1"/>
        <rFont val="Calibri"/>
        <family val="2"/>
        <scheme val="minor"/>
      </rPr>
      <t>Floods</t>
    </r>
    <r>
      <rPr>
        <sz val="10"/>
        <color theme="1"/>
        <rFont val="Calibri"/>
        <family val="2"/>
        <scheme val="minor"/>
      </rPr>
      <t xml:space="preserve">, </t>
    </r>
    <r>
      <rPr>
        <i/>
        <sz val="10"/>
        <color theme="1"/>
        <rFont val="Calibri"/>
        <family val="2"/>
        <scheme val="minor"/>
      </rPr>
      <t>Armed conflict</t>
    </r>
    <r>
      <rPr>
        <sz val="10"/>
        <color theme="1"/>
        <rFont val="Calibri"/>
        <family val="2"/>
        <scheme val="minor"/>
      </rPr>
      <t xml:space="preserve"> and </t>
    </r>
    <r>
      <rPr>
        <i/>
        <sz val="10"/>
        <color theme="1"/>
        <rFont val="Calibri"/>
        <family val="2"/>
        <scheme val="minor"/>
      </rPr>
      <t>Landslides</t>
    </r>
    <r>
      <rPr>
        <sz val="10"/>
        <color theme="1"/>
        <rFont val="Calibri"/>
        <family val="2"/>
        <scheme val="minor"/>
      </rPr>
      <t xml:space="preserve">. </t>
    </r>
  </si>
  <si>
    <t>Carry out four Seasonal Livelihood Programming (SLP) workshops.</t>
  </si>
  <si>
    <t>Design of 120 climate change adaptation plans with food security and gender focus (through the CBPP programming tool).</t>
  </si>
  <si>
    <t>Carry out Community-based Participatory Planning (CBPP) methodology for the design of community-based climate change adaptation plans, interconnecting scientific and traditional knowledge with gender focus.</t>
  </si>
  <si>
    <t>Development of a context-tailored CBPP guide for Afro and Awa communities with gender focus.</t>
  </si>
  <si>
    <t>Design and implementation of an early warning system and community-based and agroclimatic climate services, purchase of equipment and installation of weather stations in the project area of intervention, with a gender focus.</t>
  </si>
  <si>
    <t>Portfolio of best practices on climate risk reduction, with great emphasis on hydrometeorological forecasts and gender focus.</t>
  </si>
  <si>
    <t>Launch of the EDUFAMI web-based platform , including four courses: Climate Change (CLIMAFAMI), Nutrition (NUTRIFAMI), Gender (EQUIFAMI) and Diaster Risk Management</t>
  </si>
  <si>
    <t>Development of diploma/specialization courses on disaster risk management, climate change, food security and nutrition with a gender focus</t>
  </si>
  <si>
    <t>Dialogues, workshops and cultural events organized and dissemination material prepared to share and disseminate study results among 120 Afro and Awá communities, leaders and decision makers, in local languages, with a gender focus</t>
  </si>
  <si>
    <r>
      <t xml:space="preserve">Development of complementary studies to deepen the analysis on  </t>
    </r>
    <r>
      <rPr>
        <i/>
        <sz val="14"/>
        <rFont val="Calibri"/>
        <family val="2"/>
        <scheme val="minor"/>
      </rPr>
      <t xml:space="preserve">climate risks </t>
    </r>
    <r>
      <rPr>
        <sz val="14"/>
        <rFont val="Calibri"/>
        <family val="2"/>
        <scheme val="minor"/>
      </rPr>
      <t xml:space="preserve">and </t>
    </r>
    <r>
      <rPr>
        <i/>
        <sz val="14"/>
        <rFont val="Calibri"/>
        <family val="2"/>
        <scheme val="minor"/>
      </rPr>
      <t>water provision.</t>
    </r>
  </si>
  <si>
    <r>
      <t xml:space="preserve">Dissemination and implementation of the </t>
    </r>
    <r>
      <rPr>
        <i/>
        <sz val="14"/>
        <rFont val="Calibri"/>
        <family val="2"/>
        <scheme val="minor"/>
      </rPr>
      <t>Binational Project Visibility and Communication Strategy.</t>
    </r>
  </si>
  <si>
    <t>Costs before project start (**)</t>
  </si>
  <si>
    <t>(*) Total project expenditure reported in PPR1 was revised and adjusted, as Management Fee for year 1 was included. (**) Also project inception expenditures were included.</t>
  </si>
  <si>
    <t xml:space="preserve">Fluid and constant communication has been fostered among key stakeholders at the local, national and binational level though the different project governance bodies. In addition, the project team actively participated in coordination spaces at the local level (e.g., Departmental Climate Change working group in Nariño, monthly articulation meetings with the Ministry of Environment and Water and Ministry of Agriculture and Livestock and meetings of the Binational Brotherhood. In addition, in the framework of project governance structure, WFP hired a Project Liaison Assistant based in the Disaster Risk Management and Adaptation to Climate Change Division of Ministry of Environment of Colombia, as well as 4 technical experts of this division have been providing technical assistance and actively collaborating in project implementation since the beginning of 2020).  </t>
  </si>
  <si>
    <t xml:space="preserve">As multilateral implementing entity (MIE), WFP has provided technical assistance and political support in finding innovative solutions to the implementation challenges that arised. In the last year, the following risks were mitigated: (1) Lack of coordination between different entities by strenghtening project governance bodies. (2) Lack of territorial capacity: technical training activities have been carried out with local key stakeholders, as well as articulation between national and local auhtorities and communities has been enhanced, thanks to project team constant presence in the field. In addition, as local agreeements (FLA) were signed with Executing Entities, capacity strengthening acitvities on technical, organizational and adminsitrative issues were also carried out with EEs. (3) Scientific and technical information on climate change in the border region is incomplete: the development of technical studies under component 1 with participatory methodologies contributed to generate scientific information, thus interfacing traditional and scientific knowledge. (4) Change of government or other key stakeholders: key stakeholders participation and commitment has been enhanced through project governance bodies. (5) Communities can decide to grow non-project supported crops: The Seasonal Livelihood Programming (SLP) workshops and the studies to recover native species, among others, fostered communities ownership of the project, leading to a participatory identification and priorization of ecosystem-based adaptation measures to climate change. Consultation process with community leaders and members will continue with the design and implementation of community adaptation plans with WFP community-based participatory planning (CBPP) methodology. WFP constant presence in the field as well as the implementation of communication and coordination mechanisms with Executing Entities, key stakeholders and communities contributed to positively mitigate identified risks.  </t>
  </si>
  <si>
    <t xml:space="preserve">Awá traditional knowledge has been included in the consultancies and agreements with academia in the border area for the development of studies under component 1. All project activities carried put with communities (workshops, fairs and exchanges) include the interfacing of  traditional and scientific knowledge. </t>
  </si>
  <si>
    <t>Activities implementation has not started yet in the field. Considering studies results under component 1 and participatory consultations carried out with communities, the following relevant mitigation measures have been identified for the implementation of adaptation measures to climate change: Soil management activities, including agroforestry and planting of native nitrogen-fixing plants.</t>
  </si>
  <si>
    <t>Rigourous clauses on intellectual property are implied to legal agreements signed with project stakeholders  and depending on what is the intellectual property of concern. Specific clauses have been included to protect intellectual property in the FLAs with executing entities and in the agreements with academia for the development of studies under component 1. In this case, more rigorous legal terms have been defined to protect Afrodescendant and indigeous rights and free, prior and informed consent will be formally released on dissemination of information for the development of studies under component 1. In addition a binational strategy for gender mainstreaming has been designing, as well as environmental and social risk screening will be carried out before the implementation of adaptation measures.
On the other hand, the articulation of WFP Country Offices feedback mechanisms for grievances will be a key factor for the implementation of these mechanisms at binational level. At national level significant progress has been made in the design of standards of operation (SoPs, some of them are under revision), to provide an integrated and adequate service to targeted beneficiaries thorugh the Complaints and Feedback Mechanisms (CFM). SoPs aim at standardizing the management of comments, doubts and complaints that beneficiaries send by phone. Next steps in the helpline implementation consist of the inclusion of binational project main components in the SoPs, identifying sample cases and answers, in alignment with AF environment and social policy.</t>
  </si>
  <si>
    <t xml:space="preserve">Significant progress has been made in recovering traditional practices and natives species that are resilient to climate change and contributes to diet diversity. Studies results  were shared with the Awá and Afro-descendant organizations in the territory and with key stakeholders in the project's governance bodies (i.e., National Steering Committee, National Technical Advisory Committee). 38 native species were identified in the Awá and Afro communities, especially for food, seasoning and medicinal use (e.g., Pala, Chontaduro, Chapil, Madroño, Chilma, Yuca, Ciruelo, among others). Native species and forestry inventory has been designed in collaboration with the local government of Nariño. Ancestral natural resource management practices (e.g., soil, water resources, and protected areas) have been identified, as well as local biondicators, which provide  a kind of local agro meteorological service and constitutes important inputs for community early warning systems. To complement the first phase of these studies, academia will provide support to integrate scientific information with traditional knowledge, through the design of an ecosystem-based adaptation measure that aims at the conservation of agro-food biodiversity, through the generation of banks of protein and energy for agricultural biological conservation, thus promoting the protection of natural resources. The design of this adaptation measure to climate change will complement the species and forestry inventory, as well as restore and interface traditional and scientific knowledge as a key input for the design of other ethnobotany measures. All these studies have been carried out through participatory methodologies, as community leaders and members actively participate in the collection of primary data. </t>
  </si>
  <si>
    <t xml:space="preserve">Significant progress has been made in the feasibility study to assess the potential for marketing native species and plants at the regional and local levels. Study results have been shared with communities, executing entities and other key stakeholders. This study was carried out through participatory methodologies, thus enabling to identify the following products: cocoa (in Afro communities), tilapia, cassava and lulo (in Awá communities). The first value chain analysis of these products have been carried out, which include a  SWOT analysis, capacity assessment of smallhoders organizations through the Organizational Capacity Index  and the elaboration of a working plan for the marketing of each product. To complement these first findings and results, the Catholic University of Ecuador - Sede Esmeraldas (PUCESE for its acronym in Spanish) will develop complementary fesaibility assessments interfacing scientific and traditional knowledge. An ethnobotanical programme asisistant will support this process. </t>
  </si>
  <si>
    <t>At binational level, Capacity strengthening strategy has been implemented through the development of a specialization course (Ecuador) or diploma (Colombia) on climate change, disaster risk management, and food and nutrition security with gender and intercultural focus. Ministries, academia and local government provided support in the contents  and tools design and in the implementation of training sessions. To date 62 community members (34 Afro-descendants, 28 Awá) have been participating in the training sessions, who are about to graduate. For the next phase, two additional courses will be held, with the participation of approximately 100 new students: one will be carried out in Colombia in collaboration with the Cooperative University of Colombia, the Climate Change working group in the department of Nariño and the Ministry of Environment of Colombia, while the other will be held in Ecuador with the support of the Catholic University of Ecuador - Esmeraldas. These courses will combine online classes (due the current restrictive measures for COVID-19) with presential training sessions.</t>
  </si>
  <si>
    <r>
      <t xml:space="preserve">At binational level, baseline survey has been conducted with 1615 Awá and Afro households. Participatory methodology ensured the successfull implementation of the activity. Baseline survey tools were designed and validated with targeted communities. Community members were trained and hired as enumerators. This assessment provides a in-depth analysis on general context in the project area of intervention and includes primary data on the following eight dimensions: i) sociodemographic, ii) access to housing, iii) socioeconomic situation, iv ) livelihoods and agricultural activities v) food security and nutrition, vi) anthropometry, vii) gender roles and domestic violence, and viii) climate change. These results will be shared  in the Binational Articulation roundtable, whose first meeting will be held at the end of this year. In addition, significant progress has been made in the studies produced on water provision, ecosystem vulnerability and on climate variability and change in the Mira-Mataje watershed. Complementary studies on climate risk analysis and hydrometeorology are being developed at binational level. These studies provide information on the present and future climate risks in the binational watersheds based on the IPCC methodology (AR5). In the framework of the WFP-UN Women agreement, two studies were carried out to promote gender mainstreaming in all project activities. Gender analysis of project baseline was also developed, as well as the KAP study on gender and food security and nutrition gaps related to climate change.  Main results identified three key criteria for gender mainstreaming: i) Sexual division of labor; ii) Use of time (care work); iii) Participation in decision making. All these factors have beenconsidered in the pre-design of the measure </t>
    </r>
    <r>
      <rPr>
        <i/>
        <sz val="11"/>
        <rFont val="Times New Roman"/>
        <family val="1"/>
      </rPr>
      <t>"Dialogue of knowledge and exchange of seeds with gender and intercultural approach in Awà and Afro communities of Ecuador"</t>
    </r>
    <r>
      <rPr>
        <sz val="11"/>
        <rFont val="Times New Roman"/>
        <family val="1"/>
      </rPr>
      <t>. This will serve as a reference for the technical team to mainstream genderin the pre-design, design and implementation of adaptation measures to climate change at binational level. This process represents the baseline for the elaboration of a binational gender strategy.</t>
    </r>
  </si>
  <si>
    <t>Four Seasonal Livelihood Programming (SLP) were held with the participation of community leaders, two for the Afro-descendants communities and two for the Awá . For the Afro-descendant population in Ecuador, the SLP methodology was adjusted to the contingency plan for the Covid-19 emergency. This process was carried out remotely through teleconferences, with the support of a facilitation team made up of local governments technical staff and community leaders with access to technology tools. In the framework of WFP Three Pronged Approach (3PA) methodology, these workshops contributed to the identification and prioritization of a binational portfolio of  ecosystem-based adaptation measures to climate change (see Annex for more details), with the participation of the communities leaders, ministries and other national institutions (such as IDEAM), local governments, academia, NGOs, civil society and trade associations. The main identified ecosystem-based adaptation measures to climate change consist of: conservation of agricultural biodiversity (recovery of ancestral knowledge and exchange of seeds); conservation of medicinal plants used by indigenous communities; eimplementation of diverse agrosilvopastoral systems on agricultural land (sustainable crops and biodiversity management, generation of a germplasm and protein bank, diversification of agro-sustainable farms); forest conservation and sustainable forest management (creation of community guards, reforestation and ecological restoration); water resources sustainable management (rainwater harvesting, storage and treatment systems). The implementation plan for the 120 CBPPs has been designed and adjusted to the COVID-19 emergency. Due to restrictive measures, the 120  planned CBPPs will not be achieved by the end of the year.</t>
  </si>
  <si>
    <t>Output 3.1.5 Percentage increase in household incomes from ecosystem services and agricultural systems</t>
  </si>
  <si>
    <t>Output 3.2.1 Number of hectares</t>
  </si>
  <si>
    <t>Output 3.2.2 Number of hectares</t>
  </si>
  <si>
    <r>
      <t xml:space="preserve">Communities vulnerability is rated </t>
    </r>
    <r>
      <rPr>
        <b/>
        <sz val="10"/>
        <color rgb="FF000000"/>
        <rFont val="Times New Roman"/>
        <family val="1"/>
      </rPr>
      <t>high </t>
    </r>
  </si>
  <si>
    <t>PLANNED EXPENDITURE SCHEDULE (*)</t>
  </si>
  <si>
    <t xml:space="preserve">(*) Planned expenditure for Year 3 correspond to remaining balance from Year 1 and Year 2, and a portion of around 26% of planned budget for Year 3 as per project document. </t>
  </si>
  <si>
    <t>31/11/2020</t>
  </si>
  <si>
    <t xml:space="preserve">Intensification of violence in the project implementation area has caused delays. Mitigation measures taken include security monitoring, implementing a security SOP, coordination with community leaders and escort services for implementation activities and enhanced coordination and information with local authorities about project objectives.  
COVID-19 emergency highly impacted the implementation of project activities in targeted communities. A contingency plan has been designed and alternative methodologies have been applied to avoid suspending project activities. An impact analysis was sent to the donor, where concrete mitigation measures have been identified for each activity and output, in alignment with project document. </t>
  </si>
  <si>
    <r>
      <t>We would like to inform the AF that the project implementation has been delayed for several reasons: first we had complex and extended negotiations with the executing entities (Afro descendants and Awá community organizations) during the first year; then, during the second year of implementation we had security issues in the region which slowed down implementation on the ground; and, finally, we were not exempt from the COVID-19 impact, which affected the last quarter of the reported period. This has resulted in a reduced spending and therefore the requested 3rd disbursement is also reduced to a total amount of</t>
    </r>
    <r>
      <rPr>
        <b/>
        <sz val="11"/>
        <color rgb="FF000000"/>
        <rFont val="Times New Roman"/>
        <family val="1"/>
      </rPr>
      <t xml:space="preserve"> US$ 1,184,745</t>
    </r>
    <r>
      <rPr>
        <sz val="11"/>
        <color indexed="8"/>
        <rFont val="Times New Roman"/>
        <family val="1"/>
      </rPr>
      <t xml:space="preserve"> taking into account what is remaining from the 2nd disbursement and the needs for the third year of implementation that consider the ongoing covid emergency. </t>
    </r>
  </si>
  <si>
    <t>No grievances received during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</si>
</sst>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quot;$&quot;\ * #,##0.00_-;\-&quot;$&quot;\ * #,##0.00_-;_-&quot;$&quot;\ * &quot;-&quot;??_-;_-@_-"/>
    <numFmt numFmtId="166" formatCode="dd\-mmm\-yyyy"/>
    <numFmt numFmtId="167" formatCode="&quot;$&quot;\ #,##0"/>
    <numFmt numFmtId="168" formatCode="_-&quot;$&quot;\ * #,##0_-;\-&quot;$&quot;\ * #,##0_-;_-&quot;$&quot;\ * &quot;-&quot;??_-;_-@_-"/>
    <numFmt numFmtId="169" formatCode="[$-4C0A]General"/>
    <numFmt numFmtId="170" formatCode="_-* #,##0_-;\-* #,##0_-;_-* &quot;-&quot;??_-;_-@_-"/>
    <numFmt numFmtId="171" formatCode="_-* #,##0.0_-;\-* #,##0.0_-;_-* &quot;-&quot;??_-;_-@_-"/>
    <numFmt numFmtId="172" formatCode="_ * #,##0_ ;_ * \-#,##0_ ;_ * &quot;-&quot;??_ ;_ @_ "/>
  </numFmts>
  <fonts count="202">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0"/>
      <color theme="1"/>
      <name val="Verdana"/>
      <family val="2"/>
    </font>
    <font>
      <sz val="10"/>
      <color theme="1"/>
      <name val="Calibri"/>
      <family val="2"/>
      <scheme val="minor"/>
    </font>
    <font>
      <sz val="11"/>
      <color theme="1"/>
      <name val="Calibri"/>
      <family val="2"/>
      <scheme val="minor"/>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rgb="FFFF0000"/>
      <name val="Calibri"/>
      <family val="2"/>
      <scheme val="minor"/>
    </font>
    <font>
      <sz val="10"/>
      <color indexed="8"/>
      <name val="Times New Roman"/>
      <family val="1"/>
    </font>
    <font>
      <sz val="10"/>
      <color theme="1"/>
      <name val="Times New Roman"/>
      <family val="1"/>
    </font>
    <font>
      <sz val="11"/>
      <name val="Calibri"/>
      <family val="2"/>
      <scheme val="minor"/>
    </font>
    <font>
      <sz val="11"/>
      <color rgb="FFC00000"/>
      <name val="Times New Roman"/>
      <family val="1"/>
    </font>
    <font>
      <sz val="9"/>
      <color theme="1"/>
      <name val="Times New Roman"/>
      <family val="1"/>
    </font>
    <font>
      <sz val="8"/>
      <color theme="1"/>
      <name val="Times New Roman"/>
      <family val="1"/>
    </font>
    <font>
      <b/>
      <sz val="11"/>
      <color theme="4"/>
      <name val="Times New Roman"/>
      <family val="1"/>
    </font>
    <font>
      <i/>
      <sz val="10"/>
      <color theme="1"/>
      <name val="Times New Roman"/>
      <family val="1"/>
    </font>
    <font>
      <b/>
      <sz val="10"/>
      <color theme="1"/>
      <name val="Times New Roman"/>
      <family val="1"/>
    </font>
    <font>
      <b/>
      <sz val="10"/>
      <name val="Times New Roman"/>
      <family val="1"/>
    </font>
    <font>
      <i/>
      <sz val="10"/>
      <name val="Times New Roman"/>
      <family val="1"/>
    </font>
    <font>
      <i/>
      <sz val="8"/>
      <color theme="1"/>
      <name val="Times New Roman"/>
      <family val="1"/>
    </font>
    <font>
      <b/>
      <sz val="8"/>
      <color theme="1"/>
      <name val="Times New Roman"/>
      <family val="1"/>
    </font>
    <font>
      <sz val="8"/>
      <name val="Times New Roman"/>
      <family val="1"/>
    </font>
    <font>
      <sz val="10"/>
      <color rgb="FF000000"/>
      <name val="Times New Roman"/>
      <family val="1"/>
    </font>
    <font>
      <sz val="10"/>
      <color rgb="FFFF0000"/>
      <name val="Times New Roman"/>
      <family val="1"/>
    </font>
    <font>
      <i/>
      <sz val="10"/>
      <color rgb="FF000000"/>
      <name val="Times New Roman"/>
      <family val="1"/>
    </font>
    <font>
      <b/>
      <sz val="10"/>
      <color indexed="8"/>
      <name val="Times New Roman"/>
      <family val="1"/>
    </font>
    <font>
      <sz val="10"/>
      <color rgb="FF9C6500"/>
      <name val="Calibri"/>
      <family val="2"/>
      <scheme val="minor"/>
    </font>
    <font>
      <u/>
      <sz val="11"/>
      <color theme="10"/>
      <name val="Times New Roman"/>
      <family val="1"/>
    </font>
    <font>
      <sz val="12"/>
      <color theme="1"/>
      <name val="Calibri"/>
      <family val="2"/>
      <scheme val="minor"/>
    </font>
    <font>
      <sz val="10"/>
      <name val="Arial"/>
      <family val="2"/>
    </font>
    <font>
      <sz val="10"/>
      <color theme="1"/>
      <name val="Arial1"/>
    </font>
    <font>
      <b/>
      <sz val="18"/>
      <color theme="1"/>
      <name val="Calibri"/>
      <family val="2"/>
      <scheme val="minor"/>
    </font>
    <font>
      <i/>
      <sz val="11"/>
      <color rgb="FFFF0000"/>
      <name val="Times New Roman"/>
      <family val="1"/>
    </font>
    <font>
      <b/>
      <i/>
      <sz val="10"/>
      <color theme="1"/>
      <name val="Times New Roman"/>
      <family val="1"/>
    </font>
    <font>
      <b/>
      <i/>
      <sz val="10"/>
      <color rgb="FF000000"/>
      <name val="Times New Roman"/>
      <family val="1"/>
    </font>
    <font>
      <b/>
      <i/>
      <sz val="10"/>
      <name val="Times New Roman"/>
      <family val="1"/>
    </font>
    <font>
      <sz val="11"/>
      <color theme="4"/>
      <name val="Times New Roman"/>
      <family val="1"/>
    </font>
    <font>
      <sz val="11"/>
      <color rgb="FF0070C0"/>
      <name val="Calibri"/>
      <family val="2"/>
      <scheme val="minor"/>
    </font>
    <font>
      <sz val="12"/>
      <name val="Times New Roman"/>
      <family val="1"/>
    </font>
    <font>
      <b/>
      <sz val="24"/>
      <name val="Calibri"/>
      <family val="2"/>
      <scheme val="minor"/>
    </font>
    <font>
      <b/>
      <sz val="10"/>
      <name val="Calibri"/>
      <family val="2"/>
      <scheme val="minor"/>
    </font>
    <font>
      <b/>
      <sz val="11"/>
      <name val="Calibri"/>
      <family val="2"/>
      <scheme val="minor"/>
    </font>
    <font>
      <b/>
      <sz val="14"/>
      <name val="Calibri"/>
      <family val="2"/>
      <scheme val="minor"/>
    </font>
    <font>
      <b/>
      <sz val="20"/>
      <color rgb="FF0070C0"/>
      <name val="Calibri"/>
      <family val="2"/>
      <scheme val="minor"/>
    </font>
    <font>
      <b/>
      <sz val="16"/>
      <name val="Calibri"/>
      <family val="2"/>
      <scheme val="minor"/>
    </font>
    <font>
      <b/>
      <sz val="18"/>
      <name val="Calibri"/>
      <family val="2"/>
      <scheme val="minor"/>
    </font>
    <font>
      <b/>
      <sz val="12"/>
      <color indexed="9"/>
      <name val="Calibri"/>
      <family val="2"/>
      <scheme val="minor"/>
    </font>
    <font>
      <sz val="16"/>
      <color indexed="9"/>
      <name val="Calibri"/>
      <family val="2"/>
      <scheme val="minor"/>
    </font>
    <font>
      <sz val="16"/>
      <color theme="0"/>
      <name val="Calibri"/>
      <family val="2"/>
      <scheme val="minor"/>
    </font>
    <font>
      <sz val="10"/>
      <color indexed="9"/>
      <name val="Calibri"/>
      <family val="2"/>
      <scheme val="minor"/>
    </font>
    <font>
      <b/>
      <sz val="10"/>
      <color indexed="9"/>
      <name val="Calibri"/>
      <family val="2"/>
      <scheme val="minor"/>
    </font>
    <font>
      <b/>
      <sz val="20"/>
      <name val="Calibri"/>
      <family val="2"/>
      <scheme val="minor"/>
    </font>
    <font>
      <sz val="14"/>
      <name val="Calibri"/>
      <family val="2"/>
      <scheme val="minor"/>
    </font>
    <font>
      <i/>
      <sz val="14"/>
      <name val="Calibri"/>
      <family val="2"/>
      <scheme val="minor"/>
    </font>
    <font>
      <b/>
      <sz val="20"/>
      <color rgb="FF0070C0"/>
      <name val="Open Sans"/>
      <family val="2"/>
    </font>
    <font>
      <b/>
      <sz val="14"/>
      <color theme="1"/>
      <name val="Calibri"/>
      <family val="2"/>
      <scheme val="minor"/>
    </font>
    <font>
      <b/>
      <sz val="18"/>
      <color theme="1"/>
      <name val="Open Sans"/>
      <family val="2"/>
    </font>
    <font>
      <b/>
      <sz val="18"/>
      <color rgb="FF000000"/>
      <name val="Open sans "/>
    </font>
    <font>
      <b/>
      <sz val="14"/>
      <color theme="1"/>
      <name val="Arial"/>
      <family val="2"/>
    </font>
    <font>
      <sz val="9"/>
      <color theme="1"/>
      <name val="Arial"/>
      <family val="2"/>
    </font>
    <font>
      <b/>
      <sz val="11"/>
      <color theme="1"/>
      <name val="Arial"/>
      <family val="2"/>
    </font>
    <font>
      <b/>
      <sz val="16"/>
      <color theme="5" tint="-0.249977111117893"/>
      <name val="Arial"/>
      <family val="2"/>
    </font>
    <font>
      <b/>
      <sz val="13"/>
      <color theme="5" tint="-0.249977111117893"/>
      <name val="Arial"/>
      <family val="2"/>
    </font>
    <font>
      <b/>
      <sz val="11"/>
      <color rgb="FF0070C0"/>
      <name val="Arial"/>
      <family val="2"/>
    </font>
    <font>
      <sz val="9.5"/>
      <color theme="1"/>
      <name val="Arial"/>
      <family val="2"/>
    </font>
    <font>
      <b/>
      <sz val="16"/>
      <color theme="9" tint="-0.249977111117893"/>
      <name val="Arial"/>
      <family val="2"/>
    </font>
    <font>
      <b/>
      <sz val="11"/>
      <color theme="9" tint="-0.249977111117893"/>
      <name val="Arial"/>
      <family val="2"/>
    </font>
    <font>
      <b/>
      <sz val="13"/>
      <color theme="9" tint="-0.249977111117893"/>
      <name val="Arial"/>
      <family val="2"/>
    </font>
    <font>
      <b/>
      <sz val="10"/>
      <color rgb="FF0070C0"/>
      <name val="Arial"/>
      <family val="2"/>
    </font>
    <font>
      <b/>
      <sz val="16"/>
      <color rgb="FF00B050"/>
      <name val="Arial"/>
      <family val="2"/>
    </font>
    <font>
      <b/>
      <sz val="11"/>
      <color rgb="FF00B050"/>
      <name val="Arial"/>
      <family val="2"/>
    </font>
    <font>
      <b/>
      <sz val="13"/>
      <color rgb="FF00B050"/>
      <name val="Arial"/>
      <family val="2"/>
    </font>
    <font>
      <b/>
      <sz val="14"/>
      <color theme="1"/>
      <name val="Open Sans"/>
      <family val="2"/>
    </font>
    <font>
      <sz val="16"/>
      <color rgb="FF000000"/>
      <name val="Arial"/>
      <family val="2"/>
    </font>
    <font>
      <b/>
      <sz val="32"/>
      <color theme="1"/>
      <name val="Calibri"/>
      <family val="2"/>
      <scheme val="minor"/>
    </font>
    <font>
      <sz val="14"/>
      <color theme="1"/>
      <name val="Calibri"/>
      <family val="2"/>
      <scheme val="minor"/>
    </font>
    <font>
      <sz val="14"/>
      <color theme="1"/>
      <name val="Arial"/>
      <family val="2"/>
    </font>
    <font>
      <b/>
      <sz val="10"/>
      <color rgb="FF000000"/>
      <name val="Calibri"/>
      <family val="2"/>
    </font>
    <font>
      <sz val="10"/>
      <color rgb="FF000000"/>
      <name val="Calibri"/>
      <family val="2"/>
    </font>
    <font>
      <b/>
      <sz val="11"/>
      <color rgb="FF000000"/>
      <name val="Arial"/>
      <family val="2"/>
    </font>
    <font>
      <sz val="11"/>
      <color rgb="FF000000"/>
      <name val="Arial"/>
      <family val="2"/>
    </font>
    <font>
      <b/>
      <sz val="9"/>
      <color theme="1"/>
      <name val="Arial"/>
      <family val="2"/>
    </font>
    <font>
      <b/>
      <sz val="9"/>
      <color rgb="FF000000"/>
      <name val="Arial"/>
      <family val="2"/>
    </font>
    <font>
      <b/>
      <sz val="15"/>
      <name val="Calibri"/>
      <family val="2"/>
      <scheme val="minor"/>
    </font>
    <font>
      <b/>
      <sz val="10"/>
      <color rgb="FF000000"/>
      <name val="Arial"/>
      <family val="2"/>
    </font>
    <font>
      <sz val="10"/>
      <color rgb="FF000000"/>
      <name val="Arial"/>
      <family val="2"/>
    </font>
    <font>
      <b/>
      <sz val="12"/>
      <name val="Calibri"/>
      <family val="2"/>
      <scheme val="minor"/>
    </font>
    <font>
      <sz val="12"/>
      <color theme="1"/>
      <name val="Arial"/>
      <family val="2"/>
    </font>
    <font>
      <b/>
      <sz val="16"/>
      <color rgb="FF00B0F0"/>
      <name val="Arial"/>
      <family val="2"/>
    </font>
    <font>
      <sz val="13"/>
      <name val="Arial"/>
      <family val="2"/>
    </font>
    <font>
      <sz val="15"/>
      <name val="Open Sans"/>
      <family val="2"/>
    </font>
    <font>
      <sz val="9"/>
      <name val="Arial"/>
      <family val="2"/>
    </font>
    <font>
      <sz val="12"/>
      <name val="Open Sans"/>
      <family val="2"/>
    </font>
    <font>
      <sz val="9"/>
      <name val="Open Sans"/>
      <family val="2"/>
    </font>
    <font>
      <b/>
      <sz val="12"/>
      <color theme="1"/>
      <name val="Arial"/>
      <family val="2"/>
    </font>
    <font>
      <sz val="15"/>
      <color theme="1"/>
      <name val="Open Sans"/>
      <family val="2"/>
    </font>
    <font>
      <b/>
      <sz val="11"/>
      <color rgb="FF7030A0"/>
      <name val="Arial"/>
      <family val="2"/>
    </font>
    <font>
      <b/>
      <sz val="11"/>
      <name val="Arial"/>
      <family val="2"/>
    </font>
    <font>
      <b/>
      <sz val="14"/>
      <color rgb="FF00B0F0"/>
      <name val="Arial"/>
      <family val="2"/>
    </font>
    <font>
      <b/>
      <sz val="16"/>
      <color rgb="FF000000"/>
      <name val="Calibri"/>
      <family val="2"/>
    </font>
    <font>
      <sz val="16"/>
      <color theme="1"/>
      <name val="Calibri"/>
      <family val="2"/>
      <scheme val="minor"/>
    </font>
    <font>
      <sz val="12"/>
      <name val="Arial"/>
      <family val="2"/>
    </font>
    <font>
      <sz val="12"/>
      <color rgb="FF000000"/>
      <name val="Arial"/>
      <family val="2"/>
    </font>
    <font>
      <sz val="11"/>
      <name val="Arial"/>
      <family val="2"/>
    </font>
    <font>
      <sz val="14"/>
      <name val="Arial"/>
      <family val="2"/>
    </font>
    <font>
      <b/>
      <sz val="16"/>
      <color theme="1"/>
      <name val="Arial"/>
      <family val="2"/>
    </font>
    <font>
      <b/>
      <i/>
      <sz val="12"/>
      <color theme="1"/>
      <name val="Arial"/>
      <family val="2"/>
    </font>
    <font>
      <sz val="8"/>
      <color theme="1"/>
      <name val="Arial"/>
      <family val="2"/>
    </font>
    <font>
      <b/>
      <sz val="9"/>
      <name val="Arial"/>
      <family val="2"/>
    </font>
    <font>
      <b/>
      <sz val="14"/>
      <name val="Arial"/>
      <family val="2"/>
    </font>
    <font>
      <b/>
      <sz val="12"/>
      <name val="Arial"/>
      <family val="2"/>
    </font>
    <font>
      <b/>
      <i/>
      <sz val="12"/>
      <name val="Arial"/>
      <family val="2"/>
    </font>
    <font>
      <sz val="32"/>
      <color theme="1"/>
      <name val="Arial"/>
      <family val="2"/>
    </font>
    <font>
      <sz val="6"/>
      <color theme="1"/>
      <name val="Arial"/>
      <family val="2"/>
    </font>
    <font>
      <b/>
      <sz val="13"/>
      <color theme="1"/>
      <name val="Calibri"/>
      <family val="2"/>
      <scheme val="minor"/>
    </font>
    <font>
      <sz val="13"/>
      <color theme="1"/>
      <name val="Calibri"/>
      <family val="2"/>
      <scheme val="minor"/>
    </font>
    <font>
      <b/>
      <sz val="10"/>
      <color theme="1"/>
      <name val="Calibri"/>
      <family val="2"/>
      <scheme val="minor"/>
    </font>
    <font>
      <sz val="8"/>
      <color rgb="FF212121"/>
      <name val="Arial"/>
      <family val="2"/>
    </font>
    <font>
      <sz val="11"/>
      <color theme="1"/>
      <name val="Arial"/>
      <family val="2"/>
    </font>
    <font>
      <i/>
      <sz val="12"/>
      <color theme="1"/>
      <name val="Arial"/>
      <family val="2"/>
    </font>
    <font>
      <b/>
      <sz val="11"/>
      <color theme="0" tint="-4.9989318521683403E-2"/>
      <name val="Calibri"/>
      <family val="2"/>
      <scheme val="minor"/>
    </font>
    <font>
      <sz val="12"/>
      <name val="Calibri"/>
      <family val="2"/>
      <scheme val="minor"/>
    </font>
    <font>
      <sz val="11"/>
      <color rgb="FF00B050"/>
      <name val="Calibri"/>
      <family val="2"/>
      <scheme val="minor"/>
    </font>
    <font>
      <b/>
      <i/>
      <sz val="11"/>
      <name val="Calibri"/>
      <family val="2"/>
      <scheme val="minor"/>
    </font>
    <font>
      <b/>
      <sz val="12"/>
      <color theme="1"/>
      <name val="Open sans "/>
    </font>
    <font>
      <b/>
      <sz val="12"/>
      <color rgb="FF000000"/>
      <name val="Open sans "/>
    </font>
    <font>
      <b/>
      <sz val="9"/>
      <color rgb="FF000000"/>
      <name val="Open sans "/>
    </font>
    <font>
      <b/>
      <sz val="13"/>
      <color theme="1"/>
      <name val="Open sans "/>
    </font>
    <font>
      <b/>
      <sz val="9"/>
      <color theme="1"/>
      <name val="Open sans "/>
    </font>
    <font>
      <b/>
      <i/>
      <sz val="10"/>
      <color indexed="8"/>
      <name val="Times New Roman"/>
      <family val="1"/>
    </font>
    <font>
      <b/>
      <sz val="12"/>
      <color theme="1"/>
      <name val="Open Sans"/>
      <family val="2"/>
    </font>
    <font>
      <sz val="10"/>
      <name val="Calibri"/>
      <family val="2"/>
      <scheme val="minor"/>
    </font>
    <font>
      <sz val="9"/>
      <color theme="1"/>
      <name val="Calibri"/>
      <family val="2"/>
      <scheme val="minor"/>
    </font>
    <font>
      <i/>
      <sz val="10"/>
      <color theme="1"/>
      <name val="Calibri"/>
      <family val="2"/>
      <scheme val="minor"/>
    </font>
    <font>
      <b/>
      <sz val="10"/>
      <color theme="1"/>
      <name val="Calibri (Corpo)"/>
    </font>
    <font>
      <sz val="10"/>
      <color theme="1"/>
      <name val="Calibri (Corpo)"/>
    </font>
    <font>
      <b/>
      <i/>
      <sz val="10"/>
      <color theme="1"/>
      <name val="Calibri"/>
      <family val="2"/>
      <scheme val="minor"/>
    </font>
    <font>
      <sz val="8"/>
      <name val="Arial"/>
      <family val="2"/>
    </font>
    <font>
      <sz val="7"/>
      <color theme="1"/>
      <name val="Times New Roman"/>
      <family val="1"/>
    </font>
    <font>
      <sz val="9"/>
      <color rgb="FF000000"/>
      <name val="Arial"/>
      <family val="2"/>
    </font>
    <font>
      <b/>
      <sz val="11"/>
      <name val="Calibri (Corpo)"/>
    </font>
    <font>
      <sz val="11"/>
      <name val="Calibri (Corpo)"/>
    </font>
    <font>
      <b/>
      <sz val="13"/>
      <name val="Calibri"/>
      <family val="2"/>
      <scheme val="minor"/>
    </font>
    <font>
      <b/>
      <sz val="13"/>
      <name val="Calibri (Corpo)"/>
    </font>
    <font>
      <i/>
      <sz val="11"/>
      <name val="Arial"/>
      <family val="2"/>
    </font>
    <font>
      <b/>
      <sz val="32"/>
      <name val="Calibri"/>
      <family val="2"/>
      <scheme val="minor"/>
    </font>
    <font>
      <b/>
      <sz val="28"/>
      <name val="Calibri (Corpo)"/>
    </font>
    <font>
      <b/>
      <sz val="28"/>
      <name val="Calibri"/>
      <family val="2"/>
      <scheme val="minor"/>
    </font>
    <font>
      <sz val="10.5"/>
      <color theme="1"/>
      <name val="Calibri"/>
      <family val="2"/>
      <scheme val="minor"/>
    </font>
    <font>
      <b/>
      <sz val="10.5"/>
      <color theme="1"/>
      <name val="Calibri"/>
      <family val="2"/>
      <scheme val="minor"/>
    </font>
    <font>
      <b/>
      <sz val="10"/>
      <color rgb="FF000000"/>
      <name val="Times New Roman"/>
      <family val="1"/>
    </font>
  </fonts>
  <fills count="5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66FFCC"/>
        <bgColor indexed="64"/>
      </patternFill>
    </fill>
    <fill>
      <patternFill patternType="solid">
        <fgColor rgb="FFD9D9D9"/>
        <bgColor indexed="64"/>
      </patternFill>
    </fill>
    <fill>
      <patternFill patternType="solid">
        <fgColor rgb="FFF2F2F2"/>
        <bgColor rgb="FFFFFFCC"/>
      </patternFill>
    </fill>
    <fill>
      <patternFill patternType="solid">
        <fgColor rgb="FFFF0000"/>
        <bgColor indexed="64"/>
      </patternFill>
    </fill>
    <fill>
      <patternFill patternType="solid">
        <fgColor rgb="FFFF0000"/>
        <bgColor rgb="FF000000"/>
      </patternFill>
    </fill>
    <fill>
      <patternFill patternType="solid">
        <fgColor rgb="FF00FFFF"/>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00B050"/>
        <bgColor auto="1"/>
      </patternFill>
    </fill>
    <fill>
      <patternFill patternType="solid">
        <fgColor rgb="FF0264AF"/>
        <bgColor indexed="64"/>
      </patternFill>
    </fill>
    <fill>
      <patternFill patternType="solid">
        <fgColor rgb="FFC1DCF0"/>
        <bgColor indexed="64"/>
      </patternFill>
    </fill>
    <fill>
      <patternFill patternType="solid">
        <fgColor theme="9" tint="0.59999389629810485"/>
        <bgColor indexed="64"/>
      </patternFill>
    </fill>
    <fill>
      <patternFill patternType="solid">
        <fgColor rgb="FFA7E4F3"/>
        <bgColor indexed="64"/>
      </patternFill>
    </fill>
    <fill>
      <patternFill patternType="solid">
        <fgColor theme="7" tint="0.79998168889431442"/>
        <bgColor indexed="64"/>
      </patternFill>
    </fill>
    <fill>
      <patternFill patternType="solid">
        <fgColor rgb="FFFDE69D"/>
        <bgColor indexed="64"/>
      </patternFill>
    </fill>
    <fill>
      <patternFill patternType="solid">
        <fgColor rgb="FFEAC988"/>
        <bgColor indexed="64"/>
      </patternFill>
    </fill>
    <fill>
      <patternFill patternType="solid">
        <fgColor rgb="FFDBFF89"/>
        <bgColor indexed="64"/>
      </patternFill>
    </fill>
    <fill>
      <patternFill patternType="solid">
        <fgColor rgb="FFCAFF4E"/>
        <bgColor indexed="64"/>
      </patternFill>
    </fill>
    <fill>
      <patternFill patternType="solid">
        <fgColor rgb="FFF298A2"/>
        <bgColor indexed="64"/>
      </patternFill>
    </fill>
    <fill>
      <patternFill patternType="solid">
        <fgColor rgb="FF71A100"/>
        <bgColor indexed="64"/>
      </patternFill>
    </fill>
  </fills>
  <borders count="14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top/>
      <bottom style="medium">
        <color auto="1"/>
      </bottom>
      <diagonal/>
    </border>
    <border>
      <left/>
      <right/>
      <top/>
      <bottom style="hair">
        <color auto="1"/>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top/>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bottom style="medium">
        <color rgb="FF000000"/>
      </bottom>
      <diagonal/>
    </border>
    <border>
      <left style="thin">
        <color auto="1"/>
      </left>
      <right/>
      <top/>
      <bottom style="hair">
        <color auto="1"/>
      </bottom>
      <diagonal/>
    </border>
    <border>
      <left style="thin">
        <color auto="1"/>
      </left>
      <right/>
      <top style="hair">
        <color auto="1"/>
      </top>
      <bottom/>
      <diagonal/>
    </border>
    <border>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style="medium">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top style="medium">
        <color auto="1"/>
      </top>
      <bottom/>
      <diagonal/>
    </border>
    <border>
      <left/>
      <right style="hair">
        <color auto="1"/>
      </right>
      <top/>
      <bottom style="medium">
        <color auto="1"/>
      </bottom>
      <diagonal/>
    </border>
    <border>
      <left style="hair">
        <color auto="1"/>
      </left>
      <right style="medium">
        <color auto="1"/>
      </right>
      <top style="hair">
        <color auto="1"/>
      </top>
      <bottom/>
      <diagonal/>
    </border>
  </borders>
  <cellStyleXfs count="17">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165" fontId="53" fillId="0" borderId="0" applyFont="0" applyFill="0" applyBorder="0" applyAlignment="0" applyProtection="0"/>
    <xf numFmtId="0" fontId="23" fillId="0" borderId="0" applyNumberFormat="0" applyFill="0" applyBorder="0" applyAlignment="0" applyProtection="0">
      <alignment vertical="top"/>
      <protection locked="0"/>
    </xf>
    <xf numFmtId="9" fontId="53" fillId="0" borderId="0" applyFont="0" applyFill="0" applyBorder="0" applyAlignment="0" applyProtection="0"/>
    <xf numFmtId="164" fontId="53" fillId="0" borderId="0" applyFont="0" applyFill="0" applyBorder="0" applyAlignment="0" applyProtection="0"/>
    <xf numFmtId="0" fontId="79" fillId="0" borderId="0"/>
    <xf numFmtId="0" fontId="80" fillId="0" borderId="0"/>
    <xf numFmtId="0" fontId="80" fillId="0" borderId="0"/>
    <xf numFmtId="0" fontId="80" fillId="0" borderId="0"/>
    <xf numFmtId="169" fontId="81" fillId="0" borderId="0"/>
    <xf numFmtId="165" fontId="53" fillId="0" borderId="0" applyFont="0" applyFill="0" applyBorder="0" applyAlignment="0" applyProtection="0"/>
    <xf numFmtId="164" fontId="53" fillId="0" borderId="0" applyFont="0" applyFill="0" applyBorder="0" applyAlignment="0" applyProtection="0"/>
    <xf numFmtId="0" fontId="53" fillId="0" borderId="0"/>
  </cellStyleXfs>
  <cellXfs count="2035">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24" fillId="0" borderId="0" xfId="0" applyFont="1" applyAlignment="1">
      <alignment horizontal="left" vertical="center"/>
    </xf>
    <xf numFmtId="0" fontId="24" fillId="0" borderId="0" xfId="0" applyFont="1"/>
    <xf numFmtId="0" fontId="24"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1" fillId="3" borderId="0" xfId="0" applyFont="1" applyFill="1" applyBorder="1" applyAlignment="1" applyProtection="1">
      <alignment vertical="top" wrapText="1"/>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1" xfId="0" applyFont="1" applyFill="1" applyBorder="1" applyAlignment="1">
      <alignment vertical="top" wrapText="1"/>
    </xf>
    <xf numFmtId="0" fontId="24" fillId="3" borderId="24" xfId="0" applyFont="1" applyFill="1" applyBorder="1"/>
    <xf numFmtId="0" fontId="32" fillId="0" borderId="1" xfId="0" applyFont="1" applyFill="1" applyBorder="1" applyAlignment="1">
      <alignment horizontal="center" vertical="top" wrapText="1"/>
    </xf>
    <xf numFmtId="0" fontId="32" fillId="0" borderId="30" xfId="0" applyFont="1" applyFill="1" applyBorder="1" applyAlignment="1">
      <alignment horizontal="center" vertical="top"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4" fillId="3" borderId="0" xfId="0" applyFont="1" applyFill="1" applyBorder="1" applyAlignment="1" applyProtection="1"/>
    <xf numFmtId="0" fontId="0" fillId="3" borderId="0" xfId="0" applyFill="1"/>
    <xf numFmtId="0" fontId="33" fillId="3" borderId="1" xfId="0" applyFont="1" applyFill="1" applyBorder="1" applyAlignment="1">
      <alignment horizontal="center" vertical="center" wrapText="1"/>
    </xf>
    <xf numFmtId="0" fontId="24" fillId="3" borderId="23" xfId="0" applyFont="1" applyFill="1" applyBorder="1"/>
    <xf numFmtId="0" fontId="24" fillId="3" borderId="25" xfId="0" applyFont="1" applyFill="1" applyBorder="1"/>
    <xf numFmtId="0" fontId="0" fillId="9" borderId="1" xfId="0" applyFill="1" applyBorder="1" applyProtection="1">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9" fillId="12" borderId="11" xfId="4" applyFill="1" applyBorder="1" applyAlignment="1" applyProtection="1">
      <alignment wrapText="1"/>
      <protection locked="0"/>
    </xf>
    <xf numFmtId="10" fontId="39" fillId="12" borderId="11" xfId="4" applyNumberFormat="1" applyFill="1" applyBorder="1" applyAlignment="1" applyProtection="1">
      <alignment horizontal="center" vertical="center" wrapText="1"/>
      <protection locked="0"/>
    </xf>
    <xf numFmtId="0" fontId="47" fillId="8" borderId="53"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3"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7" fillId="8" borderId="54" xfId="4" applyFont="1" applyBorder="1" applyAlignment="1" applyProtection="1">
      <alignment horizontal="center" vertical="center"/>
      <protection locked="0"/>
    </xf>
    <xf numFmtId="0" fontId="39" fillId="12" borderId="11" xfId="4" applyFill="1" applyBorder="1" applyProtection="1">
      <protection locked="0"/>
    </xf>
    <xf numFmtId="0" fontId="47" fillId="12" borderId="29" xfId="4" applyFont="1" applyFill="1" applyBorder="1" applyAlignment="1" applyProtection="1">
      <alignment vertical="center" wrapText="1"/>
      <protection locked="0"/>
    </xf>
    <xf numFmtId="0" fontId="47" fillId="12" borderId="54" xfId="4" applyFont="1" applyFill="1" applyBorder="1" applyAlignment="1" applyProtection="1">
      <alignment horizontal="center" vertical="center"/>
      <protection locked="0"/>
    </xf>
    <xf numFmtId="0" fontId="39" fillId="8" borderId="11" xfId="4" applyBorder="1" applyAlignment="1" applyProtection="1">
      <alignment vertical="center" wrapText="1"/>
      <protection locked="0"/>
    </xf>
    <xf numFmtId="0" fontId="39" fillId="8" borderId="53"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3" xfId="4" applyFill="1" applyBorder="1" applyAlignment="1" applyProtection="1">
      <alignment vertical="center" wrapText="1"/>
      <protection locked="0"/>
    </xf>
    <xf numFmtId="0" fontId="39" fillId="8" borderId="7" xfId="4"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39" fillId="8" borderId="7" xfId="4" applyBorder="1" applyAlignment="1" applyProtection="1">
      <alignment vertical="center" wrapText="1"/>
      <protection locked="0"/>
    </xf>
    <xf numFmtId="0" fontId="39" fillId="12" borderId="7" xfId="4" applyFill="1" applyBorder="1" applyAlignment="1" applyProtection="1">
      <alignment vertical="center" wrapText="1"/>
      <protection locked="0"/>
    </xf>
    <xf numFmtId="10" fontId="39" fillId="12" borderId="39" xfId="4" applyNumberForma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29" xfId="4" applyBorder="1" applyAlignment="1" applyProtection="1">
      <alignment vertical="center"/>
      <protection locked="0"/>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39" fillId="12" borderId="57" xfId="4" applyFill="1" applyBorder="1" applyAlignment="1" applyProtection="1">
      <alignment vertical="center"/>
      <protection locked="0"/>
    </xf>
    <xf numFmtId="0" fontId="0" fillId="0" borderId="0" xfId="0" applyAlignment="1">
      <alignment vertical="center"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pplyProtection="1">
      <alignment horizontal="center" vertical="center"/>
    </xf>
    <xf numFmtId="0" fontId="0" fillId="0" borderId="1" xfId="0" applyFill="1" applyBorder="1" applyAlignment="1">
      <alignment horizontal="center" vertical="center"/>
    </xf>
    <xf numFmtId="0" fontId="2" fillId="3" borderId="21" xfId="0" applyFont="1" applyFill="1" applyBorder="1" applyAlignment="1" applyProtection="1">
      <alignment vertical="center" wrapText="1"/>
    </xf>
    <xf numFmtId="0" fontId="52" fillId="2" borderId="0" xfId="0" applyFont="1" applyFill="1" applyAlignment="1">
      <alignment wrapText="1"/>
    </xf>
    <xf numFmtId="0" fontId="52" fillId="2" borderId="0" xfId="0" applyFont="1" applyFill="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1" fillId="3" borderId="0" xfId="0" applyFont="1" applyFill="1" applyBorder="1" applyAlignment="1" applyProtection="1">
      <alignment horizontal="center" wrapText="1"/>
    </xf>
    <xf numFmtId="0" fontId="1" fillId="2" borderId="2" xfId="0" applyFont="1" applyFill="1" applyBorder="1" applyAlignment="1" applyProtection="1">
      <alignment horizontal="center"/>
      <protection locked="0"/>
    </xf>
    <xf numFmtId="166" fontId="1" fillId="2" borderId="4" xfId="0" applyNumberFormat="1" applyFont="1" applyFill="1" applyBorder="1" applyAlignment="1" applyProtection="1">
      <alignment horizontal="center"/>
      <protection locked="0"/>
    </xf>
    <xf numFmtId="0" fontId="0" fillId="0" borderId="0" xfId="0" applyAlignment="1">
      <alignment horizontal="left" vertical="top"/>
    </xf>
    <xf numFmtId="0" fontId="0" fillId="3" borderId="18" xfId="0" applyFill="1" applyBorder="1" applyAlignment="1">
      <alignment horizontal="left" vertical="top"/>
    </xf>
    <xf numFmtId="0" fontId="0" fillId="16" borderId="19" xfId="0" applyFill="1" applyBorder="1" applyAlignment="1">
      <alignment horizontal="left" vertical="top"/>
    </xf>
    <xf numFmtId="0" fontId="0" fillId="16" borderId="20" xfId="0" applyFill="1" applyBorder="1" applyAlignment="1">
      <alignment horizontal="left" vertical="top"/>
    </xf>
    <xf numFmtId="0" fontId="0" fillId="3" borderId="0" xfId="0" applyFill="1" applyAlignment="1">
      <alignment horizontal="left" vertical="top"/>
    </xf>
    <xf numFmtId="0" fontId="0" fillId="16" borderId="0" xfId="0" applyFill="1"/>
    <xf numFmtId="0" fontId="0" fillId="16" borderId="22" xfId="0" applyFill="1" applyBorder="1"/>
    <xf numFmtId="0" fontId="0" fillId="3" borderId="21" xfId="0" applyFill="1" applyBorder="1" applyAlignment="1">
      <alignment horizontal="left" vertical="top"/>
    </xf>
    <xf numFmtId="0" fontId="24" fillId="16" borderId="0" xfId="0" applyFont="1" applyFill="1" applyAlignment="1">
      <alignment horizontal="left" vertical="top"/>
    </xf>
    <xf numFmtId="0" fontId="0" fillId="16" borderId="22" xfId="0" applyFill="1" applyBorder="1" applyAlignment="1">
      <alignment horizontal="left" vertical="top"/>
    </xf>
    <xf numFmtId="0" fontId="33" fillId="16" borderId="0" xfId="0" applyFont="1" applyFill="1" applyAlignment="1">
      <alignment horizontal="left" vertical="top"/>
    </xf>
    <xf numFmtId="0" fontId="0" fillId="3" borderId="0" xfId="0" applyFill="1" applyAlignment="1">
      <alignment horizontal="left" vertical="top"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0" fillId="16" borderId="22" xfId="0" applyFill="1" applyBorder="1" applyAlignment="1">
      <alignment horizontal="left" vertical="top" wrapText="1"/>
    </xf>
    <xf numFmtId="0" fontId="24" fillId="0" borderId="12" xfId="0" applyFont="1" applyBorder="1" applyAlignment="1">
      <alignment horizontal="left" vertical="center" wrapText="1"/>
    </xf>
    <xf numFmtId="0" fontId="24" fillId="0" borderId="69" xfId="0" applyFont="1" applyBorder="1" applyAlignment="1">
      <alignment horizontal="left" vertical="center" wrapText="1"/>
    </xf>
    <xf numFmtId="0" fontId="24" fillId="0" borderId="69" xfId="0" applyFont="1" applyBorder="1" applyAlignment="1">
      <alignment horizontal="left" vertical="top" wrapText="1"/>
    </xf>
    <xf numFmtId="0" fontId="24" fillId="0" borderId="13" xfId="0" applyFont="1" applyBorder="1" applyAlignment="1">
      <alignment horizontal="left" vertical="top" wrapText="1"/>
    </xf>
    <xf numFmtId="0" fontId="0" fillId="16" borderId="0" xfId="0" applyFill="1" applyAlignment="1">
      <alignment horizontal="left" vertical="top"/>
    </xf>
    <xf numFmtId="0" fontId="24" fillId="0" borderId="0" xfId="0" applyFont="1" applyAlignment="1">
      <alignment horizontal="left" vertical="top"/>
    </xf>
    <xf numFmtId="0" fontId="24" fillId="3" borderId="21" xfId="0" applyFont="1" applyFill="1" applyBorder="1" applyAlignment="1">
      <alignment horizontal="left" vertical="top"/>
    </xf>
    <xf numFmtId="0" fontId="24" fillId="16" borderId="22" xfId="0" applyFont="1" applyFill="1" applyBorder="1" applyAlignment="1">
      <alignment horizontal="left" vertical="top"/>
    </xf>
    <xf numFmtId="0" fontId="24" fillId="3" borderId="0" xfId="0" applyFont="1" applyFill="1" applyAlignment="1">
      <alignment horizontal="left" vertical="top"/>
    </xf>
    <xf numFmtId="0" fontId="24" fillId="16" borderId="0" xfId="0" applyFont="1" applyFill="1" applyAlignment="1">
      <alignment horizontal="left" vertical="top" wrapText="1"/>
    </xf>
    <xf numFmtId="0" fontId="54" fillId="16" borderId="0" xfId="0" applyFont="1" applyFill="1" applyAlignment="1">
      <alignment horizontal="left" vertical="top"/>
    </xf>
    <xf numFmtId="0" fontId="54" fillId="16" borderId="22" xfId="0" applyFont="1" applyFill="1" applyBorder="1" applyAlignment="1">
      <alignment horizontal="left" vertical="top"/>
    </xf>
    <xf numFmtId="0" fontId="54" fillId="3" borderId="0" xfId="0" applyFont="1" applyFill="1" applyAlignment="1">
      <alignment horizontal="left" vertical="top"/>
    </xf>
    <xf numFmtId="0" fontId="54" fillId="0" borderId="0" xfId="0" applyFont="1" applyAlignment="1">
      <alignment horizontal="left" vertical="top"/>
    </xf>
    <xf numFmtId="0" fontId="33" fillId="16" borderId="0" xfId="0" applyFont="1" applyFill="1" applyAlignment="1">
      <alignment horizontal="left" vertical="top" wrapText="1"/>
    </xf>
    <xf numFmtId="0" fontId="54" fillId="16" borderId="0" xfId="0" applyFont="1" applyFill="1" applyAlignment="1">
      <alignment horizontal="left" vertical="top" wrapText="1"/>
    </xf>
    <xf numFmtId="0" fontId="54" fillId="16" borderId="22" xfId="0" applyFont="1" applyFill="1" applyBorder="1" applyAlignment="1">
      <alignment horizontal="left" vertical="top" wrapText="1"/>
    </xf>
    <xf numFmtId="0" fontId="54" fillId="3" borderId="0" xfId="0" applyFont="1" applyFill="1" applyAlignment="1">
      <alignment horizontal="left" vertical="top" wrapText="1"/>
    </xf>
    <xf numFmtId="0" fontId="54" fillId="0" borderId="0" xfId="0" applyFont="1" applyAlignment="1">
      <alignment horizontal="left" vertical="top" wrapText="1"/>
    </xf>
    <xf numFmtId="0" fontId="0" fillId="3" borderId="21" xfId="0" applyFill="1" applyBorder="1" applyAlignment="1">
      <alignment horizontal="left" vertical="center"/>
    </xf>
    <xf numFmtId="0" fontId="0" fillId="16" borderId="0" xfId="0" applyFill="1" applyAlignment="1">
      <alignment horizontal="left" vertical="center"/>
    </xf>
    <xf numFmtId="0" fontId="0" fillId="16" borderId="22" xfId="0" applyFill="1" applyBorder="1" applyAlignment="1">
      <alignment horizontal="left" vertical="center"/>
    </xf>
    <xf numFmtId="0" fontId="0" fillId="16" borderId="0" xfId="0" applyFill="1" applyAlignment="1">
      <alignment horizontal="left" vertical="top" wrapText="1"/>
    </xf>
    <xf numFmtId="0" fontId="0" fillId="0" borderId="0" xfId="0" applyAlignment="1">
      <alignment horizontal="left" vertical="top" wrapText="1"/>
    </xf>
    <xf numFmtId="0" fontId="54" fillId="3" borderId="21" xfId="0" applyFont="1" applyFill="1" applyBorder="1" applyAlignment="1">
      <alignment horizontal="left" vertical="top"/>
    </xf>
    <xf numFmtId="0" fontId="24" fillId="0" borderId="11" xfId="0" applyFont="1" applyBorder="1" applyAlignment="1">
      <alignment horizontal="left" vertical="top"/>
    </xf>
    <xf numFmtId="0" fontId="0" fillId="0" borderId="12" xfId="0" applyBorder="1" applyAlignment="1">
      <alignment horizontal="left" vertical="center" wrapText="1"/>
    </xf>
    <xf numFmtId="0" fontId="0" fillId="0" borderId="69" xfId="0" applyBorder="1" applyAlignment="1">
      <alignment horizontal="left" vertical="top"/>
    </xf>
    <xf numFmtId="0" fontId="0" fillId="0" borderId="69" xfId="0" applyBorder="1" applyAlignment="1">
      <alignment horizontal="left" vertical="top" wrapText="1"/>
    </xf>
    <xf numFmtId="0" fontId="0" fillId="0" borderId="13" xfId="0" applyBorder="1" applyAlignment="1">
      <alignment horizontal="left" vertical="top" wrapText="1"/>
    </xf>
    <xf numFmtId="0" fontId="24" fillId="3" borderId="0" xfId="0" applyFont="1" applyFill="1" applyAlignment="1">
      <alignment horizontal="left" vertical="top" wrapText="1"/>
    </xf>
    <xf numFmtId="0" fontId="0" fillId="3" borderId="22" xfId="0" applyFill="1" applyBorder="1" applyAlignment="1">
      <alignment horizontal="left" vertical="top"/>
    </xf>
    <xf numFmtId="0" fontId="0" fillId="3" borderId="23" xfId="0" applyFill="1" applyBorder="1" applyAlignment="1">
      <alignment horizontal="left" vertical="top"/>
    </xf>
    <xf numFmtId="0" fontId="0" fillId="3" borderId="24" xfId="0" applyFill="1" applyBorder="1" applyAlignment="1">
      <alignment horizontal="left" vertical="top"/>
    </xf>
    <xf numFmtId="0" fontId="0" fillId="3" borderId="25" xfId="0" applyFill="1" applyBorder="1" applyAlignment="1">
      <alignment horizontal="left" vertical="top"/>
    </xf>
    <xf numFmtId="0" fontId="24" fillId="3" borderId="18"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2" xfId="0" applyFont="1" applyFill="1" applyBorder="1" applyAlignment="1">
      <alignment horizontal="left" vertical="top"/>
    </xf>
    <xf numFmtId="0" fontId="33" fillId="3" borderId="0" xfId="0" applyFont="1" applyFill="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3" borderId="0" xfId="0" applyFont="1" applyFill="1" applyAlignment="1">
      <alignment horizontal="left" vertical="top" wrapText="1"/>
    </xf>
    <xf numFmtId="0" fontId="24" fillId="3" borderId="23" xfId="0" applyFont="1" applyFill="1" applyBorder="1" applyAlignment="1">
      <alignment horizontal="left" vertical="top"/>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0" borderId="0" xfId="0" applyFont="1" applyAlignment="1">
      <alignment horizontal="center" vertical="top"/>
    </xf>
    <xf numFmtId="0" fontId="24" fillId="16" borderId="18" xfId="0" applyFont="1" applyFill="1" applyBorder="1"/>
    <xf numFmtId="0" fontId="24" fillId="16" borderId="19" xfId="0" applyFont="1" applyFill="1" applyBorder="1" applyAlignment="1">
      <alignment horizontal="center" vertical="top"/>
    </xf>
    <xf numFmtId="0" fontId="24" fillId="16" borderId="19" xfId="0" applyFont="1" applyFill="1" applyBorder="1" applyAlignment="1">
      <alignment wrapText="1"/>
    </xf>
    <xf numFmtId="0" fontId="24" fillId="16" borderId="20" xfId="0" applyFont="1" applyFill="1" applyBorder="1"/>
    <xf numFmtId="0" fontId="24" fillId="16" borderId="21" xfId="0" applyFont="1" applyFill="1" applyBorder="1"/>
    <xf numFmtId="0" fontId="24" fillId="16" borderId="22" xfId="0" applyFont="1" applyFill="1" applyBorder="1"/>
    <xf numFmtId="0" fontId="56" fillId="16" borderId="0" xfId="0" applyFont="1" applyFill="1" applyAlignment="1">
      <alignment horizontal="center"/>
    </xf>
    <xf numFmtId="0" fontId="24" fillId="3" borderId="0" xfId="0" applyFont="1" applyFill="1"/>
    <xf numFmtId="0" fontId="33" fillId="16" borderId="8" xfId="0" applyFont="1" applyFill="1" applyBorder="1" applyAlignment="1">
      <alignment horizontal="center" vertical="center"/>
    </xf>
    <xf numFmtId="0" fontId="33" fillId="16" borderId="9" xfId="0" applyFont="1" applyFill="1" applyBorder="1" applyAlignment="1">
      <alignment horizontal="center" vertical="center" wrapText="1"/>
    </xf>
    <xf numFmtId="0" fontId="24" fillId="0" borderId="0" xfId="0" applyFont="1" applyAlignment="1">
      <alignment horizontal="left" vertical="top" wrapText="1"/>
    </xf>
    <xf numFmtId="0" fontId="24" fillId="0" borderId="7" xfId="0" applyFont="1" applyBorder="1" applyAlignment="1">
      <alignment wrapText="1"/>
    </xf>
    <xf numFmtId="0" fontId="33" fillId="0" borderId="12" xfId="0" applyFont="1" applyBorder="1" applyAlignment="1">
      <alignment horizontal="center" vertical="center"/>
    </xf>
    <xf numFmtId="0" fontId="24" fillId="16" borderId="0" xfId="0" applyFont="1" applyFill="1" applyAlignment="1">
      <alignment horizontal="center" vertical="top"/>
    </xf>
    <xf numFmtId="0" fontId="24" fillId="16" borderId="23" xfId="0" applyFont="1" applyFill="1" applyBorder="1"/>
    <xf numFmtId="0" fontId="24" fillId="16" borderId="24" xfId="0" applyFont="1" applyFill="1" applyBorder="1" applyAlignment="1">
      <alignment horizontal="center" vertical="top"/>
    </xf>
    <xf numFmtId="0" fontId="24" fillId="16" borderId="24" xfId="0" applyFont="1" applyFill="1" applyBorder="1" applyAlignment="1">
      <alignment horizontal="left" vertical="top" wrapText="1"/>
    </xf>
    <xf numFmtId="0" fontId="24" fillId="16" borderId="25" xfId="0" applyFont="1" applyFill="1" applyBorder="1"/>
    <xf numFmtId="0" fontId="11" fillId="3" borderId="0" xfId="0" applyFont="1" applyFill="1" applyBorder="1" applyAlignment="1" applyProtection="1">
      <alignment horizontal="left" vertical="center" wrapText="1"/>
    </xf>
    <xf numFmtId="0" fontId="58" fillId="0" borderId="0" xfId="0" applyFont="1"/>
    <xf numFmtId="0" fontId="58" fillId="0" borderId="0" xfId="0" applyFont="1" applyAlignment="1">
      <alignment horizontal="left" vertical="center"/>
    </xf>
    <xf numFmtId="0" fontId="1" fillId="3" borderId="22" xfId="0" applyFont="1" applyFill="1" applyBorder="1" applyAlignment="1">
      <alignment vertical="top" wrapText="1"/>
    </xf>
    <xf numFmtId="0" fontId="1" fillId="3" borderId="0" xfId="0" applyFont="1" applyFill="1" applyAlignment="1">
      <alignment vertical="top" wrapText="1"/>
    </xf>
    <xf numFmtId="0" fontId="1" fillId="3" borderId="21"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xf numFmtId="0" fontId="2" fillId="3" borderId="0" xfId="0" applyFont="1" applyFill="1" applyAlignment="1">
      <alignment vertical="top" wrapText="1"/>
    </xf>
    <xf numFmtId="0" fontId="24" fillId="0" borderId="1" xfId="0" applyFont="1" applyBorder="1" applyAlignment="1">
      <alignment wrapText="1"/>
    </xf>
    <xf numFmtId="0" fontId="24" fillId="0" borderId="1" xfId="0" applyFont="1" applyBorder="1"/>
    <xf numFmtId="0" fontId="4" fillId="3"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33" xfId="0" applyFont="1" applyFill="1" applyBorder="1" applyAlignment="1">
      <alignment vertical="top" wrapText="1"/>
    </xf>
    <xf numFmtId="0" fontId="2" fillId="2" borderId="31" xfId="0" applyFont="1" applyFill="1" applyBorder="1" applyAlignment="1">
      <alignment horizontal="right" vertical="center" wrapText="1"/>
    </xf>
    <xf numFmtId="0" fontId="1" fillId="2" borderId="17" xfId="0" applyFont="1" applyFill="1" applyBorder="1" applyAlignment="1">
      <alignment vertical="top" wrapText="1"/>
    </xf>
    <xf numFmtId="0" fontId="2" fillId="2" borderId="3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5" xfId="0" applyFont="1" applyFill="1" applyBorder="1" applyAlignment="1">
      <alignment vertical="top" wrapText="1"/>
    </xf>
    <xf numFmtId="0" fontId="1" fillId="2" borderId="28" xfId="0" applyFont="1" applyFill="1" applyBorder="1" applyAlignment="1">
      <alignment vertical="top" wrapText="1"/>
    </xf>
    <xf numFmtId="0" fontId="1" fillId="2" borderId="2" xfId="0" applyFont="1" applyFill="1" applyBorder="1" applyAlignment="1">
      <alignment vertical="top" wrapText="1"/>
    </xf>
    <xf numFmtId="0" fontId="1" fillId="2" borderId="29" xfId="0" applyFont="1" applyFill="1" applyBorder="1" applyAlignment="1">
      <alignment vertical="top" wrapText="1"/>
    </xf>
    <xf numFmtId="0" fontId="1" fillId="2" borderId="3" xfId="0" applyFont="1" applyFill="1" applyBorder="1" applyAlignment="1">
      <alignment vertical="top" wrapText="1"/>
    </xf>
    <xf numFmtId="0" fontId="1" fillId="2" borderId="34" xfId="0" applyFont="1" applyFill="1" applyBorder="1" applyAlignment="1">
      <alignment vertical="top" wrapText="1"/>
    </xf>
    <xf numFmtId="0" fontId="1" fillId="2" borderId="32" xfId="0" applyFont="1" applyFill="1" applyBorder="1" applyAlignment="1">
      <alignment vertical="top" wrapText="1"/>
    </xf>
    <xf numFmtId="0" fontId="1" fillId="3" borderId="0" xfId="0" applyFont="1" applyFill="1" applyAlignment="1">
      <alignment horizontal="left" vertical="top" wrapText="1"/>
    </xf>
    <xf numFmtId="0" fontId="2" fillId="3" borderId="0" xfId="0" applyFont="1" applyFill="1" applyAlignment="1">
      <alignment horizontal="left" vertical="center" wrapText="1"/>
    </xf>
    <xf numFmtId="3" fontId="1" fillId="3" borderId="0" xfId="0" applyNumberFormat="1" applyFont="1" applyFill="1" applyAlignment="1" applyProtection="1">
      <alignment vertical="top" wrapText="1"/>
      <protection locked="0"/>
    </xf>
    <xf numFmtId="3" fontId="1" fillId="3" borderId="16" xfId="0" applyNumberFormat="1" applyFont="1" applyFill="1" applyBorder="1" applyAlignment="1" applyProtection="1">
      <alignment vertical="top" wrapText="1"/>
      <protection locked="0"/>
    </xf>
    <xf numFmtId="0" fontId="1" fillId="3" borderId="23" xfId="0" applyFont="1" applyFill="1" applyBorder="1" applyAlignment="1">
      <alignment horizontal="left" vertical="center" wrapText="1"/>
    </xf>
    <xf numFmtId="0" fontId="2" fillId="3" borderId="24" xfId="0" applyFont="1" applyFill="1" applyBorder="1" applyAlignment="1">
      <alignment vertical="top" wrapText="1"/>
    </xf>
    <xf numFmtId="0" fontId="1" fillId="3" borderId="24" xfId="0" applyFont="1" applyFill="1" applyBorder="1" applyAlignment="1">
      <alignment vertical="top" wrapText="1"/>
    </xf>
    <xf numFmtId="0" fontId="1" fillId="3" borderId="25"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horizontal="left" vertical="center"/>
    </xf>
    <xf numFmtId="0" fontId="1" fillId="0" borderId="0" xfId="0" applyFont="1"/>
    <xf numFmtId="0" fontId="1" fillId="2" borderId="8" xfId="0" applyFont="1" applyFill="1" applyBorder="1" applyAlignment="1">
      <alignment horizontal="left" vertical="top" wrapText="1"/>
    </xf>
    <xf numFmtId="167" fontId="1" fillId="0" borderId="7" xfId="0" applyNumberFormat="1" applyFont="1" applyBorder="1" applyAlignment="1">
      <alignment horizontal="righ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167" fontId="1" fillId="2" borderId="7" xfId="0" applyNumberFormat="1" applyFont="1" applyFill="1" applyBorder="1" applyAlignment="1">
      <alignment horizontal="right" vertical="top" wrapText="1"/>
    </xf>
    <xf numFmtId="167" fontId="1" fillId="2" borderId="7" xfId="5" applyNumberFormat="1" applyFont="1" applyFill="1" applyBorder="1" applyAlignment="1">
      <alignment vertical="top" wrapText="1"/>
    </xf>
    <xf numFmtId="167" fontId="1" fillId="0" borderId="9" xfId="0" applyNumberFormat="1" applyFont="1" applyBorder="1" applyAlignment="1">
      <alignment horizontal="right" vertical="top" wrapText="1"/>
    </xf>
    <xf numFmtId="167" fontId="1" fillId="2" borderId="11" xfId="0" applyNumberFormat="1" applyFont="1" applyFill="1" applyBorder="1" applyAlignment="1">
      <alignment horizontal="center" vertical="top" wrapText="1"/>
    </xf>
    <xf numFmtId="167" fontId="1" fillId="2" borderId="10" xfId="0" applyNumberFormat="1"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7" xfId="0" applyFont="1" applyFill="1" applyBorder="1" applyAlignment="1">
      <alignment horizontal="center" vertical="top" wrapText="1"/>
    </xf>
    <xf numFmtId="14" fontId="1" fillId="2" borderId="7" xfId="0" applyNumberFormat="1" applyFont="1" applyFill="1" applyBorder="1" applyAlignment="1">
      <alignment horizontal="center" vertical="top" wrapText="1"/>
    </xf>
    <xf numFmtId="167" fontId="1" fillId="2" borderId="39" xfId="0" applyNumberFormat="1" applyFont="1" applyFill="1" applyBorder="1" applyAlignment="1">
      <alignment horizontal="center" vertical="top" wrapText="1"/>
    </xf>
    <xf numFmtId="14" fontId="1" fillId="2" borderId="36" xfId="0" applyNumberFormat="1" applyFont="1" applyFill="1" applyBorder="1" applyAlignment="1">
      <alignment horizontal="center" vertical="top" wrapText="1"/>
    </xf>
    <xf numFmtId="0" fontId="2" fillId="17" borderId="31" xfId="0" applyFont="1" applyFill="1" applyBorder="1" applyAlignment="1">
      <alignment horizontal="right" vertical="center" wrapText="1"/>
    </xf>
    <xf numFmtId="0" fontId="2" fillId="17" borderId="15"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64"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59" fillId="2" borderId="8" xfId="0" applyFont="1" applyFill="1" applyBorder="1" applyAlignment="1">
      <alignment vertical="top" wrapText="1"/>
    </xf>
    <xf numFmtId="0" fontId="59" fillId="2" borderId="6" xfId="0" applyFont="1" applyFill="1" applyBorder="1" applyAlignment="1">
      <alignment vertical="top" wrapText="1"/>
    </xf>
    <xf numFmtId="0" fontId="59" fillId="0" borderId="6" xfId="0" applyFont="1" applyBorder="1" applyAlignment="1">
      <alignment vertical="top" wrapText="1"/>
    </xf>
    <xf numFmtId="0" fontId="59" fillId="2" borderId="33" xfId="0" applyFont="1" applyFill="1" applyBorder="1" applyAlignment="1">
      <alignment vertical="top" wrapText="1"/>
    </xf>
    <xf numFmtId="0" fontId="61" fillId="0" borderId="1" xfId="0" applyFont="1" applyBorder="1" applyAlignment="1">
      <alignment horizontal="center" vertical="center"/>
    </xf>
    <xf numFmtId="0" fontId="24" fillId="0" borderId="1" xfId="0" applyFont="1" applyBorder="1" applyAlignment="1">
      <alignment vertical="top" wrapText="1"/>
    </xf>
    <xf numFmtId="0" fontId="0" fillId="0" borderId="1" xfId="0" applyBorder="1" applyAlignment="1">
      <alignment horizontal="center" vertical="top"/>
    </xf>
    <xf numFmtId="0" fontId="62" fillId="3" borderId="0" xfId="0" applyFont="1" applyFill="1" applyAlignment="1">
      <alignment vertical="top" wrapText="1"/>
    </xf>
    <xf numFmtId="0" fontId="0" fillId="0" borderId="0" xfId="0" applyFill="1" applyAlignment="1"/>
    <xf numFmtId="0" fontId="1" fillId="0" borderId="0" xfId="0" applyFont="1" applyFill="1" applyBorder="1" applyAlignment="1" applyProtection="1">
      <alignment vertical="center" wrapText="1"/>
    </xf>
    <xf numFmtId="0" fontId="0" fillId="0" borderId="1" xfId="0" applyBorder="1" applyAlignment="1">
      <alignment horizontal="center" vertical="center"/>
    </xf>
    <xf numFmtId="0" fontId="4" fillId="3" borderId="0" xfId="0" applyFont="1" applyFill="1" applyBorder="1" applyAlignment="1" applyProtection="1">
      <alignment vertical="center"/>
    </xf>
    <xf numFmtId="0" fontId="32" fillId="0" borderId="1" xfId="0" applyFont="1" applyBorder="1" applyAlignment="1">
      <alignment horizontal="center" vertical="top"/>
    </xf>
    <xf numFmtId="0" fontId="30" fillId="0" borderId="1" xfId="0" applyFont="1" applyBorder="1" applyAlignment="1">
      <alignment vertical="top" wrapText="1"/>
    </xf>
    <xf numFmtId="0" fontId="30" fillId="0" borderId="1" xfId="0" applyFont="1" applyBorder="1"/>
    <xf numFmtId="0" fontId="14" fillId="0" borderId="1" xfId="0" applyFont="1" applyBorder="1" applyAlignment="1">
      <alignment vertical="top" wrapText="1"/>
    </xf>
    <xf numFmtId="0" fontId="24" fillId="3" borderId="26" xfId="0" applyFont="1" applyFill="1" applyBorder="1"/>
    <xf numFmtId="0" fontId="14" fillId="0" borderId="24" xfId="0" applyFont="1" applyBorder="1" applyAlignment="1">
      <alignment vertical="top" wrapText="1"/>
    </xf>
    <xf numFmtId="0" fontId="14" fillId="0" borderId="44" xfId="0" applyFont="1" applyBorder="1" applyAlignment="1">
      <alignment vertical="top" wrapText="1"/>
    </xf>
    <xf numFmtId="0" fontId="29" fillId="3" borderId="0" xfId="0" applyFont="1" applyFill="1" applyAlignment="1">
      <alignment vertical="center"/>
    </xf>
    <xf numFmtId="0" fontId="0" fillId="10" borderId="1" xfId="0" applyFill="1" applyBorder="1"/>
    <xf numFmtId="0" fontId="0" fillId="0" borderId="17" xfId="0" applyBorder="1"/>
    <xf numFmtId="0" fontId="42" fillId="11" borderId="57" xfId="0" applyFont="1" applyFill="1" applyBorder="1" applyAlignment="1">
      <alignment horizontal="left" vertical="center" wrapText="1"/>
    </xf>
    <xf numFmtId="0" fontId="42" fillId="11" borderId="11" xfId="0" applyFont="1" applyFill="1" applyBorder="1" applyAlignment="1">
      <alignment horizontal="left" vertical="center" wrapText="1"/>
    </xf>
    <xf numFmtId="0" fontId="42" fillId="11" borderId="9" xfId="0" applyFont="1" applyFill="1" applyBorder="1" applyAlignment="1">
      <alignment horizontal="left" vertical="center" wrapText="1"/>
    </xf>
    <xf numFmtId="0" fontId="43" fillId="0" borderId="10" xfId="0" applyFont="1" applyBorder="1" applyAlignment="1">
      <alignment horizontal="left" vertical="center"/>
    </xf>
    <xf numFmtId="0" fontId="43" fillId="0" borderId="60" xfId="0" applyFont="1" applyBorder="1" applyAlignment="1">
      <alignment horizontal="left" vertical="center"/>
    </xf>
    <xf numFmtId="0" fontId="45" fillId="0" borderId="11" xfId="0" applyFont="1" applyBorder="1" applyAlignment="1">
      <alignment horizontal="left" vertical="center"/>
    </xf>
    <xf numFmtId="0" fontId="45" fillId="0" borderId="57" xfId="0" applyFont="1" applyBorder="1" applyAlignment="1">
      <alignment horizontal="left" vertical="center"/>
    </xf>
    <xf numFmtId="0" fontId="0" fillId="0" borderId="0" xfId="0" applyAlignment="1">
      <alignment horizontal="left"/>
    </xf>
    <xf numFmtId="0" fontId="42" fillId="11" borderId="61" xfId="0" applyFont="1" applyFill="1" applyBorder="1" applyAlignment="1">
      <alignment horizontal="center" vertical="center" wrapText="1"/>
    </xf>
    <xf numFmtId="0" fontId="42" fillId="11" borderId="45" xfId="0" applyFont="1" applyFill="1" applyBorder="1" applyAlignment="1">
      <alignment horizontal="center" vertical="center" wrapText="1"/>
    </xf>
    <xf numFmtId="0" fontId="43" fillId="0" borderId="11" xfId="0" applyFont="1" applyBorder="1" applyAlignment="1">
      <alignment vertical="center" wrapText="1"/>
    </xf>
    <xf numFmtId="0" fontId="46" fillId="2" borderId="11" xfId="0" applyFont="1" applyFill="1" applyBorder="1" applyAlignment="1">
      <alignment vertical="center" wrapText="1"/>
    </xf>
    <xf numFmtId="0" fontId="42" fillId="11" borderId="11"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0" fillId="0" borderId="0" xfId="0" applyAlignment="1">
      <alignment wrapText="1"/>
    </xf>
    <xf numFmtId="0" fontId="42" fillId="11" borderId="61" xfId="0" applyFont="1" applyFill="1" applyBorder="1" applyAlignment="1">
      <alignment horizontal="center" vertical="center"/>
    </xf>
    <xf numFmtId="0" fontId="42" fillId="11" borderId="9" xfId="0" applyFont="1" applyFill="1" applyBorder="1" applyAlignment="1">
      <alignment horizontal="center" vertical="center"/>
    </xf>
    <xf numFmtId="0" fontId="42" fillId="11" borderId="39" xfId="0" applyFont="1" applyFill="1" applyBorder="1" applyAlignment="1">
      <alignment horizontal="center" vertical="center" wrapText="1"/>
    </xf>
    <xf numFmtId="0" fontId="0" fillId="0" borderId="0" xfId="0" applyAlignment="1">
      <alignment horizontal="left" wrapText="1"/>
    </xf>
    <xf numFmtId="0" fontId="42" fillId="11" borderId="6" xfId="0" applyFont="1" applyFill="1" applyBorder="1" applyAlignment="1">
      <alignment horizontal="center" vertical="center" wrapText="1"/>
    </xf>
    <xf numFmtId="0" fontId="42" fillId="11" borderId="28" xfId="0" applyFont="1" applyFill="1" applyBorder="1" applyAlignment="1">
      <alignment horizontal="center" vertical="center"/>
    </xf>
    <xf numFmtId="0" fontId="0" fillId="0" borderId="0" xfId="0" applyAlignment="1">
      <alignment horizontal="left" vertical="center" wrapText="1"/>
    </xf>
    <xf numFmtId="0" fontId="42" fillId="11" borderId="45" xfId="0" applyFont="1" applyFill="1" applyBorder="1" applyAlignment="1">
      <alignment horizontal="center" vertical="center"/>
    </xf>
    <xf numFmtId="0" fontId="42" fillId="11" borderId="10" xfId="0" applyFont="1" applyFill="1" applyBorder="1" applyAlignment="1">
      <alignment horizontal="center" vertical="center" wrapText="1"/>
    </xf>
    <xf numFmtId="0" fontId="39" fillId="8" borderId="34" xfId="4" applyBorder="1" applyProtection="1">
      <protection locked="0"/>
    </xf>
    <xf numFmtId="0" fontId="39" fillId="12" borderId="34" xfId="4" applyFill="1" applyBorder="1" applyProtection="1">
      <protection locked="0"/>
    </xf>
    <xf numFmtId="0" fontId="42" fillId="11" borderId="29" xfId="0" applyFont="1" applyFill="1" applyBorder="1" applyAlignment="1">
      <alignment horizontal="center" vertical="center"/>
    </xf>
    <xf numFmtId="0" fontId="42" fillId="11" borderId="11" xfId="0" applyFont="1" applyFill="1" applyBorder="1" applyAlignment="1">
      <alignment horizontal="center" wrapText="1"/>
    </xf>
    <xf numFmtId="0" fontId="42" fillId="11" borderId="7" xfId="0" applyFont="1" applyFill="1" applyBorder="1" applyAlignment="1">
      <alignment horizontal="center" wrapText="1"/>
    </xf>
    <xf numFmtId="0" fontId="42" fillId="11" borderId="57" xfId="0" applyFont="1" applyFill="1" applyBorder="1" applyAlignment="1">
      <alignment horizontal="center" wrapText="1"/>
    </xf>
    <xf numFmtId="0" fontId="39" fillId="8" borderId="0" xfId="4"/>
    <xf numFmtId="0" fontId="37" fillId="6" borderId="0" xfId="2"/>
    <xf numFmtId="0" fontId="38" fillId="7" borderId="0" xfId="3"/>
    <xf numFmtId="0" fontId="33" fillId="0" borderId="31" xfId="0" applyFont="1" applyBorder="1" applyAlignment="1">
      <alignment horizontal="left"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8" xfId="0" applyFont="1" applyBorder="1" applyAlignment="1">
      <alignment horizontal="left" vertical="center" wrapText="1"/>
    </xf>
    <xf numFmtId="0" fontId="33" fillId="16" borderId="0" xfId="0" applyFont="1" applyFill="1" applyAlignment="1">
      <alignment horizontal="left" vertical="top" wrapText="1"/>
    </xf>
    <xf numFmtId="0" fontId="33" fillId="0" borderId="8" xfId="0" applyFont="1" applyBorder="1" applyAlignment="1">
      <alignment horizontal="left" vertical="top" wrapText="1"/>
    </xf>
    <xf numFmtId="0" fontId="64" fillId="0" borderId="11" xfId="0" quotePrefix="1" applyFont="1" applyBorder="1" applyAlignment="1">
      <alignment horizontal="left" vertical="center" wrapText="1"/>
    </xf>
    <xf numFmtId="0" fontId="64" fillId="2" borderId="11" xfId="0" applyFont="1" applyFill="1" applyBorder="1" applyAlignment="1">
      <alignment horizontal="left" vertical="center" wrapText="1"/>
    </xf>
    <xf numFmtId="0" fontId="64" fillId="0" borderId="11" xfId="0" applyFont="1" applyBorder="1" applyAlignment="1">
      <alignment horizontal="left" vertical="center" wrapText="1"/>
    </xf>
    <xf numFmtId="0" fontId="72" fillId="0" borderId="11" xfId="0" quotePrefix="1" applyFont="1" applyBorder="1" applyAlignment="1">
      <alignment horizontal="left" vertical="center" wrapText="1"/>
    </xf>
    <xf numFmtId="0" fontId="64" fillId="0" borderId="69" xfId="0" quotePrefix="1" applyFont="1" applyBorder="1" applyAlignment="1">
      <alignment horizontal="left" vertical="center" wrapText="1"/>
    </xf>
    <xf numFmtId="0" fontId="76" fillId="3" borderId="21" xfId="0" applyFont="1" applyFill="1" applyBorder="1" applyAlignment="1" applyProtection="1">
      <alignment vertical="top" wrapText="1"/>
    </xf>
    <xf numFmtId="0" fontId="59" fillId="3" borderId="21" xfId="0" applyFont="1" applyFill="1" applyBorder="1" applyAlignment="1" applyProtection="1">
      <alignment vertical="top"/>
    </xf>
    <xf numFmtId="0" fontId="73" fillId="18" borderId="61" xfId="0" applyFont="1" applyFill="1" applyBorder="1" applyAlignment="1">
      <alignment vertical="top" wrapText="1"/>
    </xf>
    <xf numFmtId="0" fontId="73" fillId="2" borderId="11" xfId="0" quotePrefix="1" applyFont="1" applyFill="1" applyBorder="1" applyAlignment="1">
      <alignment horizontal="left" vertical="top" wrapText="1"/>
    </xf>
    <xf numFmtId="0" fontId="73" fillId="2" borderId="11" xfId="0" applyFont="1" applyFill="1" applyBorder="1" applyAlignment="1">
      <alignment horizontal="left" vertical="top" wrapText="1"/>
    </xf>
    <xf numFmtId="0" fontId="15" fillId="2" borderId="15" xfId="0" applyFont="1" applyFill="1" applyBorder="1" applyAlignment="1" applyProtection="1">
      <alignment vertical="top" wrapText="1"/>
    </xf>
    <xf numFmtId="0" fontId="15" fillId="2" borderId="15" xfId="0" applyFont="1" applyFill="1" applyBorder="1" applyAlignment="1" applyProtection="1">
      <alignment horizontal="center" vertical="top" wrapText="1"/>
    </xf>
    <xf numFmtId="0" fontId="14" fillId="2" borderId="8" xfId="0" applyFont="1" applyFill="1" applyBorder="1" applyAlignment="1">
      <alignment vertical="center" wrapText="1"/>
    </xf>
    <xf numFmtId="0" fontId="24" fillId="2" borderId="6" xfId="0" applyFont="1" applyFill="1" applyBorder="1" applyAlignment="1">
      <alignment vertical="center" wrapText="1"/>
    </xf>
    <xf numFmtId="0" fontId="14" fillId="2" borderId="6" xfId="0" applyFont="1" applyFill="1" applyBorder="1" applyAlignment="1">
      <alignment vertical="center" wrapText="1"/>
    </xf>
    <xf numFmtId="0" fontId="14" fillId="2" borderId="12" xfId="0" applyFont="1" applyFill="1" applyBorder="1" applyAlignment="1">
      <alignment vertical="center" wrapText="1"/>
    </xf>
    <xf numFmtId="0" fontId="0" fillId="2" borderId="0" xfId="0" applyFill="1"/>
    <xf numFmtId="0" fontId="14" fillId="2" borderId="11" xfId="0" applyFont="1" applyFill="1" applyBorder="1" applyAlignment="1">
      <alignment horizontal="left" vertical="top" wrapText="1"/>
    </xf>
    <xf numFmtId="0" fontId="14" fillId="2" borderId="69" xfId="0" applyFont="1" applyFill="1" applyBorder="1" applyAlignment="1">
      <alignment horizontal="left" vertical="top" wrapText="1"/>
    </xf>
    <xf numFmtId="0" fontId="14" fillId="2" borderId="27" xfId="0" applyFont="1" applyFill="1" applyBorder="1" applyAlignment="1">
      <alignment vertical="top" wrapText="1"/>
    </xf>
    <xf numFmtId="0" fontId="15" fillId="2" borderId="1" xfId="0" applyFont="1" applyFill="1" applyBorder="1" applyAlignment="1" applyProtection="1">
      <alignment horizontal="center"/>
    </xf>
    <xf numFmtId="0" fontId="33" fillId="2" borderId="6" xfId="0" applyFont="1" applyFill="1" applyBorder="1" applyAlignment="1">
      <alignment horizontal="center" vertical="center"/>
    </xf>
    <xf numFmtId="0" fontId="24" fillId="2" borderId="7" xfId="0" applyFont="1" applyFill="1" applyBorder="1" applyAlignment="1">
      <alignment horizontal="left" vertical="top" wrapText="1"/>
    </xf>
    <xf numFmtId="167" fontId="1" fillId="0" borderId="45" xfId="0" applyNumberFormat="1" applyFont="1" applyBorder="1" applyAlignment="1">
      <alignment horizontal="right" vertical="top" wrapText="1"/>
    </xf>
    <xf numFmtId="167" fontId="1" fillId="2" borderId="45" xfId="0" applyNumberFormat="1" applyFont="1" applyFill="1" applyBorder="1" applyAlignment="1">
      <alignment horizontal="right" vertical="top" wrapText="1"/>
    </xf>
    <xf numFmtId="167" fontId="2" fillId="2" borderId="64" xfId="0" applyNumberFormat="1" applyFont="1" applyFill="1" applyBorder="1" applyAlignment="1">
      <alignment horizontal="center" vertical="top" wrapText="1"/>
    </xf>
    <xf numFmtId="14" fontId="2" fillId="2" borderId="17" xfId="0" applyNumberFormat="1" applyFont="1" applyFill="1" applyBorder="1" applyAlignment="1">
      <alignment horizontal="center" vertical="top" wrapText="1"/>
    </xf>
    <xf numFmtId="0" fontId="47" fillId="8" borderId="29"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42" fillId="11" borderId="29" xfId="0" applyFont="1" applyFill="1" applyBorder="1" applyAlignment="1">
      <alignment horizontal="center" vertical="center" wrapText="1"/>
    </xf>
    <xf numFmtId="0" fontId="42" fillId="11" borderId="54" xfId="0" applyFont="1" applyFill="1" applyBorder="1" applyAlignment="1">
      <alignment horizontal="center" vertical="center" wrapText="1"/>
    </xf>
    <xf numFmtId="0" fontId="42" fillId="11" borderId="40" xfId="0" applyFont="1" applyFill="1" applyBorder="1" applyAlignment="1">
      <alignment horizontal="center" vertical="center"/>
    </xf>
    <xf numFmtId="0" fontId="39" fillId="12" borderId="57" xfId="4" applyFill="1" applyBorder="1" applyAlignment="1" applyProtection="1">
      <alignment horizontal="center" vertical="center" wrapText="1"/>
      <protection locked="0"/>
    </xf>
    <xf numFmtId="0" fontId="39" fillId="12" borderId="29" xfId="4" applyFill="1" applyBorder="1" applyAlignment="1" applyProtection="1">
      <alignment horizontal="center" vertical="center" wrapText="1"/>
      <protection locked="0"/>
    </xf>
    <xf numFmtId="0" fontId="42" fillId="11" borderId="53" xfId="0" applyFont="1" applyFill="1" applyBorder="1" applyAlignment="1">
      <alignment horizontal="center" vertical="center" wrapText="1"/>
    </xf>
    <xf numFmtId="0" fontId="39" fillId="12" borderId="54" xfId="4" applyFill="1"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39" fillId="8" borderId="57" xfId="4" applyBorder="1" applyAlignment="1" applyProtection="1">
      <alignment horizontal="center" vertical="center"/>
      <protection locked="0"/>
    </xf>
    <xf numFmtId="0" fontId="42" fillId="11" borderId="57" xfId="0" applyFont="1" applyFill="1" applyBorder="1" applyAlignment="1">
      <alignment horizontal="center" vertical="center" wrapText="1"/>
    </xf>
    <xf numFmtId="0" fontId="73" fillId="2" borderId="69" xfId="0" applyFont="1" applyFill="1" applyBorder="1" applyAlignment="1">
      <alignment horizontal="left" vertical="top" wrapText="1"/>
    </xf>
    <xf numFmtId="0" fontId="2" fillId="3" borderId="23" xfId="0" applyFont="1" applyFill="1" applyBorder="1" applyAlignment="1" applyProtection="1">
      <alignment vertical="center" wrapText="1"/>
    </xf>
    <xf numFmtId="3" fontId="44" fillId="8" borderId="11" xfId="4" applyNumberFormat="1" applyFont="1" applyBorder="1" applyAlignment="1" applyProtection="1">
      <alignment horizontal="center" vertical="center"/>
      <protection locked="0"/>
    </xf>
    <xf numFmtId="3" fontId="44" fillId="8" borderId="7" xfId="4" applyNumberFormat="1" applyFont="1" applyBorder="1" applyAlignment="1" applyProtection="1">
      <alignment horizontal="center" vertical="center"/>
      <protection locked="0"/>
    </xf>
    <xf numFmtId="3" fontId="47" fillId="12" borderId="7" xfId="4" applyNumberFormat="1" applyFont="1" applyFill="1" applyBorder="1" applyAlignment="1" applyProtection="1">
      <alignment horizontal="center" vertical="center"/>
      <protection locked="0"/>
    </xf>
    <xf numFmtId="0" fontId="47" fillId="8" borderId="53" xfId="4" applyFont="1" applyBorder="1" applyAlignment="1" applyProtection="1">
      <alignment horizontal="center" vertical="center" wrapText="1"/>
      <protection locked="0"/>
    </xf>
    <xf numFmtId="0" fontId="47" fillId="2" borderId="11"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wrapText="1"/>
      <protection locked="0"/>
    </xf>
    <xf numFmtId="0" fontId="39" fillId="12" borderId="11" xfId="4" applyFill="1" applyBorder="1" applyAlignment="1" applyProtection="1">
      <alignment horizontal="center" vertical="center" wrapText="1"/>
      <protection locked="0"/>
    </xf>
    <xf numFmtId="0" fontId="77" fillId="12" borderId="53" xfId="4" applyFont="1" applyFill="1" applyBorder="1" applyAlignment="1" applyProtection="1">
      <alignment vertical="center" wrapText="1"/>
      <protection locked="0"/>
    </xf>
    <xf numFmtId="0" fontId="39" fillId="8" borderId="34" xfId="4" applyBorder="1" applyAlignment="1" applyProtection="1">
      <alignment horizontal="center" vertical="center"/>
      <protection locked="0"/>
    </xf>
    <xf numFmtId="3" fontId="39" fillId="8" borderId="11" xfId="4" applyNumberFormat="1" applyBorder="1" applyAlignment="1" applyProtection="1">
      <alignment horizontal="center" vertical="center"/>
      <protection locked="0"/>
    </xf>
    <xf numFmtId="0" fontId="51" fillId="0" borderId="1" xfId="0" applyFont="1" applyBorder="1"/>
    <xf numFmtId="1" fontId="1" fillId="2" borderId="1"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protection locked="0"/>
    </xf>
    <xf numFmtId="0" fontId="1" fillId="2" borderId="2"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xf>
    <xf numFmtId="0" fontId="23" fillId="0" borderId="0" xfId="1" applyAlignment="1" applyProtection="1"/>
    <xf numFmtId="0" fontId="78" fillId="2" borderId="3" xfId="1" applyFont="1" applyFill="1" applyBorder="1" applyAlignment="1" applyProtection="1">
      <alignment horizontal="center"/>
      <protection locked="0"/>
    </xf>
    <xf numFmtId="0" fontId="78" fillId="2" borderId="3" xfId="6" applyFont="1" applyFill="1" applyBorder="1" applyAlignment="1" applyProtection="1">
      <alignment horizontal="center"/>
      <protection locked="0"/>
    </xf>
    <xf numFmtId="0" fontId="78" fillId="2" borderId="3" xfId="1" applyFont="1" applyFill="1" applyBorder="1" applyAlignment="1" applyProtection="1">
      <alignment horizontal="center" vertical="center"/>
      <protection locked="0"/>
    </xf>
    <xf numFmtId="167" fontId="1" fillId="0" borderId="11" xfId="0" applyNumberFormat="1" applyFont="1" applyBorder="1" applyAlignment="1">
      <alignment horizontal="right" vertical="top" wrapText="1"/>
    </xf>
    <xf numFmtId="0" fontId="1" fillId="17" borderId="6" xfId="0" applyFont="1" applyFill="1" applyBorder="1" applyAlignment="1">
      <alignment vertical="top" wrapText="1"/>
    </xf>
    <xf numFmtId="168" fontId="1" fillId="17" borderId="7" xfId="5" applyNumberFormat="1" applyFont="1" applyFill="1" applyBorder="1" applyAlignment="1">
      <alignment vertical="top" wrapText="1"/>
    </xf>
    <xf numFmtId="168" fontId="1" fillId="17" borderId="68" xfId="5" applyNumberFormat="1" applyFont="1" applyFill="1" applyBorder="1" applyAlignment="1">
      <alignment vertical="top" wrapText="1"/>
    </xf>
    <xf numFmtId="0" fontId="59" fillId="2" borderId="5" xfId="0" applyFont="1" applyFill="1" applyBorder="1" applyAlignment="1">
      <alignment horizontal="left" vertical="top" wrapText="1"/>
    </xf>
    <xf numFmtId="167" fontId="1" fillId="0" borderId="61" xfId="0" applyNumberFormat="1" applyFont="1" applyBorder="1" applyAlignment="1">
      <alignment horizontal="right" vertical="top" wrapText="1"/>
    </xf>
    <xf numFmtId="0" fontId="23" fillId="2" borderId="3" xfId="1" applyFill="1" applyBorder="1" applyAlignment="1">
      <alignment horizontal="center"/>
      <protection locked="0"/>
    </xf>
    <xf numFmtId="0" fontId="0" fillId="0" borderId="11" xfId="0" applyBorder="1" applyAlignment="1">
      <alignment horizontal="left" vertical="top"/>
    </xf>
    <xf numFmtId="0" fontId="23" fillId="2" borderId="3" xfId="1" applyFill="1" applyBorder="1" applyAlignment="1" applyProtection="1">
      <alignment horizontal="center" vertical="center"/>
      <protection locked="0"/>
    </xf>
    <xf numFmtId="0" fontId="14" fillId="0" borderId="11" xfId="0" applyFont="1" applyBorder="1" applyAlignment="1">
      <alignment horizontal="left" vertical="top" wrapText="1"/>
    </xf>
    <xf numFmtId="0" fontId="14" fillId="0" borderId="69" xfId="0" applyFont="1" applyBorder="1" applyAlignment="1">
      <alignment horizontal="left" vertical="top" wrapText="1"/>
    </xf>
    <xf numFmtId="0" fontId="63" fillId="0" borderId="6" xfId="0" applyFont="1" applyBorder="1" applyAlignment="1">
      <alignment horizontal="left" vertical="center" wrapText="1"/>
    </xf>
    <xf numFmtId="0" fontId="64" fillId="0" borderId="69" xfId="0" applyFont="1" applyBorder="1" applyAlignment="1">
      <alignment horizontal="left" vertical="center" wrapText="1"/>
    </xf>
    <xf numFmtId="0" fontId="14" fillId="2" borderId="4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2" borderId="71" xfId="0" applyFont="1" applyFill="1" applyBorder="1" applyAlignment="1">
      <alignment horizontal="center" vertical="center" wrapText="1"/>
    </xf>
    <xf numFmtId="0" fontId="59" fillId="2" borderId="11"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4" fillId="0" borderId="50" xfId="0" applyFont="1" applyBorder="1" applyAlignment="1">
      <alignment horizontal="center" vertical="center" wrapText="1"/>
    </xf>
    <xf numFmtId="0" fontId="24" fillId="0" borderId="8" xfId="0" applyFont="1" applyFill="1" applyBorder="1" applyAlignment="1">
      <alignment vertical="center" wrapText="1"/>
    </xf>
    <xf numFmtId="0" fontId="14" fillId="0" borderId="53" xfId="0" applyFont="1" applyBorder="1" applyAlignment="1">
      <alignment horizontal="center" vertical="center" wrapText="1"/>
    </xf>
    <xf numFmtId="0" fontId="14" fillId="0" borderId="70" xfId="0" applyFont="1" applyBorder="1" applyAlignment="1">
      <alignment horizontal="center" vertical="center" wrapText="1"/>
    </xf>
    <xf numFmtId="0" fontId="3" fillId="2" borderId="11" xfId="0" applyFont="1" applyFill="1" applyBorder="1" applyAlignment="1" applyProtection="1">
      <alignment horizontal="left" vertical="top" wrapText="1"/>
    </xf>
    <xf numFmtId="0" fontId="59" fillId="2" borderId="11" xfId="0" applyFont="1" applyFill="1" applyBorder="1" applyAlignment="1" applyProtection="1">
      <alignment horizontal="left" vertical="top" wrapText="1"/>
    </xf>
    <xf numFmtId="0" fontId="59" fillId="2" borderId="61" xfId="0" applyFont="1" applyFill="1" applyBorder="1" applyAlignment="1" applyProtection="1">
      <alignment horizontal="left" vertical="top" wrapText="1"/>
    </xf>
    <xf numFmtId="0" fontId="59" fillId="2" borderId="39" xfId="0" applyFont="1" applyFill="1" applyBorder="1" applyAlignment="1" applyProtection="1">
      <alignment vertical="top" wrapText="1"/>
    </xf>
    <xf numFmtId="0" fontId="59" fillId="2" borderId="11" xfId="0" applyFont="1" applyFill="1" applyBorder="1" applyAlignment="1" applyProtection="1">
      <alignment vertical="top" wrapText="1"/>
    </xf>
    <xf numFmtId="0" fontId="24" fillId="0" borderId="1" xfId="0" applyFont="1" applyFill="1" applyBorder="1" applyAlignment="1">
      <alignment vertical="top" wrapText="1"/>
    </xf>
    <xf numFmtId="0" fontId="60" fillId="2" borderId="39" xfId="0" applyFont="1" applyFill="1" applyBorder="1" applyAlignment="1">
      <alignment horizontal="left" vertical="top" wrapText="1"/>
    </xf>
    <xf numFmtId="0" fontId="60" fillId="18" borderId="11" xfId="0" applyFont="1" applyFill="1" applyBorder="1" applyAlignment="1">
      <alignment vertical="top" wrapText="1"/>
    </xf>
    <xf numFmtId="0" fontId="60" fillId="2" borderId="11" xfId="0" applyFont="1" applyFill="1" applyBorder="1" applyAlignment="1" applyProtection="1">
      <alignment vertical="top" wrapText="1"/>
    </xf>
    <xf numFmtId="0" fontId="60" fillId="2" borderId="39" xfId="0" applyFont="1" applyFill="1" applyBorder="1" applyAlignment="1" applyProtection="1">
      <alignment vertical="top" wrapText="1"/>
    </xf>
    <xf numFmtId="0" fontId="60" fillId="2" borderId="11" xfId="0" applyFont="1" applyFill="1" applyBorder="1" applyAlignment="1" applyProtection="1">
      <alignment horizontal="left" vertical="top" wrapText="1"/>
    </xf>
    <xf numFmtId="0" fontId="60" fillId="2" borderId="61" xfId="0" applyFont="1" applyFill="1" applyBorder="1" applyAlignment="1" applyProtection="1">
      <alignment horizontal="left" vertical="top" wrapText="1"/>
    </xf>
    <xf numFmtId="0" fontId="60" fillId="2" borderId="11" xfId="0" quotePrefix="1" applyFont="1" applyFill="1" applyBorder="1" applyAlignment="1">
      <alignment horizontal="left" vertical="top" wrapText="1"/>
    </xf>
    <xf numFmtId="0" fontId="0" fillId="0" borderId="0" xfId="0" applyAlignment="1">
      <alignment vertical="center"/>
    </xf>
    <xf numFmtId="0" fontId="1" fillId="3" borderId="19" xfId="0" applyFont="1" applyFill="1" applyBorder="1" applyAlignment="1" applyProtection="1">
      <alignment vertical="center"/>
    </xf>
    <xf numFmtId="0" fontId="1" fillId="3" borderId="0" xfId="0" applyFont="1" applyFill="1" applyBorder="1" applyAlignment="1" applyProtection="1">
      <alignment vertical="center"/>
    </xf>
    <xf numFmtId="0" fontId="0" fillId="2" borderId="0" xfId="0" applyFill="1" applyAlignment="1">
      <alignment vertical="center"/>
    </xf>
    <xf numFmtId="0" fontId="52" fillId="2" borderId="0" xfId="0" applyFont="1" applyFill="1" applyAlignment="1">
      <alignment vertical="center"/>
    </xf>
    <xf numFmtId="0" fontId="0" fillId="0" borderId="0" xfId="0" applyAlignment="1">
      <alignment vertical="top" wrapText="1"/>
    </xf>
    <xf numFmtId="0" fontId="14" fillId="0" borderId="30" xfId="0" applyFont="1" applyFill="1" applyBorder="1" applyAlignment="1">
      <alignment vertical="center" wrapText="1"/>
    </xf>
    <xf numFmtId="0" fontId="24" fillId="0" borderId="6" xfId="0" applyFont="1" applyFill="1" applyBorder="1" applyAlignment="1">
      <alignment vertical="center" wrapText="1"/>
    </xf>
    <xf numFmtId="0" fontId="24" fillId="0" borderId="12" xfId="0" applyFont="1" applyFill="1" applyBorder="1" applyAlignment="1">
      <alignment vertical="center" wrapText="1"/>
    </xf>
    <xf numFmtId="0" fontId="24" fillId="3" borderId="22" xfId="0" applyFont="1" applyFill="1" applyBorder="1" applyAlignment="1">
      <alignment horizontal="left" vertical="center"/>
    </xf>
    <xf numFmtId="0" fontId="24"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vertical="top" wrapText="1"/>
    </xf>
    <xf numFmtId="0" fontId="73" fillId="18" borderId="61" xfId="0" applyFont="1" applyFill="1" applyBorder="1" applyAlignment="1">
      <alignment horizontal="left" vertical="top" wrapText="1"/>
    </xf>
    <xf numFmtId="0" fontId="73" fillId="18" borderId="45" xfId="0" applyFont="1" applyFill="1" applyBorder="1" applyAlignment="1">
      <alignment horizontal="left" vertical="top" wrapText="1"/>
    </xf>
    <xf numFmtId="0" fontId="73" fillId="18" borderId="7" xfId="0" applyFont="1" applyFill="1" applyBorder="1" applyAlignment="1">
      <alignment horizontal="left" vertical="top" wrapText="1"/>
    </xf>
    <xf numFmtId="0" fontId="73" fillId="18" borderId="39" xfId="0" applyFont="1" applyFill="1" applyBorder="1" applyAlignment="1">
      <alignment horizontal="left" vertical="top" wrapText="1"/>
    </xf>
    <xf numFmtId="0" fontId="73" fillId="18" borderId="13" xfId="0" applyFont="1" applyFill="1" applyBorder="1" applyAlignment="1">
      <alignment horizontal="left" vertical="top" wrapText="1"/>
    </xf>
    <xf numFmtId="0" fontId="59" fillId="0" borderId="61" xfId="0" applyFont="1" applyFill="1" applyBorder="1" applyAlignment="1" applyProtection="1">
      <alignment vertical="top" wrapText="1"/>
    </xf>
    <xf numFmtId="9" fontId="73" fillId="18" borderId="11" xfId="7" applyFont="1" applyFill="1" applyBorder="1" applyAlignment="1">
      <alignment vertical="top" wrapText="1"/>
    </xf>
    <xf numFmtId="0" fontId="59" fillId="0" borderId="11" xfId="0" applyFont="1" applyFill="1" applyBorder="1" applyAlignment="1" applyProtection="1">
      <alignment vertical="top" wrapText="1"/>
    </xf>
    <xf numFmtId="0" fontId="73" fillId="18" borderId="11" xfId="7" applyNumberFormat="1" applyFont="1" applyFill="1" applyBorder="1" applyAlignment="1">
      <alignment vertical="top" wrapText="1"/>
    </xf>
    <xf numFmtId="0" fontId="73" fillId="18" borderId="39" xfId="7" applyNumberFormat="1" applyFont="1" applyFill="1" applyBorder="1" applyAlignment="1">
      <alignment vertical="top" wrapText="1"/>
    </xf>
    <xf numFmtId="0" fontId="73" fillId="18" borderId="61" xfId="7" applyNumberFormat="1" applyFont="1" applyFill="1" applyBorder="1" applyAlignment="1">
      <alignment horizontal="left" vertical="top" wrapText="1"/>
    </xf>
    <xf numFmtId="9" fontId="73" fillId="18" borderId="11" xfId="7" applyFont="1" applyFill="1" applyBorder="1" applyAlignment="1">
      <alignment horizontal="left" vertical="top" wrapText="1"/>
    </xf>
    <xf numFmtId="9" fontId="60" fillId="2" borderId="11" xfId="7" applyFont="1" applyFill="1" applyBorder="1" applyAlignment="1">
      <alignment horizontal="left" vertical="top" wrapText="1"/>
    </xf>
    <xf numFmtId="9" fontId="3" fillId="2" borderId="11" xfId="7" applyFont="1" applyFill="1" applyBorder="1" applyAlignment="1">
      <alignment horizontal="left" vertical="top" wrapText="1"/>
    </xf>
    <xf numFmtId="9" fontId="3" fillId="2" borderId="39" xfId="7" applyFont="1" applyFill="1" applyBorder="1" applyAlignment="1">
      <alignment horizontal="left" vertical="top" wrapText="1"/>
    </xf>
    <xf numFmtId="9" fontId="73" fillId="2" borderId="11" xfId="7" applyFont="1" applyFill="1" applyBorder="1" applyAlignment="1">
      <alignment horizontal="left" vertical="top" wrapText="1"/>
    </xf>
    <xf numFmtId="0" fontId="2" fillId="19" borderId="31" xfId="0" applyFont="1" applyFill="1" applyBorder="1" applyAlignment="1">
      <alignment horizontal="right" vertical="top" wrapText="1"/>
    </xf>
    <xf numFmtId="168" fontId="2" fillId="19" borderId="17" xfId="5" applyNumberFormat="1" applyFont="1" applyFill="1" applyBorder="1" applyAlignment="1">
      <alignment vertical="top" wrapText="1"/>
    </xf>
    <xf numFmtId="0" fontId="2" fillId="19" borderId="31" xfId="0" applyFont="1" applyFill="1" applyBorder="1" applyAlignment="1">
      <alignment horizontal="right" vertical="center" wrapText="1"/>
    </xf>
    <xf numFmtId="167" fontId="2" fillId="19" borderId="64" xfId="0" applyNumberFormat="1" applyFont="1" applyFill="1" applyBorder="1" applyAlignment="1">
      <alignment horizontal="right" vertical="top" wrapText="1"/>
    </xf>
    <xf numFmtId="14" fontId="2" fillId="19" borderId="17" xfId="0" applyNumberFormat="1" applyFont="1" applyFill="1" applyBorder="1" applyAlignment="1">
      <alignment horizontal="center" vertical="top" wrapText="1"/>
    </xf>
    <xf numFmtId="0" fontId="2" fillId="17" borderId="6" xfId="0" applyFont="1" applyFill="1" applyBorder="1" applyAlignment="1">
      <alignment vertical="top" wrapText="1"/>
    </xf>
    <xf numFmtId="167" fontId="2" fillId="17" borderId="11" xfId="0" applyNumberFormat="1" applyFont="1" applyFill="1" applyBorder="1" applyAlignment="1">
      <alignment horizontal="right" vertical="top" wrapText="1"/>
    </xf>
    <xf numFmtId="0" fontId="2" fillId="17" borderId="33" xfId="0" applyFont="1" applyFill="1" applyBorder="1" applyAlignment="1">
      <alignment vertical="top" wrapText="1"/>
    </xf>
    <xf numFmtId="167" fontId="2" fillId="17" borderId="39" xfId="0" applyNumberFormat="1" applyFont="1" applyFill="1" applyBorder="1" applyAlignment="1">
      <alignment horizontal="right" vertical="top" wrapText="1"/>
    </xf>
    <xf numFmtId="14" fontId="1" fillId="2" borderId="45" xfId="0" applyNumberFormat="1" applyFont="1" applyFill="1" applyBorder="1" applyAlignment="1">
      <alignment horizontal="center" vertical="top" wrapText="1"/>
    </xf>
    <xf numFmtId="14" fontId="2" fillId="17" borderId="7" xfId="0" applyNumberFormat="1" applyFont="1" applyFill="1" applyBorder="1" applyAlignment="1">
      <alignment horizontal="center" vertical="top" wrapText="1"/>
    </xf>
    <xf numFmtId="14" fontId="2" fillId="17" borderId="36" xfId="0" applyNumberFormat="1" applyFont="1" applyFill="1" applyBorder="1" applyAlignment="1">
      <alignment horizontal="center" vertical="top" wrapText="1"/>
    </xf>
    <xf numFmtId="0" fontId="33" fillId="0" borderId="7" xfId="0" applyFont="1" applyBorder="1" applyAlignment="1">
      <alignment horizontal="center" vertical="center" wrapText="1"/>
    </xf>
    <xf numFmtId="0" fontId="63" fillId="0" borderId="11" xfId="0" applyFont="1" applyBorder="1" applyAlignment="1">
      <alignment horizontal="center" vertical="center" wrapText="1"/>
    </xf>
    <xf numFmtId="0" fontId="1" fillId="2" borderId="3" xfId="0" applyFont="1" applyFill="1" applyBorder="1" applyAlignment="1" applyProtection="1">
      <alignment horizontal="center" vertical="center"/>
    </xf>
    <xf numFmtId="17" fontId="1" fillId="2" borderId="4" xfId="0" applyNumberFormat="1" applyFont="1" applyFill="1" applyBorder="1" applyAlignment="1" applyProtection="1">
      <alignment horizontal="center" vertical="center"/>
    </xf>
    <xf numFmtId="0" fontId="24" fillId="2" borderId="11" xfId="0" applyFont="1" applyFill="1" applyBorder="1" applyAlignment="1">
      <alignment horizontal="left" vertical="top" wrapText="1"/>
    </xf>
    <xf numFmtId="0" fontId="88" fillId="16" borderId="0" xfId="0" applyFont="1" applyFill="1" applyAlignment="1">
      <alignment horizontal="left" vertical="top"/>
    </xf>
    <xf numFmtId="0" fontId="30" fillId="2" borderId="27" xfId="0" applyFont="1" applyFill="1" applyBorder="1" applyAlignment="1">
      <alignment vertical="top" wrapText="1"/>
    </xf>
    <xf numFmtId="0" fontId="14" fillId="0" borderId="30" xfId="0" applyFont="1" applyFill="1" applyBorder="1" applyAlignment="1">
      <alignment vertical="top" wrapText="1"/>
    </xf>
    <xf numFmtId="0" fontId="30" fillId="2" borderId="26" xfId="0" applyFont="1" applyFill="1" applyBorder="1" applyAlignment="1">
      <alignment vertical="top" wrapText="1"/>
    </xf>
    <xf numFmtId="0" fontId="30" fillId="0" borderId="22" xfId="0" applyFont="1" applyFill="1" applyBorder="1" applyAlignment="1">
      <alignment vertical="top" wrapText="1"/>
    </xf>
    <xf numFmtId="0" fontId="14" fillId="0" borderId="25" xfId="0" applyFont="1" applyFill="1" applyBorder="1" applyAlignment="1">
      <alignment vertical="top" wrapText="1"/>
    </xf>
    <xf numFmtId="0" fontId="23" fillId="2" borderId="3" xfId="1" applyFill="1" applyBorder="1" applyAlignment="1" applyProtection="1">
      <alignment horizontal="center"/>
      <protection locked="0"/>
    </xf>
    <xf numFmtId="0" fontId="72" fillId="0" borderId="7" xfId="0" quotePrefix="1" applyFont="1" applyBorder="1" applyAlignment="1">
      <alignment horizontal="left" vertical="center" wrapText="1"/>
    </xf>
    <xf numFmtId="0" fontId="64" fillId="0" borderId="7" xfId="0" quotePrefix="1" applyFont="1" applyBorder="1" applyAlignment="1">
      <alignment horizontal="left" vertical="center" wrapText="1"/>
    </xf>
    <xf numFmtId="0" fontId="60" fillId="2" borderId="7" xfId="0" applyFont="1" applyFill="1" applyBorder="1" applyAlignment="1">
      <alignment horizontal="left" vertical="top"/>
    </xf>
    <xf numFmtId="0" fontId="60" fillId="2" borderId="13" xfId="0" applyFont="1" applyFill="1" applyBorder="1" applyAlignment="1">
      <alignment horizontal="left" vertical="top"/>
    </xf>
    <xf numFmtId="0" fontId="60" fillId="2" borderId="11" xfId="7" applyNumberFormat="1" applyFont="1" applyFill="1" applyBorder="1" applyAlignment="1">
      <alignment vertical="top" wrapText="1"/>
    </xf>
    <xf numFmtId="0" fontId="59" fillId="2" borderId="11" xfId="0" applyFont="1" applyFill="1" applyBorder="1" applyAlignment="1" applyProtection="1">
      <alignment horizontal="left" vertical="top" wrapText="1"/>
    </xf>
    <xf numFmtId="9" fontId="3" fillId="18" borderId="11" xfId="7" applyFont="1" applyFill="1" applyBorder="1" applyAlignment="1">
      <alignment horizontal="left" vertical="top" wrapText="1"/>
    </xf>
    <xf numFmtId="0" fontId="90" fillId="2" borderId="0" xfId="0" applyFont="1" applyFill="1" applyAlignment="1">
      <alignment vertical="center"/>
    </xf>
    <xf numFmtId="0" fontId="91" fillId="2" borderId="0" xfId="0" applyFont="1" applyFill="1" applyAlignment="1">
      <alignment vertical="center"/>
    </xf>
    <xf numFmtId="49" fontId="91" fillId="2" borderId="0" xfId="0" applyNumberFormat="1" applyFont="1" applyFill="1" applyAlignment="1">
      <alignment horizontal="center" vertical="center"/>
    </xf>
    <xf numFmtId="0" fontId="91" fillId="2" borderId="0" xfId="0" applyFont="1" applyFill="1" applyAlignment="1">
      <alignment horizontal="left" vertical="center"/>
    </xf>
    <xf numFmtId="0" fontId="92" fillId="2" borderId="0" xfId="0" applyFont="1" applyFill="1" applyAlignment="1">
      <alignment vertical="center"/>
    </xf>
    <xf numFmtId="0" fontId="91" fillId="0" borderId="0" xfId="0" applyFont="1" applyAlignment="1">
      <alignment vertical="center"/>
    </xf>
    <xf numFmtId="0" fontId="93" fillId="20" borderId="11" xfId="0" applyFont="1" applyFill="1" applyBorder="1" applyAlignment="1">
      <alignment horizontal="center" vertical="center"/>
    </xf>
    <xf numFmtId="0" fontId="92" fillId="2" borderId="0" xfId="0" applyFont="1" applyFill="1" applyAlignment="1">
      <alignment horizontal="left" vertical="center" indent="1"/>
    </xf>
    <xf numFmtId="0" fontId="91" fillId="21" borderId="11" xfId="0" applyFont="1" applyFill="1" applyBorder="1" applyAlignment="1">
      <alignment vertical="center"/>
    </xf>
    <xf numFmtId="0" fontId="91" fillId="22" borderId="11" xfId="0" applyFont="1" applyFill="1" applyBorder="1" applyAlignment="1">
      <alignment vertical="center"/>
    </xf>
    <xf numFmtId="0" fontId="91" fillId="23" borderId="11" xfId="0" applyFont="1" applyFill="1" applyBorder="1" applyAlignment="1">
      <alignment vertical="center"/>
    </xf>
    <xf numFmtId="0" fontId="94" fillId="2" borderId="0" xfId="0" applyFont="1" applyFill="1"/>
    <xf numFmtId="0" fontId="91" fillId="24" borderId="11" xfId="0" applyFont="1" applyFill="1" applyBorder="1" applyAlignment="1">
      <alignment vertical="center" wrapText="1"/>
    </xf>
    <xf numFmtId="49" fontId="98" fillId="25" borderId="21" xfId="0" applyNumberFormat="1" applyFont="1" applyFill="1" applyBorder="1" applyAlignment="1" applyProtection="1">
      <alignment horizontal="center" vertical="center" wrapText="1"/>
      <protection locked="0"/>
    </xf>
    <xf numFmtId="49" fontId="99" fillId="25" borderId="61" xfId="0" applyNumberFormat="1" applyFont="1" applyFill="1" applyBorder="1" applyAlignment="1" applyProtection="1">
      <alignment horizontal="center" vertical="center" wrapText="1"/>
      <protection locked="0"/>
    </xf>
    <xf numFmtId="49" fontId="98" fillId="25" borderId="61" xfId="0" applyNumberFormat="1" applyFont="1" applyFill="1" applyBorder="1" applyAlignment="1" applyProtection="1">
      <alignment horizontal="center" vertical="center" wrapText="1"/>
      <protection locked="0"/>
    </xf>
    <xf numFmtId="49" fontId="101" fillId="25" borderId="61" xfId="0" applyNumberFormat="1" applyFont="1" applyFill="1" applyBorder="1" applyAlignment="1" applyProtection="1">
      <alignment horizontal="center" vertical="center" wrapText="1"/>
      <protection locked="0"/>
    </xf>
    <xf numFmtId="49" fontId="101" fillId="25" borderId="11" xfId="0" applyNumberFormat="1" applyFont="1" applyFill="1" applyBorder="1" applyAlignment="1" applyProtection="1">
      <alignment horizontal="center" vertical="center" wrapText="1"/>
      <protection locked="0"/>
    </xf>
    <xf numFmtId="0" fontId="90" fillId="20" borderId="11" xfId="0" applyFont="1" applyFill="1" applyBorder="1" applyAlignment="1">
      <alignment horizontal="center" vertical="center"/>
    </xf>
    <xf numFmtId="170" fontId="102" fillId="20" borderId="11" xfId="0" applyNumberFormat="1" applyFont="1" applyFill="1" applyBorder="1" applyAlignment="1">
      <alignment vertical="center"/>
    </xf>
    <xf numFmtId="0" fontId="91" fillId="20" borderId="11" xfId="0" applyFont="1" applyFill="1" applyBorder="1" applyAlignment="1">
      <alignment vertical="center"/>
    </xf>
    <xf numFmtId="171" fontId="61" fillId="2" borderId="0" xfId="15" applyNumberFormat="1" applyFont="1" applyFill="1" applyAlignment="1">
      <alignment vertical="center"/>
    </xf>
    <xf numFmtId="0" fontId="90" fillId="2" borderId="0" xfId="0" applyFont="1" applyFill="1" applyAlignment="1">
      <alignment horizontal="center" vertical="center"/>
    </xf>
    <xf numFmtId="0" fontId="96" fillId="21" borderId="11" xfId="0" applyFont="1" applyFill="1" applyBorder="1" applyAlignment="1">
      <alignment horizontal="center" vertical="center"/>
    </xf>
    <xf numFmtId="170" fontId="96" fillId="21" borderId="11" xfId="0" applyNumberFormat="1" applyFont="1" applyFill="1" applyBorder="1" applyAlignment="1">
      <alignment vertical="center"/>
    </xf>
    <xf numFmtId="0" fontId="91" fillId="2" borderId="11" xfId="0" applyFont="1" applyFill="1" applyBorder="1" applyAlignment="1">
      <alignment vertical="center"/>
    </xf>
    <xf numFmtId="49" fontId="93" fillId="22" borderId="11" xfId="0" applyNumberFormat="1" applyFont="1" applyFill="1" applyBorder="1" applyAlignment="1">
      <alignment horizontal="center" vertical="center"/>
    </xf>
    <xf numFmtId="170" fontId="95" fillId="22" borderId="61" xfId="0" applyNumberFormat="1" applyFont="1" applyFill="1" applyBorder="1" applyAlignment="1">
      <alignment vertical="center"/>
    </xf>
    <xf numFmtId="0" fontId="91" fillId="0" borderId="11" xfId="0" applyFont="1" applyBorder="1" applyAlignment="1">
      <alignment vertical="center"/>
    </xf>
    <xf numFmtId="49" fontId="93" fillId="23" borderId="11" xfId="0" applyNumberFormat="1" applyFont="1" applyFill="1" applyBorder="1" applyAlignment="1">
      <alignment horizontal="center" vertical="center"/>
    </xf>
    <xf numFmtId="170" fontId="93" fillId="23" borderId="11" xfId="0" applyNumberFormat="1" applyFont="1" applyFill="1" applyBorder="1" applyAlignment="1">
      <alignment vertical="center"/>
    </xf>
    <xf numFmtId="0" fontId="103" fillId="14" borderId="11" xfId="0" applyFont="1" applyFill="1" applyBorder="1" applyAlignment="1">
      <alignment horizontal="center" vertical="center"/>
    </xf>
    <xf numFmtId="164" fontId="61" fillId="2" borderId="0" xfId="15" applyFont="1" applyFill="1" applyAlignment="1">
      <alignment vertical="center"/>
    </xf>
    <xf numFmtId="0" fontId="103" fillId="23" borderId="11" xfId="0" applyFont="1" applyFill="1" applyBorder="1" applyAlignment="1">
      <alignment horizontal="left" vertical="center" wrapText="1" indent="1"/>
    </xf>
    <xf numFmtId="49" fontId="95" fillId="22" borderId="11" xfId="0" applyNumberFormat="1" applyFont="1" applyFill="1" applyBorder="1" applyAlignment="1">
      <alignment horizontal="center" vertical="center"/>
    </xf>
    <xf numFmtId="170" fontId="95" fillId="22" borderId="11" xfId="0" applyNumberFormat="1" applyFont="1" applyFill="1" applyBorder="1" applyAlignment="1">
      <alignment vertical="center"/>
    </xf>
    <xf numFmtId="170" fontId="95" fillId="20" borderId="11" xfId="0" applyNumberFormat="1" applyFont="1" applyFill="1" applyBorder="1" applyAlignment="1">
      <alignment vertical="center"/>
    </xf>
    <xf numFmtId="172" fontId="95" fillId="22" borderId="11" xfId="0" applyNumberFormat="1" applyFont="1" applyFill="1" applyBorder="1" applyAlignment="1">
      <alignment vertical="center"/>
    </xf>
    <xf numFmtId="0" fontId="90" fillId="2" borderId="11" xfId="0" applyFont="1" applyFill="1" applyBorder="1" applyAlignment="1">
      <alignment horizontal="center" vertical="center"/>
    </xf>
    <xf numFmtId="0" fontId="93" fillId="14" borderId="11" xfId="0" applyFont="1" applyFill="1" applyBorder="1" applyAlignment="1">
      <alignment horizontal="center" vertical="center"/>
    </xf>
    <xf numFmtId="170" fontId="96" fillId="14" borderId="11" xfId="0" applyNumberFormat="1" applyFont="1" applyFill="1" applyBorder="1" applyAlignment="1">
      <alignment vertical="center"/>
    </xf>
    <xf numFmtId="164" fontId="92" fillId="2" borderId="0" xfId="0" applyNumberFormat="1" applyFont="1" applyFill="1" applyAlignment="1">
      <alignment vertical="center"/>
    </xf>
    <xf numFmtId="164" fontId="91" fillId="2" borderId="0" xfId="8" applyFont="1" applyFill="1" applyAlignment="1">
      <alignment vertical="center"/>
    </xf>
    <xf numFmtId="164" fontId="91" fillId="2" borderId="0" xfId="0" applyNumberFormat="1" applyFont="1" applyFill="1" applyAlignment="1">
      <alignment vertical="center"/>
    </xf>
    <xf numFmtId="170" fontId="92" fillId="2" borderId="0" xfId="0" applyNumberFormat="1" applyFont="1" applyFill="1" applyAlignment="1">
      <alignment vertical="center"/>
    </xf>
    <xf numFmtId="0" fontId="90" fillId="0" borderId="0" xfId="0" applyFont="1" applyAlignment="1">
      <alignment vertical="center"/>
    </xf>
    <xf numFmtId="49" fontId="91" fillId="0" borderId="0" xfId="0" applyNumberFormat="1" applyFont="1" applyAlignment="1">
      <alignment horizontal="center" vertical="center"/>
    </xf>
    <xf numFmtId="0" fontId="92" fillId="0" borderId="0" xfId="0" applyFont="1" applyAlignment="1">
      <alignment vertical="center"/>
    </xf>
    <xf numFmtId="0" fontId="79" fillId="2" borderId="0" xfId="9" applyFill="1"/>
    <xf numFmtId="0" fontId="54" fillId="2" borderId="0" xfId="9" applyFont="1" applyFill="1" applyAlignment="1">
      <alignment vertical="top" wrapText="1"/>
    </xf>
    <xf numFmtId="0" fontId="79" fillId="0" borderId="0" xfId="9"/>
    <xf numFmtId="0" fontId="54" fillId="2" borderId="0" xfId="9" applyFont="1" applyFill="1" applyAlignment="1">
      <alignment horizontal="left" vertical="top" wrapText="1"/>
    </xf>
    <xf numFmtId="0" fontId="105" fillId="2" borderId="0" xfId="9" applyFont="1" applyFill="1" applyAlignment="1">
      <alignment horizontal="left" vertical="center"/>
    </xf>
    <xf numFmtId="0" fontId="106" fillId="2" borderId="0" xfId="9" applyFont="1" applyFill="1" applyAlignment="1">
      <alignment horizontal="left"/>
    </xf>
    <xf numFmtId="0" fontId="79" fillId="2" borderId="0" xfId="9" applyFill="1" applyAlignment="1">
      <alignment vertical="center"/>
    </xf>
    <xf numFmtId="0" fontId="107" fillId="2" borderId="0" xfId="9" applyFont="1" applyFill="1" applyAlignment="1">
      <alignment horizontal="left" vertical="center"/>
    </xf>
    <xf numFmtId="0" fontId="106" fillId="2" borderId="0" xfId="9" applyFont="1" applyFill="1" applyAlignment="1">
      <alignment horizontal="left" vertical="center"/>
    </xf>
    <xf numFmtId="0" fontId="79" fillId="0" borderId="0" xfId="9" applyAlignment="1">
      <alignment vertical="center"/>
    </xf>
    <xf numFmtId="0" fontId="79" fillId="11" borderId="0" xfId="9" applyFill="1"/>
    <xf numFmtId="0" fontId="109" fillId="11" borderId="0" xfId="9" applyFont="1" applyFill="1" applyAlignment="1">
      <alignment horizontal="left" vertical="center"/>
    </xf>
    <xf numFmtId="0" fontId="110" fillId="11" borderId="0" xfId="9" applyFont="1" applyFill="1" applyAlignment="1">
      <alignment horizontal="left" vertical="center"/>
    </xf>
    <xf numFmtId="0" fontId="79" fillId="2" borderId="21" xfId="9" applyFill="1" applyBorder="1"/>
    <xf numFmtId="0" fontId="52" fillId="2" borderId="0" xfId="9" applyFont="1" applyFill="1" applyAlignment="1">
      <alignment vertical="top" wrapText="1"/>
    </xf>
    <xf numFmtId="0" fontId="79" fillId="2" borderId="22" xfId="9" applyFill="1" applyBorder="1"/>
    <xf numFmtId="0" fontId="109" fillId="11" borderId="0" xfId="9" applyFont="1" applyFill="1" applyAlignment="1">
      <alignment horizontal="left" vertical="center" indent="1"/>
    </xf>
    <xf numFmtId="0" fontId="79" fillId="11" borderId="77" xfId="9" applyFill="1" applyBorder="1"/>
    <xf numFmtId="0" fontId="110" fillId="11" borderId="77" xfId="9" applyFont="1" applyFill="1" applyBorder="1" applyAlignment="1">
      <alignment horizontal="left" vertical="center"/>
    </xf>
    <xf numFmtId="0" fontId="110" fillId="11" borderId="80" xfId="9" applyFont="1" applyFill="1" applyBorder="1" applyAlignment="1">
      <alignment horizontal="left" vertical="center"/>
    </xf>
    <xf numFmtId="0" fontId="110" fillId="11" borderId="79" xfId="9" applyFont="1" applyFill="1" applyBorder="1" applyAlignment="1">
      <alignment horizontal="left" vertical="center"/>
    </xf>
    <xf numFmtId="0" fontId="110" fillId="11" borderId="82" xfId="9" applyFont="1" applyFill="1" applyBorder="1" applyAlignment="1">
      <alignment horizontal="left" vertical="center"/>
    </xf>
    <xf numFmtId="0" fontId="110" fillId="11" borderId="81" xfId="9" applyFont="1" applyFill="1" applyBorder="1" applyAlignment="1">
      <alignment horizontal="left" vertical="center"/>
    </xf>
    <xf numFmtId="0" fontId="115" fillId="11" borderId="0" xfId="9" applyFont="1" applyFill="1" applyAlignment="1">
      <alignment vertical="top" wrapText="1"/>
    </xf>
    <xf numFmtId="0" fontId="110" fillId="11" borderId="84" xfId="9" applyFont="1" applyFill="1" applyBorder="1" applyAlignment="1">
      <alignment horizontal="left" vertical="center"/>
    </xf>
    <xf numFmtId="0" fontId="110" fillId="11" borderId="83" xfId="9" applyFont="1" applyFill="1" applyBorder="1" applyAlignment="1">
      <alignment horizontal="left" vertical="center"/>
    </xf>
    <xf numFmtId="0" fontId="110" fillId="11" borderId="0" xfId="9" applyFont="1" applyFill="1" applyAlignment="1">
      <alignment vertical="top" wrapText="1"/>
    </xf>
    <xf numFmtId="0" fontId="79" fillId="11" borderId="78" xfId="9" applyFill="1" applyBorder="1"/>
    <xf numFmtId="0" fontId="123" fillId="11" borderId="0" xfId="9" applyFont="1" applyFill="1" applyAlignment="1">
      <alignment horizontal="left" vertical="center" indent="1"/>
    </xf>
    <xf numFmtId="0" fontId="123" fillId="2" borderId="0" xfId="9" applyFont="1" applyFill="1"/>
    <xf numFmtId="0" fontId="52" fillId="2" borderId="0" xfId="9" applyFont="1" applyFill="1" applyAlignment="1">
      <alignment vertical="top"/>
    </xf>
    <xf numFmtId="0" fontId="110" fillId="28" borderId="85" xfId="9" applyFont="1" applyFill="1" applyBorder="1" applyAlignment="1">
      <alignment horizontal="left" vertical="center"/>
    </xf>
    <xf numFmtId="0" fontId="106" fillId="2" borderId="0" xfId="9" applyFont="1" applyFill="1"/>
    <xf numFmtId="0" fontId="126" fillId="28" borderId="86" xfId="9" applyFont="1" applyFill="1" applyBorder="1"/>
    <xf numFmtId="0" fontId="123" fillId="28" borderId="86" xfId="9" applyFont="1" applyFill="1" applyBorder="1" applyAlignment="1">
      <alignment horizontal="left" vertical="center" indent="1"/>
    </xf>
    <xf numFmtId="0" fontId="127" fillId="28" borderId="86" xfId="9" applyFont="1" applyFill="1" applyBorder="1" applyAlignment="1">
      <alignment horizontal="left" vertical="center"/>
    </xf>
    <xf numFmtId="0" fontId="110" fillId="28" borderId="87" xfId="9" applyFont="1" applyFill="1" applyBorder="1" applyAlignment="1">
      <alignment horizontal="left" vertical="center"/>
    </xf>
    <xf numFmtId="0" fontId="110" fillId="28" borderId="88" xfId="9" applyFont="1" applyFill="1" applyBorder="1" applyAlignment="1">
      <alignment horizontal="left" vertical="center"/>
    </xf>
    <xf numFmtId="0" fontId="123" fillId="28" borderId="89" xfId="9" applyFont="1" applyFill="1" applyBorder="1" applyAlignment="1">
      <alignment horizontal="left" vertical="center" indent="1"/>
    </xf>
    <xf numFmtId="0" fontId="126" fillId="28" borderId="86" xfId="9" applyFont="1" applyFill="1" applyBorder="1" applyAlignment="1">
      <alignment vertical="top"/>
    </xf>
    <xf numFmtId="0" fontId="126" fillId="28" borderId="90" xfId="9" applyFont="1" applyFill="1" applyBorder="1"/>
    <xf numFmtId="0" fontId="109" fillId="28" borderId="89" xfId="9" applyFont="1" applyFill="1" applyBorder="1" applyAlignment="1">
      <alignment horizontal="left" vertical="center" indent="1"/>
    </xf>
    <xf numFmtId="0" fontId="126" fillId="2" borderId="86" xfId="9" applyFont="1" applyFill="1" applyBorder="1"/>
    <xf numFmtId="0" fontId="110" fillId="28" borderId="91" xfId="9" applyFont="1" applyFill="1" applyBorder="1" applyAlignment="1">
      <alignment horizontal="left" vertical="center"/>
    </xf>
    <xf numFmtId="0" fontId="128" fillId="2" borderId="0" xfId="0" applyFont="1" applyFill="1" applyAlignment="1">
      <alignment vertical="top" wrapText="1"/>
    </xf>
    <xf numFmtId="0" fontId="129" fillId="2" borderId="0" xfId="0" applyFont="1" applyFill="1" applyAlignment="1">
      <alignment vertical="top" wrapText="1"/>
    </xf>
    <xf numFmtId="0" fontId="143" fillId="0" borderId="11" xfId="0" applyFont="1" applyBorder="1" applyAlignment="1">
      <alignment horizontal="center" vertical="center" wrapText="1"/>
    </xf>
    <xf numFmtId="0" fontId="138" fillId="11" borderId="0" xfId="9" applyFont="1" applyFill="1" applyAlignment="1">
      <alignment vertical="top" wrapText="1"/>
    </xf>
    <xf numFmtId="0" fontId="128" fillId="2" borderId="0" xfId="0" applyFont="1" applyFill="1" applyAlignment="1">
      <alignment horizontal="left" vertical="top" wrapText="1"/>
    </xf>
    <xf numFmtId="0" fontId="129" fillId="2" borderId="0" xfId="0" applyFont="1" applyFill="1" applyAlignment="1">
      <alignment horizontal="left" vertical="top" wrapText="1"/>
    </xf>
    <xf numFmtId="0" fontId="109" fillId="28" borderId="86" xfId="9" applyFont="1" applyFill="1" applyBorder="1" applyAlignment="1">
      <alignment horizontal="left" vertical="center" indent="1"/>
    </xf>
    <xf numFmtId="0" fontId="79" fillId="2" borderId="78" xfId="9" applyFill="1" applyBorder="1"/>
    <xf numFmtId="0" fontId="79" fillId="2" borderId="102" xfId="9" applyFill="1" applyBorder="1"/>
    <xf numFmtId="0" fontId="151" fillId="2" borderId="0" xfId="9" applyFont="1" applyFill="1" applyAlignment="1">
      <alignment vertical="top" wrapText="1"/>
    </xf>
    <xf numFmtId="0" fontId="151" fillId="0" borderId="0" xfId="9" applyFont="1"/>
    <xf numFmtId="0" fontId="151" fillId="2" borderId="0" xfId="9" applyFont="1" applyFill="1"/>
    <xf numFmtId="0" fontId="138" fillId="0" borderId="0" xfId="9" applyFont="1"/>
    <xf numFmtId="0" fontId="152" fillId="2" borderId="0" xfId="0" applyFont="1" applyFill="1" applyAlignment="1">
      <alignment vertical="top" wrapText="1"/>
    </xf>
    <xf numFmtId="0" fontId="152" fillId="2" borderId="22" xfId="0" applyFont="1" applyFill="1" applyBorder="1" applyAlignment="1">
      <alignment vertical="top" wrapText="1"/>
    </xf>
    <xf numFmtId="0" fontId="152" fillId="2" borderId="0" xfId="0" applyFont="1" applyFill="1" applyAlignment="1">
      <alignment horizontal="left" vertical="top" wrapText="1"/>
    </xf>
    <xf numFmtId="0" fontId="152" fillId="2" borderId="22" xfId="0" applyFont="1" applyFill="1" applyBorder="1" applyAlignment="1">
      <alignment horizontal="left" vertical="top" wrapText="1"/>
    </xf>
    <xf numFmtId="0" fontId="138" fillId="2" borderId="86" xfId="9" applyFont="1" applyFill="1" applyBorder="1"/>
    <xf numFmtId="0" fontId="138" fillId="2" borderId="90" xfId="9" applyFont="1" applyFill="1" applyBorder="1"/>
    <xf numFmtId="0" fontId="152" fillId="2" borderId="77" xfId="0" applyFont="1" applyFill="1" applyBorder="1" applyAlignment="1">
      <alignment horizontal="left" vertical="top" wrapText="1"/>
    </xf>
    <xf numFmtId="0" fontId="152" fillId="2" borderId="103" xfId="0" applyFont="1" applyFill="1" applyBorder="1" applyAlignment="1">
      <alignment horizontal="left" vertical="top" wrapText="1"/>
    </xf>
    <xf numFmtId="0" fontId="79" fillId="28" borderId="86" xfId="9" applyFill="1" applyBorder="1"/>
    <xf numFmtId="0" fontId="138" fillId="28" borderId="86" xfId="9" applyFont="1" applyFill="1" applyBorder="1" applyAlignment="1">
      <alignment horizontal="left" vertical="center"/>
    </xf>
    <xf numFmtId="0" fontId="110" fillId="28" borderId="86" xfId="9" applyFont="1" applyFill="1" applyBorder="1" applyAlignment="1">
      <alignment horizontal="left" vertical="center"/>
    </xf>
    <xf numFmtId="0" fontId="52" fillId="28" borderId="86" xfId="9" applyFont="1" applyFill="1" applyBorder="1" applyAlignment="1">
      <alignment vertical="top"/>
    </xf>
    <xf numFmtId="0" fontId="79" fillId="28" borderId="90" xfId="9" applyFill="1" applyBorder="1"/>
    <xf numFmtId="0" fontId="79" fillId="2" borderId="86" xfId="9" applyFill="1" applyBorder="1"/>
    <xf numFmtId="0" fontId="152" fillId="17" borderId="104" xfId="0" applyFont="1" applyFill="1" applyBorder="1" applyAlignment="1">
      <alignment vertical="top"/>
    </xf>
    <xf numFmtId="0" fontId="152" fillId="17" borderId="86" xfId="0" applyFont="1" applyFill="1" applyBorder="1" applyAlignment="1">
      <alignment vertical="top"/>
    </xf>
    <xf numFmtId="0" fontId="152" fillId="17" borderId="105" xfId="0" applyFont="1" applyFill="1" applyBorder="1" applyAlignment="1">
      <alignment vertical="top"/>
    </xf>
    <xf numFmtId="0" fontId="152" fillId="17" borderId="86" xfId="0" applyFont="1" applyFill="1" applyBorder="1" applyAlignment="1">
      <alignment vertical="top" wrapText="1"/>
    </xf>
    <xf numFmtId="0" fontId="152" fillId="17" borderId="90" xfId="0" applyFont="1" applyFill="1" applyBorder="1" applyAlignment="1">
      <alignment vertical="top" wrapText="1"/>
    </xf>
    <xf numFmtId="0" fontId="152" fillId="17" borderId="104" xfId="0" applyFont="1" applyFill="1" applyBorder="1" applyAlignment="1">
      <alignment vertical="center"/>
    </xf>
    <xf numFmtId="0" fontId="152" fillId="17" borderId="86" xfId="0" applyFont="1" applyFill="1" applyBorder="1" applyAlignment="1">
      <alignment vertical="center"/>
    </xf>
    <xf numFmtId="0" fontId="152" fillId="17" borderId="105" xfId="0" applyFont="1" applyFill="1" applyBorder="1" applyAlignment="1">
      <alignment vertical="center"/>
    </xf>
    <xf numFmtId="0" fontId="155" fillId="2" borderId="0" xfId="0" applyFont="1" applyFill="1" applyAlignment="1">
      <alignment horizontal="left" vertical="center"/>
    </xf>
    <xf numFmtId="0" fontId="152" fillId="2" borderId="86" xfId="0" applyFont="1" applyFill="1" applyBorder="1" applyAlignment="1">
      <alignment vertical="center"/>
    </xf>
    <xf numFmtId="0" fontId="152" fillId="2" borderId="90" xfId="0" applyFont="1" applyFill="1" applyBorder="1" applyAlignment="1">
      <alignment vertical="center"/>
    </xf>
    <xf numFmtId="0" fontId="79" fillId="2" borderId="77" xfId="9" applyFill="1" applyBorder="1"/>
    <xf numFmtId="0" fontId="79" fillId="2" borderId="103" xfId="9" applyFill="1" applyBorder="1"/>
    <xf numFmtId="0" fontId="79" fillId="33" borderId="86" xfId="9" applyFill="1" applyBorder="1"/>
    <xf numFmtId="0" fontId="156" fillId="33" borderId="86" xfId="9" applyFont="1" applyFill="1" applyBorder="1" applyAlignment="1">
      <alignment horizontal="left" vertical="center" indent="1"/>
    </xf>
    <xf numFmtId="0" fontId="110" fillId="33" borderId="86" xfId="9" applyFont="1" applyFill="1" applyBorder="1" applyAlignment="1">
      <alignment horizontal="left" vertical="center"/>
    </xf>
    <xf numFmtId="0" fontId="79" fillId="33" borderId="89" xfId="9" applyFill="1" applyBorder="1"/>
    <xf numFmtId="0" fontId="52" fillId="33" borderId="86" xfId="9" applyFont="1" applyFill="1" applyBorder="1" applyAlignment="1">
      <alignment vertical="top"/>
    </xf>
    <xf numFmtId="0" fontId="79" fillId="33" borderId="90" xfId="9" applyFill="1" applyBorder="1"/>
    <xf numFmtId="0" fontId="156" fillId="33" borderId="89" xfId="9" applyFont="1" applyFill="1" applyBorder="1" applyAlignment="1">
      <alignment horizontal="left" vertical="center" indent="1"/>
    </xf>
    <xf numFmtId="0" fontId="52" fillId="33" borderId="77" xfId="9" applyFont="1" applyFill="1" applyBorder="1" applyAlignment="1">
      <alignment vertical="top"/>
    </xf>
    <xf numFmtId="0" fontId="79" fillId="33" borderId="77" xfId="9" applyFill="1" applyBorder="1"/>
    <xf numFmtId="0" fontId="110" fillId="2" borderId="21" xfId="9" applyFont="1" applyFill="1" applyBorder="1" applyAlignment="1">
      <alignment horizontal="left" vertical="center"/>
    </xf>
    <xf numFmtId="0" fontId="54" fillId="11" borderId="0" xfId="9" applyFont="1" applyFill="1" applyAlignment="1">
      <alignment horizontal="left"/>
    </xf>
    <xf numFmtId="0" fontId="110" fillId="11" borderId="0" xfId="9" applyFont="1" applyFill="1" applyAlignment="1">
      <alignment vertical="center" wrapText="1"/>
    </xf>
    <xf numFmtId="0" fontId="145" fillId="11" borderId="0" xfId="9" applyFont="1" applyFill="1" applyAlignment="1">
      <alignment vertical="center"/>
    </xf>
    <xf numFmtId="0" fontId="145" fillId="11" borderId="0" xfId="9" applyFont="1" applyFill="1" applyAlignment="1">
      <alignment horizontal="left"/>
    </xf>
    <xf numFmtId="0" fontId="166" fillId="2" borderId="0" xfId="9" applyFont="1" applyFill="1"/>
    <xf numFmtId="0" fontId="166" fillId="2" borderId="0" xfId="9" applyFont="1" applyFill="1" applyAlignment="1">
      <alignment vertical="center"/>
    </xf>
    <xf numFmtId="0" fontId="53" fillId="2" borderId="0" xfId="9" applyFont="1" applyFill="1"/>
    <xf numFmtId="0" fontId="110" fillId="11" borderId="0" xfId="9" applyFont="1" applyFill="1" applyAlignment="1">
      <alignment horizontal="left" vertical="top" wrapText="1"/>
    </xf>
    <xf numFmtId="0" fontId="52" fillId="2" borderId="0" xfId="9" applyFont="1" applyFill="1" applyAlignment="1">
      <alignment horizontal="center" vertical="top" wrapText="1"/>
    </xf>
    <xf numFmtId="0" fontId="168" fillId="0" borderId="0" xfId="0" applyFont="1"/>
    <xf numFmtId="0" fontId="52" fillId="2" borderId="77" xfId="9" applyFont="1" applyFill="1" applyBorder="1" applyAlignment="1">
      <alignment horizontal="center" vertical="top" wrapText="1"/>
    </xf>
    <xf numFmtId="0" fontId="40" fillId="0" borderId="0" xfId="0" applyFont="1" applyAlignment="1">
      <alignment horizontal="left" vertical="center"/>
    </xf>
    <xf numFmtId="0" fontId="52" fillId="2" borderId="0" xfId="9" applyFont="1" applyFill="1" applyAlignment="1">
      <alignment horizontal="left" vertical="top" wrapText="1"/>
    </xf>
    <xf numFmtId="0" fontId="79" fillId="2" borderId="0" xfId="9" applyFill="1" applyAlignment="1">
      <alignment horizontal="left"/>
    </xf>
    <xf numFmtId="0" fontId="53" fillId="2" borderId="0" xfId="9" applyFont="1" applyFill="1" applyAlignment="1">
      <alignment vertical="top" wrapText="1"/>
    </xf>
    <xf numFmtId="0" fontId="79" fillId="2" borderId="23" xfId="9" applyFill="1" applyBorder="1"/>
    <xf numFmtId="0" fontId="52" fillId="2" borderId="24" xfId="9" applyFont="1" applyFill="1" applyBorder="1" applyAlignment="1">
      <alignment vertical="top" wrapText="1"/>
    </xf>
    <xf numFmtId="0" fontId="79" fillId="2" borderId="24" xfId="9" applyFill="1" applyBorder="1"/>
    <xf numFmtId="0" fontId="79" fillId="2" borderId="25" xfId="9" applyFill="1" applyBorder="1"/>
    <xf numFmtId="0" fontId="54" fillId="2" borderId="0" xfId="9" applyFont="1" applyFill="1" applyAlignment="1">
      <alignment horizontal="left"/>
    </xf>
    <xf numFmtId="0" fontId="54" fillId="0" borderId="0" xfId="9" applyFont="1" applyAlignment="1">
      <alignment horizontal="left"/>
    </xf>
    <xf numFmtId="0" fontId="94" fillId="2" borderId="0" xfId="0" applyFont="1" applyFill="1" applyAlignment="1">
      <alignment horizontal="left" indent="4"/>
    </xf>
    <xf numFmtId="0" fontId="171" fillId="42" borderId="15" xfId="0" applyFont="1" applyFill="1" applyBorder="1" applyAlignment="1">
      <alignment horizontal="center" vertical="top" wrapText="1"/>
    </xf>
    <xf numFmtId="0" fontId="172" fillId="2" borderId="11" xfId="0" applyFont="1" applyFill="1" applyBorder="1" applyAlignment="1">
      <alignment horizontal="center" vertical="center"/>
    </xf>
    <xf numFmtId="0" fontId="61" fillId="2" borderId="11" xfId="0" applyFont="1" applyFill="1" applyBorder="1" applyAlignment="1">
      <alignment horizontal="left" vertical="center"/>
    </xf>
    <xf numFmtId="0" fontId="61" fillId="2" borderId="11" xfId="0" applyFont="1" applyFill="1" applyBorder="1" applyAlignment="1">
      <alignment horizontal="left" vertical="center" wrapText="1"/>
    </xf>
    <xf numFmtId="0" fontId="92" fillId="2" borderId="11" xfId="0" applyFont="1" applyFill="1" applyBorder="1" applyAlignment="1">
      <alignment horizontal="left" vertical="center" wrapText="1"/>
    </xf>
    <xf numFmtId="0" fontId="0" fillId="2" borderId="11" xfId="0" applyFill="1" applyBorder="1" applyAlignment="1">
      <alignment horizontal="left" vertical="center" wrapText="1"/>
    </xf>
    <xf numFmtId="0" fontId="173" fillId="2" borderId="0" xfId="0" applyFont="1" applyFill="1"/>
    <xf numFmtId="0" fontId="173" fillId="0" borderId="0" xfId="0" applyFont="1"/>
    <xf numFmtId="0" fontId="54" fillId="2" borderId="11" xfId="0" applyFont="1" applyFill="1" applyBorder="1" applyAlignment="1">
      <alignment horizontal="left" vertical="center" wrapText="1"/>
    </xf>
    <xf numFmtId="0" fontId="54" fillId="2" borderId="0" xfId="9" applyFont="1" applyFill="1" applyAlignment="1">
      <alignment horizontal="center" vertical="center"/>
    </xf>
    <xf numFmtId="0" fontId="94" fillId="2" borderId="0" xfId="9" applyFont="1" applyFill="1" applyAlignment="1">
      <alignment horizontal="left" vertical="center"/>
    </xf>
    <xf numFmtId="0" fontId="54" fillId="2" borderId="24" xfId="9" applyFont="1" applyFill="1" applyBorder="1" applyAlignment="1">
      <alignment horizontal="center" vertical="center"/>
    </xf>
    <xf numFmtId="0" fontId="54" fillId="2" borderId="24" xfId="9" applyFont="1" applyFill="1" applyBorder="1" applyAlignment="1">
      <alignment horizontal="left"/>
    </xf>
    <xf numFmtId="0" fontId="40" fillId="2" borderId="0" xfId="9" applyFont="1" applyFill="1" applyAlignment="1">
      <alignment horizontal="left" vertical="center"/>
    </xf>
    <xf numFmtId="0" fontId="165" fillId="44" borderId="40" xfId="0" applyFont="1" applyFill="1" applyBorder="1" applyAlignment="1">
      <alignment horizontal="centerContinuous"/>
    </xf>
    <xf numFmtId="0" fontId="165" fillId="44" borderId="50" xfId="0" applyFont="1" applyFill="1" applyBorder="1" applyAlignment="1">
      <alignment horizontal="centerContinuous"/>
    </xf>
    <xf numFmtId="0" fontId="165" fillId="44" borderId="60" xfId="0" applyFont="1" applyFill="1" applyBorder="1" applyAlignment="1">
      <alignment horizontal="centerContinuous"/>
    </xf>
    <xf numFmtId="0" fontId="165" fillId="15" borderId="50" xfId="0" applyFont="1" applyFill="1" applyBorder="1" applyAlignment="1">
      <alignment horizontal="centerContinuous"/>
    </xf>
    <xf numFmtId="0" fontId="165" fillId="15" borderId="51" xfId="0" applyFont="1" applyFill="1" applyBorder="1" applyAlignment="1">
      <alignment horizontal="centerContinuous"/>
    </xf>
    <xf numFmtId="0" fontId="177" fillId="44" borderId="58" xfId="9" applyFont="1" applyFill="1" applyBorder="1" applyAlignment="1">
      <alignment horizontal="center" vertical="center"/>
    </xf>
    <xf numFmtId="0" fontId="178" fillId="44" borderId="58" xfId="9" applyFont="1" applyFill="1" applyBorder="1" applyAlignment="1">
      <alignment horizontal="center"/>
    </xf>
    <xf numFmtId="0" fontId="179" fillId="15" borderId="58" xfId="9" applyFont="1" applyFill="1" applyBorder="1" applyAlignment="1">
      <alignment horizontal="center"/>
    </xf>
    <xf numFmtId="0" fontId="178" fillId="15" borderId="58" xfId="9" applyFont="1" applyFill="1" applyBorder="1" applyAlignment="1">
      <alignment horizontal="center"/>
    </xf>
    <xf numFmtId="0" fontId="178" fillId="15" borderId="68" xfId="9" applyFont="1" applyFill="1" applyBorder="1" applyAlignment="1">
      <alignment horizontal="center"/>
    </xf>
    <xf numFmtId="0" fontId="67" fillId="2" borderId="31" xfId="9" applyFont="1" applyFill="1" applyBorder="1" applyAlignment="1">
      <alignment horizontal="center" vertical="center"/>
    </xf>
    <xf numFmtId="0" fontId="60" fillId="2" borderId="64" xfId="9" applyFont="1" applyFill="1" applyBorder="1" applyAlignment="1">
      <alignment horizontal="left" vertical="top"/>
    </xf>
    <xf numFmtId="0" fontId="84" fillId="2" borderId="64" xfId="9" applyFont="1" applyFill="1" applyBorder="1" applyAlignment="1">
      <alignment horizontal="left" vertical="top" wrapText="1"/>
    </xf>
    <xf numFmtId="171" fontId="60" fillId="2" borderId="108" xfId="9" applyNumberFormat="1" applyFont="1" applyFill="1" applyBorder="1" applyAlignment="1">
      <alignment vertical="center"/>
    </xf>
    <xf numFmtId="171" fontId="60" fillId="2" borderId="109" xfId="9" applyNumberFormat="1" applyFont="1" applyFill="1" applyBorder="1" applyAlignment="1">
      <alignment vertical="center"/>
    </xf>
    <xf numFmtId="171" fontId="60" fillId="2" borderId="110" xfId="9" applyNumberFormat="1" applyFont="1" applyFill="1" applyBorder="1" applyAlignment="1">
      <alignment vertical="center"/>
    </xf>
    <xf numFmtId="171" fontId="60" fillId="2" borderId="111" xfId="9" applyNumberFormat="1" applyFont="1" applyFill="1" applyBorder="1" applyAlignment="1">
      <alignment vertical="center"/>
    </xf>
    <xf numFmtId="171" fontId="60" fillId="2" borderId="112" xfId="9" applyNumberFormat="1" applyFont="1" applyFill="1" applyBorder="1" applyAlignment="1">
      <alignment vertical="center"/>
    </xf>
    <xf numFmtId="0" fontId="84" fillId="2" borderId="10" xfId="9" applyFont="1" applyFill="1" applyBorder="1" applyAlignment="1">
      <alignment horizontal="left" vertical="top" wrapText="1"/>
    </xf>
    <xf numFmtId="0" fontId="60" fillId="2" borderId="11" xfId="9" applyFont="1" applyFill="1" applyBorder="1" applyAlignment="1">
      <alignment horizontal="left" vertical="top" wrapText="1" indent="2"/>
    </xf>
    <xf numFmtId="0" fontId="67" fillId="2" borderId="12" xfId="9" applyFont="1" applyFill="1" applyBorder="1" applyAlignment="1">
      <alignment horizontal="center" vertical="center"/>
    </xf>
    <xf numFmtId="0" fontId="84" fillId="2" borderId="69" xfId="9" applyFont="1" applyFill="1" applyBorder="1" applyAlignment="1">
      <alignment horizontal="left" vertical="top" wrapText="1"/>
    </xf>
    <xf numFmtId="0" fontId="60" fillId="2" borderId="122" xfId="9" applyFont="1" applyFill="1" applyBorder="1" applyAlignment="1">
      <alignment horizontal="left" vertical="top" wrapText="1" indent="4"/>
    </xf>
    <xf numFmtId="171" fontId="60" fillId="2" borderId="123" xfId="9" applyNumberFormat="1" applyFont="1" applyFill="1" applyBorder="1" applyAlignment="1">
      <alignment vertical="center"/>
    </xf>
    <xf numFmtId="171" fontId="60" fillId="2" borderId="91" xfId="9" applyNumberFormat="1" applyFont="1" applyFill="1" applyBorder="1" applyAlignment="1">
      <alignment vertical="center"/>
    </xf>
    <xf numFmtId="171" fontId="60" fillId="2" borderId="124" xfId="9" applyNumberFormat="1" applyFont="1" applyFill="1" applyBorder="1" applyAlignment="1">
      <alignment vertical="center"/>
    </xf>
    <xf numFmtId="0" fontId="60" fillId="2" borderId="117" xfId="9" applyFont="1" applyFill="1" applyBorder="1" applyAlignment="1">
      <alignment horizontal="left" vertical="top" wrapText="1" indent="4"/>
    </xf>
    <xf numFmtId="171" fontId="60" fillId="2" borderId="125" xfId="9" applyNumberFormat="1" applyFont="1" applyFill="1" applyBorder="1" applyAlignment="1">
      <alignment vertical="center"/>
    </xf>
    <xf numFmtId="171" fontId="60" fillId="2" borderId="100" xfId="9" applyNumberFormat="1" applyFont="1" applyFill="1" applyBorder="1" applyAlignment="1">
      <alignment vertical="center"/>
    </xf>
    <xf numFmtId="171" fontId="60" fillId="2" borderId="126" xfId="9" applyNumberFormat="1" applyFont="1" applyFill="1" applyBorder="1" applyAlignment="1">
      <alignment vertical="center"/>
    </xf>
    <xf numFmtId="0" fontId="84" fillId="2" borderId="11" xfId="9" applyFont="1" applyFill="1" applyBorder="1" applyAlignment="1">
      <alignment vertical="top" wrapText="1"/>
    </xf>
    <xf numFmtId="0" fontId="66" fillId="2" borderId="11" xfId="9" applyFont="1" applyFill="1" applyBorder="1" applyAlignment="1">
      <alignment horizontal="left" vertical="top" wrapText="1" indent="2"/>
    </xf>
    <xf numFmtId="0" fontId="60" fillId="2" borderId="113" xfId="9" applyFont="1" applyFill="1" applyBorder="1" applyAlignment="1">
      <alignment horizontal="left" vertical="top" wrapText="1" indent="4"/>
    </xf>
    <xf numFmtId="0" fontId="66" fillId="2" borderId="122" xfId="9" applyFont="1" applyFill="1" applyBorder="1" applyAlignment="1">
      <alignment horizontal="left" vertical="top" wrapText="1" indent="2"/>
    </xf>
    <xf numFmtId="0" fontId="60" fillId="2" borderId="115" xfId="9" applyFont="1" applyFill="1" applyBorder="1" applyAlignment="1">
      <alignment horizontal="left" vertical="top" wrapText="1" indent="4"/>
    </xf>
    <xf numFmtId="0" fontId="67" fillId="2" borderId="8" xfId="9" applyFont="1" applyFill="1" applyBorder="1" applyAlignment="1">
      <alignment horizontal="center" vertical="center"/>
    </xf>
    <xf numFmtId="0" fontId="60" fillId="2" borderId="10" xfId="9" applyFont="1" applyFill="1" applyBorder="1"/>
    <xf numFmtId="0" fontId="67" fillId="2" borderId="6" xfId="9" applyFont="1" applyFill="1" applyBorder="1" applyAlignment="1">
      <alignment horizontal="center" vertical="center"/>
    </xf>
    <xf numFmtId="0" fontId="60" fillId="2" borderId="11" xfId="9" applyFont="1" applyFill="1" applyBorder="1"/>
    <xf numFmtId="0" fontId="60" fillId="2" borderId="69" xfId="9" applyFont="1" applyFill="1" applyBorder="1"/>
    <xf numFmtId="0" fontId="84" fillId="2" borderId="10" xfId="9" applyFont="1" applyFill="1" applyBorder="1" applyAlignment="1">
      <alignment wrapText="1"/>
    </xf>
    <xf numFmtId="0" fontId="3" fillId="2" borderId="11" xfId="0" applyFont="1" applyFill="1" applyBorder="1" applyAlignment="1">
      <alignment vertical="top" wrapText="1"/>
    </xf>
    <xf numFmtId="0" fontId="60" fillId="2" borderId="11" xfId="9" applyFont="1" applyFill="1" applyBorder="1" applyAlignment="1">
      <alignment vertical="top" wrapText="1"/>
    </xf>
    <xf numFmtId="0" fontId="3" fillId="2" borderId="69" xfId="0" applyFont="1" applyFill="1" applyBorder="1" applyAlignment="1">
      <alignment vertical="top" wrapText="1"/>
    </xf>
    <xf numFmtId="0" fontId="60" fillId="2" borderId="69" xfId="9" applyFont="1" applyFill="1" applyBorder="1" applyAlignment="1">
      <alignment vertical="top"/>
    </xf>
    <xf numFmtId="0" fontId="86" fillId="2" borderId="10" xfId="0" applyFont="1" applyFill="1" applyBorder="1" applyAlignment="1">
      <alignment vertical="top" wrapText="1"/>
    </xf>
    <xf numFmtId="0" fontId="86" fillId="2" borderId="11" xfId="0" applyFont="1" applyFill="1" applyBorder="1" applyAlignment="1">
      <alignment vertical="top" wrapText="1"/>
    </xf>
    <xf numFmtId="171" fontId="60" fillId="2" borderId="127" xfId="15" applyNumberFormat="1" applyFont="1" applyFill="1" applyBorder="1" applyAlignment="1">
      <alignment horizontal="left" vertical="center" indent="3"/>
    </xf>
    <xf numFmtId="171" fontId="60" fillId="2" borderId="128" xfId="15" applyNumberFormat="1" applyFont="1" applyFill="1" applyBorder="1" applyAlignment="1">
      <alignment horizontal="left" vertical="center" indent="3"/>
    </xf>
    <xf numFmtId="170" fontId="60" fillId="2" borderId="11" xfId="15" applyNumberFormat="1" applyFont="1" applyFill="1" applyBorder="1" applyAlignment="1">
      <alignment vertical="center"/>
    </xf>
    <xf numFmtId="0" fontId="84" fillId="2" borderId="10" xfId="9" applyFont="1" applyFill="1" applyBorder="1" applyAlignment="1">
      <alignment vertical="top" wrapText="1"/>
    </xf>
    <xf numFmtId="0" fontId="84" fillId="2" borderId="69" xfId="9" applyFont="1" applyFill="1" applyBorder="1" applyAlignment="1">
      <alignment wrapText="1"/>
    </xf>
    <xf numFmtId="171" fontId="60" fillId="2" borderId="119" xfId="9" applyNumberFormat="1" applyFont="1" applyFill="1" applyBorder="1" applyAlignment="1">
      <alignment vertical="center"/>
    </xf>
    <xf numFmtId="171" fontId="60" fillId="2" borderId="120" xfId="9" applyNumberFormat="1" applyFont="1" applyFill="1" applyBorder="1" applyAlignment="1">
      <alignment vertical="center"/>
    </xf>
    <xf numFmtId="171" fontId="60" fillId="2" borderId="121" xfId="9" applyNumberFormat="1" applyFont="1" applyFill="1" applyBorder="1" applyAlignment="1">
      <alignment vertical="center"/>
    </xf>
    <xf numFmtId="0" fontId="84" fillId="2" borderId="69" xfId="9" applyFont="1" applyFill="1" applyBorder="1" applyAlignment="1">
      <alignment vertical="top" wrapText="1"/>
    </xf>
    <xf numFmtId="171" fontId="60" fillId="2" borderId="129" xfId="9" applyNumberFormat="1" applyFont="1" applyFill="1" applyBorder="1" applyAlignment="1">
      <alignment vertical="center"/>
    </xf>
    <xf numFmtId="171" fontId="60" fillId="2" borderId="130" xfId="9" applyNumberFormat="1" applyFont="1" applyFill="1" applyBorder="1" applyAlignment="1">
      <alignment vertical="center"/>
    </xf>
    <xf numFmtId="171" fontId="60" fillId="2" borderId="131" xfId="9" applyNumberFormat="1" applyFont="1" applyFill="1" applyBorder="1" applyAlignment="1">
      <alignment vertical="center"/>
    </xf>
    <xf numFmtId="0" fontId="3" fillId="2" borderId="10" xfId="0" applyFont="1" applyFill="1" applyBorder="1" applyAlignment="1">
      <alignment horizontal="left" vertical="top" wrapText="1" indent="2"/>
    </xf>
    <xf numFmtId="0" fontId="3" fillId="2" borderId="11" xfId="0" applyFont="1" applyFill="1" applyBorder="1" applyAlignment="1">
      <alignment horizontal="left" vertical="top" wrapText="1" indent="2"/>
    </xf>
    <xf numFmtId="0" fontId="3" fillId="2" borderId="69" xfId="0" applyFont="1" applyFill="1" applyBorder="1" applyAlignment="1">
      <alignment horizontal="left" vertical="top" wrapText="1" indent="2"/>
    </xf>
    <xf numFmtId="0" fontId="86" fillId="18" borderId="10" xfId="0" applyFont="1" applyFill="1" applyBorder="1" applyAlignment="1">
      <alignment vertical="top" wrapText="1"/>
    </xf>
    <xf numFmtId="0" fontId="86" fillId="18" borderId="11" xfId="0" applyFont="1" applyFill="1" applyBorder="1" applyAlignment="1">
      <alignment vertical="top" wrapText="1"/>
    </xf>
    <xf numFmtId="171" fontId="60" fillId="2" borderId="133" xfId="9" applyNumberFormat="1" applyFont="1" applyFill="1" applyBorder="1" applyAlignment="1">
      <alignment vertical="center"/>
    </xf>
    <xf numFmtId="171" fontId="60" fillId="2" borderId="93" xfId="9" applyNumberFormat="1" applyFont="1" applyFill="1" applyBorder="1" applyAlignment="1">
      <alignment vertical="center"/>
    </xf>
    <xf numFmtId="171" fontId="60" fillId="2" borderId="134" xfId="9" applyNumberFormat="1" applyFont="1" applyFill="1" applyBorder="1" applyAlignment="1">
      <alignment vertical="center"/>
    </xf>
    <xf numFmtId="0" fontId="3" fillId="18" borderId="11" xfId="0" applyFont="1" applyFill="1" applyBorder="1" applyAlignment="1">
      <alignment horizontal="left" vertical="top" wrapText="1" indent="2"/>
    </xf>
    <xf numFmtId="171" fontId="60" fillId="2" borderId="135" xfId="9" applyNumberFormat="1" applyFont="1" applyFill="1" applyBorder="1" applyAlignment="1">
      <alignment vertical="center"/>
    </xf>
    <xf numFmtId="171" fontId="60" fillId="2" borderId="88" xfId="9" applyNumberFormat="1" applyFont="1" applyFill="1" applyBorder="1" applyAlignment="1">
      <alignment vertical="center"/>
    </xf>
    <xf numFmtId="171" fontId="60" fillId="2" borderId="136" xfId="9" applyNumberFormat="1" applyFont="1" applyFill="1" applyBorder="1" applyAlignment="1">
      <alignment vertical="center"/>
    </xf>
    <xf numFmtId="0" fontId="3" fillId="18" borderId="69" xfId="0" applyFont="1" applyFill="1" applyBorder="1" applyAlignment="1">
      <alignment horizontal="left" vertical="top" wrapText="1" indent="2"/>
    </xf>
    <xf numFmtId="171" fontId="60" fillId="2" borderId="137" xfId="9" applyNumberFormat="1" applyFont="1" applyFill="1" applyBorder="1" applyAlignment="1">
      <alignment vertical="center"/>
    </xf>
    <xf numFmtId="171" fontId="60" fillId="2" borderId="138" xfId="9" applyNumberFormat="1" applyFont="1" applyFill="1" applyBorder="1" applyAlignment="1">
      <alignment vertical="center"/>
    </xf>
    <xf numFmtId="171" fontId="60" fillId="2" borderId="139" xfId="9" applyNumberFormat="1" applyFont="1" applyFill="1" applyBorder="1" applyAlignment="1">
      <alignment vertical="center"/>
    </xf>
    <xf numFmtId="0" fontId="86" fillId="18" borderId="10" xfId="0" quotePrefix="1" applyFont="1" applyFill="1" applyBorder="1" applyAlignment="1">
      <alignment vertical="top" wrapText="1"/>
    </xf>
    <xf numFmtId="0" fontId="79" fillId="0" borderId="140" xfId="9" applyBorder="1"/>
    <xf numFmtId="0" fontId="60" fillId="2" borderId="141" xfId="9" applyFont="1" applyFill="1" applyBorder="1"/>
    <xf numFmtId="0" fontId="60" fillId="2" borderId="142" xfId="9" applyFont="1" applyFill="1" applyBorder="1"/>
    <xf numFmtId="0" fontId="3" fillId="18" borderId="11" xfId="0" quotePrefix="1" applyFont="1" applyFill="1" applyBorder="1" applyAlignment="1">
      <alignment horizontal="left" vertical="top" wrapText="1" indent="4"/>
    </xf>
    <xf numFmtId="171" fontId="60" fillId="2" borderId="135" xfId="9" applyNumberFormat="1" applyFont="1" applyFill="1" applyBorder="1"/>
    <xf numFmtId="171" fontId="60" fillId="2" borderId="88" xfId="9" applyNumberFormat="1" applyFont="1" applyFill="1" applyBorder="1"/>
    <xf numFmtId="171" fontId="60" fillId="2" borderId="136" xfId="9" applyNumberFormat="1" applyFont="1" applyFill="1" applyBorder="1"/>
    <xf numFmtId="0" fontId="3" fillId="18" borderId="69" xfId="0" quotePrefix="1" applyFont="1" applyFill="1" applyBorder="1" applyAlignment="1">
      <alignment horizontal="left" vertical="top" wrapText="1" indent="4"/>
    </xf>
    <xf numFmtId="171" fontId="60" fillId="2" borderId="137" xfId="9" applyNumberFormat="1" applyFont="1" applyFill="1" applyBorder="1"/>
    <xf numFmtId="171" fontId="60" fillId="2" borderId="138" xfId="9" applyNumberFormat="1" applyFont="1" applyFill="1" applyBorder="1"/>
    <xf numFmtId="171" fontId="60" fillId="2" borderId="139" xfId="9" applyNumberFormat="1" applyFont="1" applyFill="1" applyBorder="1"/>
    <xf numFmtId="0" fontId="67" fillId="2" borderId="37" xfId="9" applyFont="1" applyFill="1" applyBorder="1" applyAlignment="1">
      <alignment vertical="center"/>
    </xf>
    <xf numFmtId="0" fontId="3" fillId="18" borderId="75" xfId="0" applyFont="1" applyFill="1" applyBorder="1" applyAlignment="1">
      <alignment vertical="top" wrapText="1"/>
    </xf>
    <xf numFmtId="0" fontId="67" fillId="2" borderId="42" xfId="9" applyFont="1" applyFill="1" applyBorder="1" applyAlignment="1">
      <alignment horizontal="center" vertical="center"/>
    </xf>
    <xf numFmtId="0" fontId="86" fillId="18" borderId="61" xfId="0" applyFont="1" applyFill="1" applyBorder="1" applyAlignment="1">
      <alignment horizontal="left" vertical="top" wrapText="1" indent="2"/>
    </xf>
    <xf numFmtId="0" fontId="67" fillId="2" borderId="42" xfId="9" applyFont="1" applyFill="1" applyBorder="1" applyAlignment="1">
      <alignment vertical="center"/>
    </xf>
    <xf numFmtId="0" fontId="67" fillId="2" borderId="5" xfId="9" applyFont="1" applyFill="1" applyBorder="1" applyAlignment="1">
      <alignment vertical="center"/>
    </xf>
    <xf numFmtId="0" fontId="86" fillId="18" borderId="11" xfId="0" applyFont="1" applyFill="1" applyBorder="1" applyAlignment="1">
      <alignment horizontal="left" vertical="top" wrapText="1" indent="2"/>
    </xf>
    <xf numFmtId="0" fontId="67" fillId="2" borderId="43" xfId="9" applyFont="1" applyFill="1" applyBorder="1" applyAlignment="1">
      <alignment vertical="center"/>
    </xf>
    <xf numFmtId="0" fontId="59" fillId="2" borderId="10" xfId="0" applyFont="1" applyFill="1" applyBorder="1" applyAlignment="1">
      <alignment vertical="top" wrapText="1"/>
    </xf>
    <xf numFmtId="0" fontId="59" fillId="2" borderId="64" xfId="0" applyFont="1" applyFill="1" applyBorder="1" applyAlignment="1">
      <alignment vertical="top" wrapText="1"/>
    </xf>
    <xf numFmtId="0" fontId="86" fillId="2" borderId="64" xfId="0" applyFont="1" applyFill="1" applyBorder="1" applyAlignment="1">
      <alignment horizontal="left" vertical="top" wrapText="1"/>
    </xf>
    <xf numFmtId="0" fontId="84" fillId="2" borderId="64" xfId="0" applyFont="1" applyFill="1" applyBorder="1" applyAlignment="1">
      <alignment horizontal="left" vertical="top" wrapText="1"/>
    </xf>
    <xf numFmtId="170" fontId="60" fillId="0" borderId="108" xfId="9" applyNumberFormat="1" applyFont="1" applyBorder="1" applyAlignment="1">
      <alignment vertical="center"/>
    </xf>
    <xf numFmtId="170" fontId="60" fillId="0" borderId="109" xfId="9" applyNumberFormat="1" applyFont="1" applyBorder="1" applyAlignment="1">
      <alignment vertical="center"/>
    </xf>
    <xf numFmtId="170" fontId="60" fillId="0" borderId="112" xfId="9" applyNumberFormat="1" applyFont="1" applyBorder="1" applyAlignment="1">
      <alignment vertical="center"/>
    </xf>
    <xf numFmtId="0" fontId="130" fillId="45" borderId="37" xfId="9" applyFont="1" applyFill="1" applyBorder="1" applyAlignment="1">
      <alignment horizontal="center" vertical="center" wrapText="1"/>
    </xf>
    <xf numFmtId="0" fontId="130" fillId="45" borderId="75" xfId="9" applyFont="1" applyFill="1" applyBorder="1" applyAlignment="1">
      <alignment horizontal="left" vertical="center" wrapText="1"/>
    </xf>
    <xf numFmtId="0" fontId="110" fillId="45" borderId="19" xfId="9" applyFont="1" applyFill="1" applyBorder="1" applyAlignment="1">
      <alignment horizontal="left" vertical="center"/>
    </xf>
    <xf numFmtId="171" fontId="182" fillId="45" borderId="141" xfId="15" applyNumberFormat="1" applyFont="1" applyFill="1" applyBorder="1" applyAlignment="1">
      <alignment horizontal="right" vertical="center"/>
    </xf>
    <xf numFmtId="171" fontId="182" fillId="45" borderId="142" xfId="15" applyNumberFormat="1" applyFont="1" applyFill="1" applyBorder="1" applyAlignment="1">
      <alignment horizontal="right" vertical="center"/>
    </xf>
    <xf numFmtId="0" fontId="79" fillId="2" borderId="18" xfId="9" applyFill="1" applyBorder="1"/>
    <xf numFmtId="0" fontId="79" fillId="2" borderId="19" xfId="9" applyFill="1" applyBorder="1"/>
    <xf numFmtId="0" fontId="79" fillId="2" borderId="20" xfId="9" applyFill="1" applyBorder="1"/>
    <xf numFmtId="0" fontId="130" fillId="45" borderId="42" xfId="9" applyFont="1" applyFill="1" applyBorder="1" applyAlignment="1">
      <alignment horizontal="center" vertical="center" wrapText="1"/>
    </xf>
    <xf numFmtId="0" fontId="130" fillId="45" borderId="58" xfId="9" applyFont="1" applyFill="1" applyBorder="1" applyAlignment="1">
      <alignment horizontal="left" vertical="center" wrapText="1"/>
    </xf>
    <xf numFmtId="0" fontId="110" fillId="45" borderId="0" xfId="9" applyFont="1" applyFill="1" applyAlignment="1">
      <alignment horizontal="left" vertical="center"/>
    </xf>
    <xf numFmtId="171" fontId="182" fillId="45" borderId="88" xfId="15" applyNumberFormat="1" applyFont="1" applyFill="1" applyBorder="1" applyAlignment="1">
      <alignment horizontal="right" vertical="center"/>
    </xf>
    <xf numFmtId="171" fontId="182" fillId="45" borderId="136" xfId="15" applyNumberFormat="1" applyFont="1" applyFill="1" applyBorder="1" applyAlignment="1">
      <alignment horizontal="right" vertical="center"/>
    </xf>
    <xf numFmtId="171" fontId="80" fillId="45" borderId="0" xfId="15" applyNumberFormat="1" applyFont="1" applyFill="1" applyAlignment="1">
      <alignment horizontal="right" vertical="center"/>
    </xf>
    <xf numFmtId="171" fontId="80" fillId="45" borderId="22" xfId="15" applyNumberFormat="1" applyFont="1" applyFill="1" applyBorder="1" applyAlignment="1">
      <alignment horizontal="right" vertical="center"/>
    </xf>
    <xf numFmtId="0" fontId="183" fillId="17" borderId="0" xfId="9" applyFont="1" applyFill="1" applyAlignment="1">
      <alignment horizontal="left" vertical="center" indent="3"/>
    </xf>
    <xf numFmtId="171" fontId="182" fillId="23" borderId="88" xfId="15" applyNumberFormat="1" applyFont="1" applyFill="1" applyBorder="1" applyAlignment="1">
      <alignment horizontal="right" vertical="center"/>
    </xf>
    <xf numFmtId="171" fontId="182" fillId="46" borderId="88" xfId="15" applyNumberFormat="1" applyFont="1" applyFill="1" applyBorder="1" applyAlignment="1">
      <alignment horizontal="right" vertical="center"/>
    </xf>
    <xf numFmtId="171" fontId="182" fillId="46" borderId="136" xfId="15" applyNumberFormat="1" applyFont="1" applyFill="1" applyBorder="1" applyAlignment="1">
      <alignment horizontal="right" vertical="center"/>
    </xf>
    <xf numFmtId="0" fontId="130" fillId="45" borderId="43" xfId="9" applyFont="1" applyFill="1" applyBorder="1" applyAlignment="1">
      <alignment horizontal="center" vertical="center" wrapText="1"/>
    </xf>
    <xf numFmtId="0" fontId="130" fillId="45" borderId="74" xfId="9" applyFont="1" applyFill="1" applyBorder="1" applyAlignment="1">
      <alignment horizontal="left" vertical="center" wrapText="1"/>
    </xf>
    <xf numFmtId="0" fontId="183" fillId="17" borderId="24" xfId="9" applyFont="1" applyFill="1" applyBorder="1" applyAlignment="1">
      <alignment horizontal="left" vertical="center" indent="3"/>
    </xf>
    <xf numFmtId="171" fontId="182" fillId="23" borderId="138" xfId="15" applyNumberFormat="1" applyFont="1" applyFill="1" applyBorder="1" applyAlignment="1">
      <alignment horizontal="right" vertical="center"/>
    </xf>
    <xf numFmtId="171" fontId="182" fillId="46" borderId="138" xfId="15" applyNumberFormat="1" applyFont="1" applyFill="1" applyBorder="1" applyAlignment="1">
      <alignment horizontal="right" vertical="center"/>
    </xf>
    <xf numFmtId="171" fontId="182" fillId="46" borderId="139" xfId="15" applyNumberFormat="1" applyFont="1" applyFill="1" applyBorder="1" applyAlignment="1">
      <alignment horizontal="right" vertical="center"/>
    </xf>
    <xf numFmtId="0" fontId="130" fillId="47" borderId="37" xfId="9" applyFont="1" applyFill="1" applyBorder="1" applyAlignment="1">
      <alignment horizontal="center" vertical="center" wrapText="1"/>
    </xf>
    <xf numFmtId="0" fontId="130" fillId="47" borderId="75" xfId="9" applyFont="1" applyFill="1" applyBorder="1" applyAlignment="1">
      <alignment horizontal="left" vertical="center" wrapText="1"/>
    </xf>
    <xf numFmtId="0" fontId="142" fillId="47" borderId="19" xfId="9" applyFont="1" applyFill="1" applyBorder="1" applyAlignment="1">
      <alignment horizontal="left" vertical="center"/>
    </xf>
    <xf numFmtId="171" fontId="80" fillId="47" borderId="19" xfId="15" applyNumberFormat="1" applyFont="1" applyFill="1" applyBorder="1" applyAlignment="1">
      <alignment horizontal="right" vertical="center"/>
    </xf>
    <xf numFmtId="171" fontId="80" fillId="47" borderId="20" xfId="15" applyNumberFormat="1" applyFont="1" applyFill="1" applyBorder="1" applyAlignment="1">
      <alignment horizontal="right" vertical="center"/>
    </xf>
    <xf numFmtId="0" fontId="130" fillId="47" borderId="42" xfId="9" applyFont="1" applyFill="1" applyBorder="1" applyAlignment="1">
      <alignment horizontal="center" vertical="center" wrapText="1"/>
    </xf>
    <xf numFmtId="0" fontId="130" fillId="47" borderId="58" xfId="9" applyFont="1" applyFill="1" applyBorder="1" applyAlignment="1">
      <alignment horizontal="left" vertical="center" wrapText="1"/>
    </xf>
    <xf numFmtId="0" fontId="110" fillId="47" borderId="0" xfId="9" applyFont="1" applyFill="1" applyAlignment="1">
      <alignment horizontal="left" vertical="center"/>
    </xf>
    <xf numFmtId="171" fontId="80" fillId="47" borderId="0" xfId="15" applyNumberFormat="1" applyFont="1" applyFill="1" applyAlignment="1">
      <alignment horizontal="right" vertical="center"/>
    </xf>
    <xf numFmtId="171" fontId="80" fillId="47" borderId="22" xfId="15" applyNumberFormat="1" applyFont="1" applyFill="1" applyBorder="1" applyAlignment="1">
      <alignment horizontal="right" vertical="center"/>
    </xf>
    <xf numFmtId="0" fontId="130" fillId="47" borderId="43" xfId="9" applyFont="1" applyFill="1" applyBorder="1" applyAlignment="1">
      <alignment horizontal="center" vertical="center" wrapText="1"/>
    </xf>
    <xf numFmtId="0" fontId="130" fillId="47" borderId="74" xfId="9" applyFont="1" applyFill="1" applyBorder="1" applyAlignment="1">
      <alignment horizontal="left" vertical="center" wrapText="1"/>
    </xf>
    <xf numFmtId="0" fontId="130" fillId="48" borderId="18" xfId="9" applyFont="1" applyFill="1" applyBorder="1" applyAlignment="1">
      <alignment horizontal="center" vertical="center" wrapText="1"/>
    </xf>
    <xf numFmtId="0" fontId="110" fillId="48" borderId="19" xfId="9" applyFont="1" applyFill="1" applyBorder="1" applyAlignment="1">
      <alignment horizontal="left" vertical="center"/>
    </xf>
    <xf numFmtId="171" fontId="80" fillId="48" borderId="19" xfId="15" applyNumberFormat="1" applyFont="1" applyFill="1" applyBorder="1" applyAlignment="1">
      <alignment horizontal="right" vertical="center"/>
    </xf>
    <xf numFmtId="171" fontId="80" fillId="48" borderId="20" xfId="15" applyNumberFormat="1" applyFont="1" applyFill="1" applyBorder="1" applyAlignment="1">
      <alignment horizontal="right" vertical="center"/>
    </xf>
    <xf numFmtId="0" fontId="130" fillId="48" borderId="21" xfId="9" applyFont="1" applyFill="1" applyBorder="1" applyAlignment="1">
      <alignment horizontal="center" vertical="center" wrapText="1"/>
    </xf>
    <xf numFmtId="170" fontId="182" fillId="23" borderId="88" xfId="15" applyNumberFormat="1" applyFont="1" applyFill="1" applyBorder="1" applyAlignment="1">
      <alignment horizontal="right" vertical="center"/>
    </xf>
    <xf numFmtId="170" fontId="182" fillId="46" borderId="88" xfId="15" applyNumberFormat="1" applyFont="1" applyFill="1" applyBorder="1" applyAlignment="1">
      <alignment horizontal="right" vertical="center"/>
    </xf>
    <xf numFmtId="170" fontId="182" fillId="46" borderId="136" xfId="15" applyNumberFormat="1" applyFont="1" applyFill="1" applyBorder="1" applyAlignment="1">
      <alignment horizontal="right" vertical="center"/>
    </xf>
    <xf numFmtId="0" fontId="130" fillId="48" borderId="58" xfId="9" applyFont="1" applyFill="1" applyBorder="1" applyAlignment="1">
      <alignment horizontal="left" vertical="top" wrapText="1"/>
    </xf>
    <xf numFmtId="0" fontId="110" fillId="48" borderId="0" xfId="9" applyFont="1" applyFill="1" applyAlignment="1">
      <alignment horizontal="left" vertical="center"/>
    </xf>
    <xf numFmtId="171" fontId="80" fillId="48" borderId="0" xfId="15" applyNumberFormat="1" applyFont="1" applyFill="1" applyAlignment="1">
      <alignment horizontal="right" vertical="center"/>
    </xf>
    <xf numFmtId="171" fontId="80" fillId="48" borderId="22" xfId="15" applyNumberFormat="1" applyFont="1" applyFill="1" applyBorder="1" applyAlignment="1">
      <alignment horizontal="right" vertical="center"/>
    </xf>
    <xf numFmtId="0" fontId="130" fillId="48" borderId="58" xfId="9" applyFont="1" applyFill="1" applyBorder="1" applyAlignment="1">
      <alignment horizontal="left" vertical="center" wrapText="1"/>
    </xf>
    <xf numFmtId="0" fontId="130" fillId="48" borderId="23" xfId="9" applyFont="1" applyFill="1" applyBorder="1" applyAlignment="1">
      <alignment horizontal="center" vertical="center" wrapText="1"/>
    </xf>
    <xf numFmtId="0" fontId="130" fillId="48" borderId="74" xfId="9" applyFont="1" applyFill="1" applyBorder="1" applyAlignment="1">
      <alignment horizontal="left" vertical="center" wrapText="1"/>
    </xf>
    <xf numFmtId="0" fontId="130" fillId="49" borderId="18" xfId="9" applyFont="1" applyFill="1" applyBorder="1" applyAlignment="1">
      <alignment horizontal="center" vertical="center" wrapText="1"/>
    </xf>
    <xf numFmtId="0" fontId="130" fillId="49" borderId="75" xfId="9" applyFont="1" applyFill="1" applyBorder="1" applyAlignment="1">
      <alignment horizontal="left" vertical="center" wrapText="1"/>
    </xf>
    <xf numFmtId="0" fontId="110" fillId="49" borderId="19" xfId="9" applyFont="1" applyFill="1" applyBorder="1" applyAlignment="1">
      <alignment horizontal="left" vertical="center"/>
    </xf>
    <xf numFmtId="171" fontId="80" fillId="49" borderId="19" xfId="15" applyNumberFormat="1" applyFont="1" applyFill="1" applyBorder="1" applyAlignment="1">
      <alignment horizontal="right" vertical="center"/>
    </xf>
    <xf numFmtId="171" fontId="80" fillId="49" borderId="20" xfId="15" applyNumberFormat="1" applyFont="1" applyFill="1" applyBorder="1" applyAlignment="1">
      <alignment horizontal="right" vertical="center"/>
    </xf>
    <xf numFmtId="0" fontId="130" fillId="49" borderId="21" xfId="9" applyFont="1" applyFill="1" applyBorder="1" applyAlignment="1">
      <alignment horizontal="center" vertical="center" wrapText="1"/>
    </xf>
    <xf numFmtId="0" fontId="130" fillId="49" borderId="58" xfId="9" applyFont="1" applyFill="1" applyBorder="1" applyAlignment="1">
      <alignment horizontal="left" vertical="center" wrapText="1"/>
    </xf>
    <xf numFmtId="0" fontId="110" fillId="49" borderId="0" xfId="9" applyFont="1" applyFill="1" applyAlignment="1">
      <alignment horizontal="left" vertical="center"/>
    </xf>
    <xf numFmtId="171" fontId="80" fillId="49" borderId="0" xfId="15" applyNumberFormat="1" applyFont="1" applyFill="1" applyAlignment="1">
      <alignment horizontal="right" vertical="center"/>
    </xf>
    <xf numFmtId="171" fontId="80" fillId="49" borderId="22" xfId="15" applyNumberFormat="1" applyFont="1" applyFill="1" applyBorder="1" applyAlignment="1">
      <alignment horizontal="right" vertical="center"/>
    </xf>
    <xf numFmtId="0" fontId="130" fillId="49" borderId="23" xfId="9" applyFont="1" applyFill="1" applyBorder="1" applyAlignment="1">
      <alignment horizontal="center" vertical="center" wrapText="1"/>
    </xf>
    <xf numFmtId="0" fontId="130" fillId="49" borderId="74" xfId="9" applyFont="1" applyFill="1" applyBorder="1" applyAlignment="1">
      <alignment horizontal="left" vertical="center" wrapText="1"/>
    </xf>
    <xf numFmtId="0" fontId="130" fillId="50" borderId="18" xfId="9" applyFont="1" applyFill="1" applyBorder="1" applyAlignment="1">
      <alignment horizontal="center" vertical="center" wrapText="1"/>
    </xf>
    <xf numFmtId="0" fontId="110" fillId="50" borderId="19" xfId="9" applyFont="1" applyFill="1" applyBorder="1" applyAlignment="1">
      <alignment horizontal="left" vertical="center"/>
    </xf>
    <xf numFmtId="171" fontId="80" fillId="50" borderId="19" xfId="15" applyNumberFormat="1" applyFont="1" applyFill="1" applyBorder="1" applyAlignment="1">
      <alignment horizontal="right" vertical="center"/>
    </xf>
    <xf numFmtId="171" fontId="80" fillId="50" borderId="20" xfId="15" applyNumberFormat="1" applyFont="1" applyFill="1" applyBorder="1" applyAlignment="1">
      <alignment horizontal="right" vertical="center"/>
    </xf>
    <xf numFmtId="0" fontId="130" fillId="50" borderId="21" xfId="9" applyFont="1" applyFill="1" applyBorder="1" applyAlignment="1">
      <alignment horizontal="center" vertical="center" wrapText="1"/>
    </xf>
    <xf numFmtId="0" fontId="130" fillId="50" borderId="58" xfId="9" applyFont="1" applyFill="1" applyBorder="1" applyAlignment="1">
      <alignment horizontal="left" vertical="center" wrapText="1"/>
    </xf>
    <xf numFmtId="0" fontId="110" fillId="50" borderId="0" xfId="9" applyFont="1" applyFill="1" applyAlignment="1">
      <alignment horizontal="left" vertical="center"/>
    </xf>
    <xf numFmtId="171" fontId="80" fillId="50" borderId="0" xfId="15" applyNumberFormat="1" applyFont="1" applyFill="1" applyAlignment="1">
      <alignment horizontal="right" vertical="center"/>
    </xf>
    <xf numFmtId="171" fontId="80" fillId="50" borderId="22" xfId="15" applyNumberFormat="1" applyFont="1" applyFill="1" applyBorder="1" applyAlignment="1">
      <alignment horizontal="right" vertical="center"/>
    </xf>
    <xf numFmtId="171" fontId="182" fillId="23" borderId="85" xfId="15" applyNumberFormat="1" applyFont="1" applyFill="1" applyBorder="1" applyAlignment="1">
      <alignment horizontal="right" vertical="center"/>
    </xf>
    <xf numFmtId="171" fontId="182" fillId="46" borderId="85" xfId="15" applyNumberFormat="1" applyFont="1" applyFill="1" applyBorder="1" applyAlignment="1">
      <alignment horizontal="right" vertical="center"/>
    </xf>
    <xf numFmtId="171" fontId="182" fillId="46" borderId="145" xfId="15" applyNumberFormat="1" applyFont="1" applyFill="1" applyBorder="1" applyAlignment="1">
      <alignment horizontal="right" vertical="center"/>
    </xf>
    <xf numFmtId="0" fontId="0" fillId="44" borderId="0" xfId="0" applyFill="1" applyAlignment="1">
      <alignment horizontal="centerContinuous"/>
    </xf>
    <xf numFmtId="0" fontId="0" fillId="15" borderId="0" xfId="0" applyFill="1" applyAlignment="1">
      <alignment horizontal="centerContinuous"/>
    </xf>
    <xf numFmtId="171" fontId="188" fillId="50" borderId="0" xfId="15" applyNumberFormat="1" applyFont="1" applyFill="1" applyAlignment="1">
      <alignment horizontal="center" vertical="center" wrapText="1"/>
    </xf>
    <xf numFmtId="171" fontId="188" fillId="50" borderId="103" xfId="15" applyNumberFormat="1" applyFont="1" applyFill="1" applyBorder="1" applyAlignment="1">
      <alignment horizontal="center" vertical="center" wrapText="1"/>
    </xf>
    <xf numFmtId="9" fontId="182" fillId="23" borderId="88" xfId="7" applyFont="1" applyFill="1" applyBorder="1" applyAlignment="1">
      <alignment horizontal="right" vertical="center"/>
    </xf>
    <xf numFmtId="9" fontId="182" fillId="46" borderId="88" xfId="7" applyFont="1" applyFill="1" applyBorder="1" applyAlignment="1">
      <alignment horizontal="right" vertical="center"/>
    </xf>
    <xf numFmtId="9" fontId="182" fillId="46" borderId="136" xfId="7" applyFont="1" applyFill="1" applyBorder="1" applyAlignment="1">
      <alignment horizontal="right" vertical="center"/>
    </xf>
    <xf numFmtId="0" fontId="130" fillId="50" borderId="23" xfId="9" applyFont="1" applyFill="1" applyBorder="1" applyAlignment="1">
      <alignment horizontal="center" vertical="center" wrapText="1"/>
    </xf>
    <xf numFmtId="0" fontId="130" fillId="50" borderId="74" xfId="9" applyFont="1" applyFill="1" applyBorder="1" applyAlignment="1">
      <alignment horizontal="left" vertical="center" wrapText="1"/>
    </xf>
    <xf numFmtId="0" fontId="130" fillId="51" borderId="18" xfId="9" applyFont="1" applyFill="1" applyBorder="1" applyAlignment="1">
      <alignment horizontal="center" vertical="center" wrapText="1"/>
    </xf>
    <xf numFmtId="0" fontId="130" fillId="51" borderId="75" xfId="9" applyFont="1" applyFill="1" applyBorder="1" applyAlignment="1">
      <alignment horizontal="left" vertical="center" wrapText="1"/>
    </xf>
    <xf numFmtId="0" fontId="110" fillId="51" borderId="19" xfId="9" applyFont="1" applyFill="1" applyBorder="1" applyAlignment="1">
      <alignment horizontal="left" vertical="center"/>
    </xf>
    <xf numFmtId="171" fontId="80" fillId="51" borderId="19" xfId="15" applyNumberFormat="1" applyFont="1" applyFill="1" applyBorder="1" applyAlignment="1">
      <alignment horizontal="right" vertical="center"/>
    </xf>
    <xf numFmtId="171" fontId="80" fillId="51" borderId="20" xfId="15" applyNumberFormat="1" applyFont="1" applyFill="1" applyBorder="1" applyAlignment="1">
      <alignment horizontal="right" vertical="center"/>
    </xf>
    <xf numFmtId="0" fontId="130" fillId="51" borderId="21" xfId="9" applyFont="1" applyFill="1" applyBorder="1" applyAlignment="1">
      <alignment horizontal="center" vertical="center" wrapText="1"/>
    </xf>
    <xf numFmtId="0" fontId="130" fillId="51" borderId="58" xfId="9" applyFont="1" applyFill="1" applyBorder="1" applyAlignment="1">
      <alignment horizontal="left" vertical="center" wrapText="1"/>
    </xf>
    <xf numFmtId="0" fontId="110" fillId="51" borderId="0" xfId="9" applyFont="1" applyFill="1" applyAlignment="1">
      <alignment horizontal="left" vertical="center"/>
    </xf>
    <xf numFmtId="171" fontId="80" fillId="51" borderId="0" xfId="15" applyNumberFormat="1" applyFont="1" applyFill="1" applyAlignment="1">
      <alignment horizontal="right" vertical="center"/>
    </xf>
    <xf numFmtId="171" fontId="80" fillId="51" borderId="22" xfId="15" applyNumberFormat="1" applyFont="1" applyFill="1" applyBorder="1" applyAlignment="1">
      <alignment horizontal="right" vertical="center"/>
    </xf>
    <xf numFmtId="0" fontId="130" fillId="51" borderId="23" xfId="9" applyFont="1" applyFill="1" applyBorder="1" applyAlignment="1">
      <alignment horizontal="center" vertical="center" wrapText="1"/>
    </xf>
    <xf numFmtId="0" fontId="130" fillId="51" borderId="74" xfId="9" applyFont="1" applyFill="1" applyBorder="1" applyAlignment="1">
      <alignment horizontal="left" vertical="center" wrapText="1"/>
    </xf>
    <xf numFmtId="0" fontId="130" fillId="22" borderId="18" xfId="9" applyFont="1" applyFill="1" applyBorder="1" applyAlignment="1">
      <alignment horizontal="center" vertical="center" wrapText="1"/>
    </xf>
    <xf numFmtId="0" fontId="110" fillId="22" borderId="19" xfId="9" applyFont="1" applyFill="1" applyBorder="1" applyAlignment="1">
      <alignment horizontal="left" vertical="center"/>
    </xf>
    <xf numFmtId="171" fontId="80" fillId="22" borderId="19" xfId="15" applyNumberFormat="1" applyFont="1" applyFill="1" applyBorder="1" applyAlignment="1">
      <alignment horizontal="right" vertical="center"/>
    </xf>
    <xf numFmtId="171" fontId="80" fillId="22" borderId="20" xfId="15" applyNumberFormat="1" applyFont="1" applyFill="1" applyBorder="1" applyAlignment="1">
      <alignment horizontal="right" vertical="center"/>
    </xf>
    <xf numFmtId="0" fontId="130" fillId="22" borderId="21" xfId="9" applyFont="1" applyFill="1" applyBorder="1" applyAlignment="1">
      <alignment horizontal="center" vertical="center" wrapText="1"/>
    </xf>
    <xf numFmtId="0" fontId="130" fillId="22" borderId="58" xfId="9" applyFont="1" applyFill="1" applyBorder="1" applyAlignment="1">
      <alignment horizontal="left" vertical="center" wrapText="1"/>
    </xf>
    <xf numFmtId="0" fontId="110" fillId="22" borderId="0" xfId="9" applyFont="1" applyFill="1" applyAlignment="1">
      <alignment horizontal="left" vertical="center"/>
    </xf>
    <xf numFmtId="171" fontId="80" fillId="22" borderId="0" xfId="15" applyNumberFormat="1" applyFont="1" applyFill="1" applyAlignment="1">
      <alignment horizontal="right" vertical="center"/>
    </xf>
    <xf numFmtId="171" fontId="80" fillId="22" borderId="22" xfId="15" applyNumberFormat="1" applyFont="1" applyFill="1" applyBorder="1" applyAlignment="1">
      <alignment horizontal="right" vertical="center"/>
    </xf>
    <xf numFmtId="0" fontId="130" fillId="22" borderId="23" xfId="9" applyFont="1" applyFill="1" applyBorder="1" applyAlignment="1">
      <alignment horizontal="center" vertical="center" wrapText="1"/>
    </xf>
    <xf numFmtId="0" fontId="130" fillId="22" borderId="74" xfId="9" applyFont="1" applyFill="1" applyBorder="1" applyAlignment="1">
      <alignment horizontal="left" vertical="center" wrapText="1"/>
    </xf>
    <xf numFmtId="0" fontId="130" fillId="52" borderId="18" xfId="9" applyFont="1" applyFill="1" applyBorder="1" applyAlignment="1">
      <alignment horizontal="center" vertical="center" wrapText="1"/>
    </xf>
    <xf numFmtId="0" fontId="110" fillId="52" borderId="19" xfId="9" applyFont="1" applyFill="1" applyBorder="1" applyAlignment="1">
      <alignment horizontal="left" vertical="center"/>
    </xf>
    <xf numFmtId="171" fontId="80" fillId="52" borderId="19" xfId="15" applyNumberFormat="1" applyFont="1" applyFill="1" applyBorder="1" applyAlignment="1">
      <alignment horizontal="right" vertical="center"/>
    </xf>
    <xf numFmtId="171" fontId="80" fillId="52" borderId="20" xfId="15" applyNumberFormat="1" applyFont="1" applyFill="1" applyBorder="1" applyAlignment="1">
      <alignment horizontal="right" vertical="center"/>
    </xf>
    <xf numFmtId="0" fontId="130" fillId="52" borderId="21" xfId="9" applyFont="1" applyFill="1" applyBorder="1" applyAlignment="1">
      <alignment horizontal="center" vertical="center" wrapText="1"/>
    </xf>
    <xf numFmtId="0" fontId="130" fillId="52" borderId="58" xfId="9" applyFont="1" applyFill="1" applyBorder="1" applyAlignment="1">
      <alignment horizontal="left" vertical="center" wrapText="1"/>
    </xf>
    <xf numFmtId="0" fontId="110" fillId="52" borderId="0" xfId="9" applyFont="1" applyFill="1" applyAlignment="1">
      <alignment horizontal="left" vertical="center"/>
    </xf>
    <xf numFmtId="171" fontId="80" fillId="52" borderId="0" xfId="15" applyNumberFormat="1" applyFont="1" applyFill="1" applyAlignment="1">
      <alignment horizontal="right" vertical="center"/>
    </xf>
    <xf numFmtId="171" fontId="80" fillId="52" borderId="22" xfId="15" applyNumberFormat="1" applyFont="1" applyFill="1" applyBorder="1" applyAlignment="1">
      <alignment horizontal="right" vertical="center"/>
    </xf>
    <xf numFmtId="0" fontId="130" fillId="52" borderId="23" xfId="9" applyFont="1" applyFill="1" applyBorder="1" applyAlignment="1">
      <alignment horizontal="center" vertical="center" wrapText="1"/>
    </xf>
    <xf numFmtId="0" fontId="130" fillId="52" borderId="74" xfId="9" applyFont="1" applyFill="1" applyBorder="1" applyAlignment="1">
      <alignment horizontal="left" vertical="center" wrapText="1"/>
    </xf>
    <xf numFmtId="0" fontId="54" fillId="0" borderId="0" xfId="9" applyFont="1" applyAlignment="1">
      <alignment horizontal="center" vertical="center"/>
    </xf>
    <xf numFmtId="0" fontId="94" fillId="2" borderId="0" xfId="0" applyFont="1" applyFill="1" applyAlignment="1">
      <alignment horizontal="left" indent="2"/>
    </xf>
    <xf numFmtId="0" fontId="106" fillId="11" borderId="11" xfId="0" applyFont="1" applyFill="1" applyBorder="1"/>
    <xf numFmtId="14" fontId="0" fillId="2" borderId="11" xfId="0" applyNumberFormat="1" applyFill="1" applyBorder="1" applyAlignment="1">
      <alignment vertical="center"/>
    </xf>
    <xf numFmtId="0" fontId="0" fillId="2" borderId="11" xfId="0" applyFill="1" applyBorder="1" applyAlignment="1">
      <alignment vertical="center"/>
    </xf>
    <xf numFmtId="0" fontId="0" fillId="2" borderId="11" xfId="0" applyFill="1" applyBorder="1" applyAlignment="1">
      <alignment vertical="center" wrapText="1"/>
    </xf>
    <xf numFmtId="0" fontId="23" fillId="2" borderId="11" xfId="1" applyFill="1" applyBorder="1" applyAlignment="1" applyProtection="1">
      <alignment vertical="center" wrapText="1"/>
    </xf>
    <xf numFmtId="0" fontId="23" fillId="2" borderId="11" xfId="1" applyFill="1" applyBorder="1" applyAlignment="1" applyProtection="1">
      <alignment vertical="center"/>
    </xf>
    <xf numFmtId="17" fontId="0" fillId="2" borderId="11" xfId="0" applyNumberFormat="1" applyFill="1" applyBorder="1" applyAlignment="1">
      <alignment vertical="center"/>
    </xf>
    <xf numFmtId="0" fontId="23" fillId="0" borderId="11" xfId="1" applyBorder="1" applyAlignment="1" applyProtection="1">
      <alignment vertical="center"/>
    </xf>
    <xf numFmtId="0" fontId="0" fillId="2" borderId="11" xfId="0" quotePrefix="1" applyFill="1" applyBorder="1" applyAlignment="1">
      <alignment vertical="center" wrapText="1"/>
    </xf>
    <xf numFmtId="0" fontId="142" fillId="11" borderId="0" xfId="9" applyFont="1" applyFill="1" applyAlignment="1">
      <alignment vertical="top" wrapText="1"/>
    </xf>
    <xf numFmtId="0" fontId="142" fillId="11" borderId="0" xfId="9" applyFont="1" applyFill="1" applyAlignment="1">
      <alignment horizontal="left" vertical="center"/>
    </xf>
    <xf numFmtId="0" fontId="142" fillId="11" borderId="0" xfId="9" applyFont="1" applyFill="1" applyAlignment="1">
      <alignment vertical="center"/>
    </xf>
    <xf numFmtId="0" fontId="61" fillId="2" borderId="0" xfId="9" applyFont="1" applyFill="1"/>
    <xf numFmtId="0" fontId="191" fillId="2" borderId="11" xfId="0" applyFont="1" applyFill="1" applyBorder="1" applyAlignment="1">
      <alignment horizontal="left" vertical="center" wrapText="1"/>
    </xf>
    <xf numFmtId="0" fontId="3" fillId="2" borderId="11" xfId="9" applyFont="1" applyFill="1" applyBorder="1"/>
    <xf numFmtId="0" fontId="3" fillId="2" borderId="69" xfId="9" applyFont="1" applyFill="1" applyBorder="1"/>
    <xf numFmtId="170" fontId="2" fillId="19" borderId="17" xfId="15" applyNumberFormat="1" applyFont="1" applyFill="1" applyBorder="1" applyAlignment="1">
      <alignment vertical="top" wrapText="1"/>
    </xf>
    <xf numFmtId="0" fontId="30" fillId="0" borderId="1" xfId="0" applyFont="1" applyBorder="1" applyAlignment="1">
      <alignment horizontal="right" vertical="top"/>
    </xf>
    <xf numFmtId="0" fontId="24" fillId="0" borderId="1" xfId="0" applyFont="1" applyBorder="1" applyAlignment="1">
      <alignment horizontal="right" vertical="top" wrapText="1"/>
    </xf>
    <xf numFmtId="0" fontId="14" fillId="0" borderId="1" xfId="0" applyFont="1" applyBorder="1" applyAlignment="1">
      <alignment horizontal="right" vertical="top"/>
    </xf>
    <xf numFmtId="170" fontId="24" fillId="0" borderId="0" xfId="0" applyNumberFormat="1" applyFont="1"/>
    <xf numFmtId="168" fontId="1" fillId="2" borderId="36" xfId="5" applyNumberFormat="1" applyFont="1" applyFill="1" applyBorder="1" applyAlignment="1">
      <alignment vertical="top" wrapText="1"/>
    </xf>
    <xf numFmtId="0" fontId="1" fillId="2" borderId="42" xfId="0" applyFont="1" applyFill="1" applyBorder="1" applyAlignment="1">
      <alignment vertical="top" wrapText="1"/>
    </xf>
    <xf numFmtId="0" fontId="0" fillId="2" borderId="0" xfId="0" applyFill="1" applyAlignment="1">
      <alignment wrapText="1"/>
    </xf>
    <xf numFmtId="0" fontId="2" fillId="3" borderId="0" xfId="0" applyFont="1" applyFill="1" applyAlignment="1">
      <alignment horizontal="left" vertical="center" wrapText="1"/>
    </xf>
    <xf numFmtId="0" fontId="11" fillId="3" borderId="0" xfId="0" applyFont="1" applyFill="1" applyAlignment="1">
      <alignment vertical="top" wrapText="1"/>
    </xf>
    <xf numFmtId="0" fontId="1" fillId="3" borderId="0" xfId="0" applyFont="1" applyFill="1" applyAlignment="1" applyProtection="1">
      <alignment vertical="top" wrapText="1"/>
      <protection locked="0"/>
    </xf>
    <xf numFmtId="3" fontId="1" fillId="3" borderId="0" xfId="0" applyNumberFormat="1" applyFont="1" applyFill="1" applyAlignment="1" applyProtection="1">
      <alignment vertical="top" wrapText="1"/>
      <protection locked="0"/>
    </xf>
    <xf numFmtId="0" fontId="2" fillId="3" borderId="0" xfId="0" applyFont="1" applyFill="1" applyAlignment="1">
      <alignment vertical="center" wrapText="1"/>
    </xf>
    <xf numFmtId="0" fontId="24" fillId="0" borderId="15" xfId="0" applyFont="1" applyBorder="1" applyAlignment="1">
      <alignment horizontal="left" vertical="center" wrapText="1"/>
    </xf>
    <xf numFmtId="0" fontId="24" fillId="0" borderId="27" xfId="0" applyFont="1" applyBorder="1" applyAlignment="1">
      <alignment horizontal="left" vertical="center" wrapText="1"/>
    </xf>
    <xf numFmtId="17" fontId="1" fillId="2" borderId="15" xfId="0" applyNumberFormat="1"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0"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0" borderId="0" xfId="0" applyFont="1" applyAlignment="1">
      <alignment horizontal="left" vertical="center" wrapText="1"/>
    </xf>
    <xf numFmtId="0" fontId="1" fillId="0" borderId="0" xfId="0" applyFont="1" applyAlignment="1" applyProtection="1">
      <alignment vertical="top" wrapText="1"/>
      <protection locked="0"/>
    </xf>
    <xf numFmtId="0" fontId="1" fillId="0" borderId="0" xfId="0" applyFont="1" applyAlignment="1">
      <alignment horizontal="left" vertical="center" wrapText="1"/>
    </xf>
    <xf numFmtId="0" fontId="2" fillId="3" borderId="0" xfId="0" applyFont="1" applyFill="1" applyAlignment="1">
      <alignment horizontal="left" vertical="top" wrapText="1"/>
    </xf>
    <xf numFmtId="0" fontId="2" fillId="3" borderId="22"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0" borderId="0" xfId="0" applyFont="1" applyAlignment="1">
      <alignment horizontal="center" vertical="top" wrapText="1"/>
    </xf>
    <xf numFmtId="0" fontId="34" fillId="0" borderId="0" xfId="0" applyFont="1" applyAlignment="1">
      <alignment horizontal="left" vertical="center" wrapText="1"/>
    </xf>
    <xf numFmtId="3" fontId="1" fillId="0" borderId="0" xfId="0" applyNumberFormat="1" applyFont="1" applyAlignment="1" applyProtection="1">
      <alignment vertical="top" wrapText="1"/>
      <protection locked="0"/>
    </xf>
    <xf numFmtId="0" fontId="2" fillId="3" borderId="0" xfId="0" applyFont="1" applyFill="1" applyAlignment="1">
      <alignment horizontal="left" vertical="center" wrapText="1"/>
    </xf>
    <xf numFmtId="0" fontId="11" fillId="3" borderId="0" xfId="0" applyFont="1" applyFill="1" applyAlignment="1">
      <alignment vertical="top" wrapText="1"/>
    </xf>
    <xf numFmtId="0" fontId="1" fillId="2" borderId="44"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 fillId="3" borderId="24" xfId="0" applyFont="1" applyFill="1" applyBorder="1" applyAlignment="1">
      <alignment horizontal="left" vertical="center" wrapText="1"/>
    </xf>
    <xf numFmtId="3" fontId="1" fillId="3" borderId="16" xfId="0" applyNumberFormat="1" applyFont="1" applyFill="1" applyBorder="1" applyAlignment="1" applyProtection="1">
      <alignment horizontal="center" vertical="top" wrapText="1"/>
      <protection locked="0"/>
    </xf>
    <xf numFmtId="0" fontId="1" fillId="3" borderId="0" xfId="0" applyFont="1" applyFill="1" applyAlignment="1" applyProtection="1">
      <alignment vertical="top" wrapText="1"/>
      <protection locked="0"/>
    </xf>
    <xf numFmtId="3" fontId="1" fillId="3" borderId="0" xfId="0" applyNumberFormat="1" applyFont="1" applyFill="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2" fillId="3" borderId="0" xfId="0" applyFont="1" applyFill="1" applyAlignment="1">
      <alignment horizontal="center" vertical="top" wrapText="1"/>
    </xf>
    <xf numFmtId="0" fontId="2" fillId="2" borderId="44" xfId="0" applyFont="1" applyFill="1" applyBorder="1" applyAlignment="1">
      <alignment horizontal="center" vertical="top" wrapText="1"/>
    </xf>
    <xf numFmtId="0" fontId="2" fillId="2" borderId="30" xfId="0" applyFont="1" applyFill="1" applyBorder="1" applyAlignment="1">
      <alignment horizontal="center" vertical="top" wrapText="1"/>
    </xf>
    <xf numFmtId="0" fontId="4" fillId="3" borderId="0" xfId="0" applyFont="1" applyFill="1" applyAlignment="1">
      <alignment horizontal="left" vertical="center" wrapText="1"/>
    </xf>
    <xf numFmtId="0" fontId="1" fillId="3" borderId="19" xfId="0" applyFont="1" applyFill="1" applyBorder="1" applyAlignment="1">
      <alignment horizontal="left" vertical="top" wrapText="1"/>
    </xf>
    <xf numFmtId="0" fontId="1" fillId="3" borderId="0" xfId="0" applyFont="1" applyFill="1" applyBorder="1" applyAlignment="1">
      <alignment horizontal="left" vertical="top" wrapText="1"/>
    </xf>
    <xf numFmtId="0" fontId="62" fillId="3" borderId="24" xfId="0" applyFont="1" applyFill="1" applyBorder="1" applyAlignment="1">
      <alignment horizontal="left" vertical="top" wrapText="1"/>
    </xf>
    <xf numFmtId="0" fontId="1" fillId="2" borderId="44"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167" fontId="1" fillId="2" borderId="44" xfId="0" applyNumberFormat="1" applyFont="1" applyFill="1" applyBorder="1" applyAlignment="1" applyProtection="1">
      <alignment horizontal="center" vertical="center" wrapText="1"/>
      <protection locked="0"/>
    </xf>
    <xf numFmtId="167" fontId="1" fillId="2" borderId="30" xfId="0" applyNumberFormat="1" applyFont="1" applyFill="1" applyBorder="1" applyAlignment="1" applyProtection="1">
      <alignment horizontal="center" vertical="center" wrapText="1"/>
      <protection locked="0"/>
    </xf>
    <xf numFmtId="167" fontId="2" fillId="2" borderId="44" xfId="0" applyNumberFormat="1" applyFont="1" applyFill="1" applyBorder="1" applyAlignment="1" applyProtection="1">
      <alignment horizontal="center" vertical="center" wrapText="1"/>
      <protection locked="0"/>
    </xf>
    <xf numFmtId="167" fontId="2" fillId="2" borderId="30" xfId="0" applyNumberFormat="1" applyFont="1" applyFill="1" applyBorder="1" applyAlignment="1" applyProtection="1">
      <alignment horizontal="center" vertical="center" wrapText="1"/>
      <protection locked="0"/>
    </xf>
    <xf numFmtId="3" fontId="1" fillId="2" borderId="44"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Alignment="1">
      <alignment horizontal="left" vertical="top" wrapText="1"/>
    </xf>
    <xf numFmtId="0" fontId="15" fillId="3" borderId="0" xfId="0" applyFont="1" applyFill="1" applyAlignment="1">
      <alignment horizontal="left" vertical="center" wrapText="1"/>
    </xf>
    <xf numFmtId="3" fontId="2" fillId="2" borderId="44" xfId="0" applyNumberFormat="1" applyFont="1" applyFill="1" applyBorder="1" applyAlignment="1" applyProtection="1">
      <alignment horizontal="center" vertical="center" wrapText="1"/>
      <protection locked="0"/>
    </xf>
    <xf numFmtId="3" fontId="2" fillId="2" borderId="30"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left"/>
    </xf>
    <xf numFmtId="0" fontId="13" fillId="2" borderId="16" xfId="0" applyFont="1" applyFill="1" applyBorder="1" applyAlignment="1">
      <alignment horizontal="left"/>
    </xf>
    <xf numFmtId="0" fontId="13" fillId="2" borderId="30" xfId="0" applyFont="1" applyFill="1" applyBorder="1" applyAlignment="1">
      <alignment horizontal="left"/>
    </xf>
    <xf numFmtId="0" fontId="56" fillId="2" borderId="44" xfId="0" applyFont="1" applyFill="1" applyBorder="1" applyAlignment="1">
      <alignment horizontal="center"/>
    </xf>
    <xf numFmtId="0" fontId="56" fillId="2" borderId="16" xfId="0" applyFont="1" applyFill="1" applyBorder="1" applyAlignment="1">
      <alignment horizontal="center"/>
    </xf>
    <xf numFmtId="0" fontId="56" fillId="2" borderId="30" xfId="0" applyFont="1" applyFill="1" applyBorder="1" applyAlignment="1">
      <alignment horizontal="center"/>
    </xf>
    <xf numFmtId="0" fontId="13" fillId="2" borderId="44" xfId="0" applyFont="1" applyFill="1" applyBorder="1" applyAlignment="1">
      <alignment horizontal="center"/>
    </xf>
    <xf numFmtId="0" fontId="13" fillId="2" borderId="16" xfId="0" applyFont="1" applyFill="1" applyBorder="1" applyAlignment="1">
      <alignment horizontal="center"/>
    </xf>
    <xf numFmtId="0" fontId="13" fillId="2" borderId="30" xfId="0" applyFont="1" applyFill="1" applyBorder="1" applyAlignment="1">
      <alignment horizontal="center"/>
    </xf>
    <xf numFmtId="0" fontId="14" fillId="3" borderId="21" xfId="0" applyFont="1" applyFill="1" applyBorder="1" applyAlignment="1">
      <alignment horizontal="center" wrapText="1"/>
    </xf>
    <xf numFmtId="0" fontId="10" fillId="3" borderId="0" xfId="0" applyFont="1" applyFill="1" applyAlignment="1">
      <alignment horizontal="center" wrapText="1"/>
    </xf>
    <xf numFmtId="0" fontId="10" fillId="3" borderId="21" xfId="0" applyFont="1" applyFill="1" applyBorder="1" applyAlignment="1">
      <alignment horizontal="center" wrapText="1"/>
    </xf>
    <xf numFmtId="0" fontId="10" fillId="3" borderId="0" xfId="0" applyFont="1" applyFill="1" applyAlignment="1">
      <alignment horizontal="center"/>
    </xf>
    <xf numFmtId="0" fontId="13" fillId="2" borderId="44"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24" fillId="0" borderId="11"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45" xfId="0" applyFont="1" applyFill="1" applyBorder="1" applyAlignment="1">
      <alignment horizontal="left" vertical="center"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4"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30" xfId="0" applyFont="1" applyFill="1" applyBorder="1" applyAlignment="1">
      <alignment horizontal="left" vertical="top" wrapText="1"/>
    </xf>
    <xf numFmtId="0" fontId="11" fillId="3" borderId="0" xfId="0" applyFont="1" applyFill="1" applyBorder="1" applyAlignment="1" applyProtection="1">
      <alignment horizontal="left" vertical="top" wrapText="1"/>
    </xf>
    <xf numFmtId="0" fontId="24" fillId="2" borderId="1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3" borderId="0" xfId="0" applyFont="1" applyFill="1" applyBorder="1" applyAlignment="1" applyProtection="1">
      <alignment horizontal="center"/>
    </xf>
    <xf numFmtId="0" fontId="15" fillId="2" borderId="37" xfId="0" applyFont="1" applyFill="1" applyBorder="1" applyAlignment="1" applyProtection="1">
      <alignment horizontal="center" vertical="top" wrapText="1"/>
    </xf>
    <xf numFmtId="0" fontId="15" fillId="2" borderId="38" xfId="0" applyFont="1" applyFill="1" applyBorder="1" applyAlignment="1" applyProtection="1">
      <alignment horizontal="center"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5" fillId="3" borderId="0" xfId="0" applyFont="1" applyFill="1" applyAlignment="1">
      <alignment horizontal="left"/>
    </xf>
    <xf numFmtId="0" fontId="24" fillId="0" borderId="76"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24" fillId="0" borderId="10"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14" fillId="2" borderId="52" xfId="0" applyFont="1" applyFill="1" applyBorder="1" applyAlignment="1">
      <alignment horizontal="left" vertical="top" wrapText="1"/>
    </xf>
    <xf numFmtId="0" fontId="14" fillId="2" borderId="57" xfId="0" applyFont="1" applyFill="1" applyBorder="1" applyAlignment="1">
      <alignment horizontal="left" vertical="top" wrapText="1"/>
    </xf>
    <xf numFmtId="0" fontId="33" fillId="0" borderId="29" xfId="0" applyFont="1" applyBorder="1" applyAlignment="1">
      <alignment horizontal="center" vertical="center" wrapText="1"/>
    </xf>
    <xf numFmtId="0" fontId="33" fillId="0" borderId="54" xfId="0" applyFont="1" applyBorder="1" applyAlignment="1">
      <alignment horizontal="center" vertical="center" wrapText="1"/>
    </xf>
    <xf numFmtId="0" fontId="24" fillId="0" borderId="12" xfId="0" applyFont="1" applyBorder="1" applyAlignment="1">
      <alignment horizontal="center" vertical="top"/>
    </xf>
    <xf numFmtId="0" fontId="24" fillId="0" borderId="69" xfId="0" applyFont="1" applyBorder="1" applyAlignment="1">
      <alignment horizontal="center" vertical="top"/>
    </xf>
    <xf numFmtId="0" fontId="24" fillId="0" borderId="13" xfId="0" applyFont="1" applyBorder="1" applyAlignment="1">
      <alignment horizontal="center" vertical="top"/>
    </xf>
    <xf numFmtId="0" fontId="33" fillId="0" borderId="12" xfId="0" applyFont="1" applyBorder="1" applyAlignment="1">
      <alignment horizontal="left" vertical="center" wrapText="1"/>
    </xf>
    <xf numFmtId="0" fontId="3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left" vertical="center" wrapText="1"/>
    </xf>
    <xf numFmtId="0" fontId="33" fillId="0" borderId="31" xfId="0" applyFont="1" applyBorder="1" applyAlignment="1">
      <alignment horizontal="left" vertical="center" wrapText="1"/>
    </xf>
    <xf numFmtId="0" fontId="24" fillId="0" borderId="64" xfId="0" applyFont="1" applyBorder="1" applyAlignment="1">
      <alignment horizontal="left" vertical="center" wrapText="1"/>
    </xf>
    <xf numFmtId="0" fontId="24" fillId="2" borderId="64" xfId="0" applyFont="1" applyFill="1" applyBorder="1" applyAlignment="1">
      <alignment horizontal="center" vertical="top" wrapText="1"/>
    </xf>
    <xf numFmtId="0" fontId="24" fillId="2" borderId="17" xfId="0" applyFont="1" applyFill="1" applyBorder="1" applyAlignment="1">
      <alignment horizontal="center" vertical="top"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69" xfId="0" applyFont="1" applyBorder="1" applyAlignment="1">
      <alignment horizontal="left" vertical="center" wrapText="1"/>
    </xf>
    <xf numFmtId="0" fontId="24" fillId="0" borderId="13" xfId="0" applyFont="1" applyBorder="1" applyAlignment="1">
      <alignment horizontal="left" vertical="center" wrapText="1"/>
    </xf>
    <xf numFmtId="0" fontId="24" fillId="0" borderId="10" xfId="0" applyFont="1" applyBorder="1" applyAlignment="1">
      <alignment horizontal="center" vertical="top" wrapText="1"/>
    </xf>
    <xf numFmtId="0" fontId="24" fillId="0" borderId="9" xfId="0" applyFont="1" applyBorder="1" applyAlignment="1">
      <alignment horizontal="center" vertical="top" wrapText="1"/>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33" fillId="0" borderId="46" xfId="0" applyFont="1" applyBorder="1" applyAlignment="1">
      <alignment horizontal="left" vertical="center" wrapText="1"/>
    </xf>
    <xf numFmtId="0" fontId="33" fillId="0" borderId="70" xfId="0" applyFont="1" applyBorder="1" applyAlignment="1">
      <alignment horizontal="left" vertical="center" wrapText="1"/>
    </xf>
    <xf numFmtId="0" fontId="24" fillId="0" borderId="69" xfId="0" applyFont="1" applyBorder="1" applyAlignment="1">
      <alignment horizontal="left" vertical="top"/>
    </xf>
    <xf numFmtId="0" fontId="24" fillId="0" borderId="13" xfId="0" applyFont="1" applyBorder="1" applyAlignment="1">
      <alignment horizontal="left" vertical="top"/>
    </xf>
    <xf numFmtId="0" fontId="33" fillId="16" borderId="0" xfId="0" applyFont="1" applyFill="1" applyAlignment="1">
      <alignment horizontal="left" vertical="top" wrapText="1"/>
    </xf>
    <xf numFmtId="0" fontId="33" fillId="0" borderId="49" xfId="0" applyFont="1" applyBorder="1" applyAlignment="1">
      <alignment horizontal="left" vertical="center" wrapText="1"/>
    </xf>
    <xf numFmtId="0" fontId="33" fillId="0" borderId="60" xfId="0" applyFont="1" applyBorder="1" applyAlignment="1">
      <alignment horizontal="left" vertical="center" wrapText="1"/>
    </xf>
    <xf numFmtId="0" fontId="0" fillId="0" borderId="10" xfId="0" applyBorder="1" applyAlignment="1">
      <alignment horizontal="center" vertical="top"/>
    </xf>
    <xf numFmtId="0" fontId="0" fillId="0" borderId="9" xfId="0" applyBorder="1" applyAlignment="1">
      <alignment horizontal="center" vertical="top"/>
    </xf>
    <xf numFmtId="0" fontId="0" fillId="0" borderId="69" xfId="0" applyBorder="1" applyAlignment="1">
      <alignment horizontal="center" vertical="top"/>
    </xf>
    <xf numFmtId="0" fontId="0" fillId="0" borderId="13" xfId="0" applyBorder="1" applyAlignment="1">
      <alignment horizontal="center" vertical="top"/>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89" fillId="0" borderId="10" xfId="0" applyFont="1" applyFill="1" applyBorder="1" applyAlignment="1">
      <alignment horizontal="left" vertical="top" wrapText="1"/>
    </xf>
    <xf numFmtId="0" fontId="89" fillId="0" borderId="9" xfId="0" applyFont="1" applyFill="1" applyBorder="1" applyAlignment="1">
      <alignment horizontal="left" vertical="top" wrapText="1"/>
    </xf>
    <xf numFmtId="0" fontId="0" fillId="0" borderId="11" xfId="0" applyBorder="1" applyAlignment="1">
      <alignment horizontal="left" vertical="center"/>
    </xf>
    <xf numFmtId="0" fontId="0" fillId="0" borderId="7" xfId="0" applyBorder="1" applyAlignment="1">
      <alignment horizontal="left" vertical="center"/>
    </xf>
    <xf numFmtId="0" fontId="56" fillId="0" borderId="44" xfId="0" applyFont="1" applyBorder="1" applyAlignment="1">
      <alignment horizontal="center" vertical="center"/>
    </xf>
    <xf numFmtId="0" fontId="56" fillId="0" borderId="16" xfId="0" applyFont="1" applyBorder="1" applyAlignment="1">
      <alignment horizontal="center" vertical="center"/>
    </xf>
    <xf numFmtId="0" fontId="56" fillId="0" borderId="30" xfId="0" applyFont="1" applyBorder="1" applyAlignment="1">
      <alignment horizontal="center" vertical="center"/>
    </xf>
    <xf numFmtId="0" fontId="24" fillId="0" borderId="64" xfId="0" applyFont="1" applyBorder="1" applyAlignment="1">
      <alignment horizontal="center" vertical="top" wrapText="1"/>
    </xf>
    <xf numFmtId="0" fontId="24" fillId="0" borderId="17" xfId="0" applyFont="1" applyBorder="1" applyAlignment="1">
      <alignment horizontal="center" vertical="top" wrapText="1"/>
    </xf>
    <xf numFmtId="0" fontId="24" fillId="0" borderId="10" xfId="0" applyFont="1" applyBorder="1" applyAlignment="1">
      <alignment horizontal="left" vertical="top"/>
    </xf>
    <xf numFmtId="0" fontId="24" fillId="0" borderId="9" xfId="0" applyFont="1" applyBorder="1" applyAlignment="1">
      <alignment horizontal="left" vertical="top"/>
    </xf>
    <xf numFmtId="0" fontId="33" fillId="0" borderId="52" xfId="0" applyFont="1" applyBorder="1" applyAlignment="1">
      <alignment horizontal="left" vertical="center" wrapText="1"/>
    </xf>
    <xf numFmtId="0" fontId="33" fillId="0" borderId="57" xfId="0" applyFont="1" applyBorder="1" applyAlignment="1">
      <alignment horizontal="left" vertical="center" wrapText="1"/>
    </xf>
    <xf numFmtId="0" fontId="24" fillId="0" borderId="11" xfId="0" applyFont="1" applyBorder="1" applyAlignment="1">
      <alignment horizontal="left" vertical="top"/>
    </xf>
    <xf numFmtId="0" fontId="24" fillId="0" borderId="7" xfId="0" applyFont="1" applyBorder="1" applyAlignment="1">
      <alignment horizontal="left" vertical="top"/>
    </xf>
    <xf numFmtId="0" fontId="24" fillId="0" borderId="52" xfId="0" applyFont="1" applyBorder="1" applyAlignment="1">
      <alignment horizontal="left" vertical="center" wrapText="1"/>
    </xf>
    <xf numFmtId="0" fontId="24" fillId="0" borderId="57" xfId="0" applyFont="1" applyBorder="1" applyAlignment="1">
      <alignment horizontal="left" vertical="center" wrapText="1"/>
    </xf>
    <xf numFmtId="0" fontId="3" fillId="0" borderId="34" xfId="0" applyFont="1" applyBorder="1" applyAlignment="1">
      <alignment horizontal="left" vertical="center" wrapText="1"/>
    </xf>
    <xf numFmtId="0" fontId="3" fillId="0" borderId="73" xfId="0" applyFont="1" applyBorder="1" applyAlignment="1">
      <alignment horizontal="left" vertical="center" wrapText="1"/>
    </xf>
    <xf numFmtId="0" fontId="3" fillId="0" borderId="65" xfId="0" applyFont="1" applyBorder="1" applyAlignment="1">
      <alignment horizontal="left" vertical="center" wrapText="1"/>
    </xf>
    <xf numFmtId="0" fontId="3" fillId="0" borderId="41" xfId="0" applyFont="1" applyBorder="1" applyAlignment="1">
      <alignment horizontal="left" vertical="center" wrapText="1"/>
    </xf>
    <xf numFmtId="0" fontId="3" fillId="0" borderId="0" xfId="0" applyFont="1" applyBorder="1" applyAlignment="1">
      <alignment horizontal="left" vertical="center" wrapText="1"/>
    </xf>
    <xf numFmtId="0" fontId="3" fillId="0" borderId="22" xfId="0" applyFont="1" applyBorder="1" applyAlignment="1">
      <alignment horizontal="left" vertical="center" wrapText="1"/>
    </xf>
    <xf numFmtId="0" fontId="3" fillId="0" borderId="28" xfId="0" applyFont="1" applyBorder="1" applyAlignment="1">
      <alignment horizontal="left" vertical="center" wrapText="1"/>
    </xf>
    <xf numFmtId="0" fontId="3" fillId="0" borderId="72" xfId="0" applyFont="1" applyBorder="1" applyAlignment="1">
      <alignment horizontal="left" vertical="center" wrapText="1"/>
    </xf>
    <xf numFmtId="0" fontId="3" fillId="0" borderId="66" xfId="0" applyFont="1" applyBorder="1" applyAlignment="1">
      <alignment horizontal="left" vertical="center" wrapText="1"/>
    </xf>
    <xf numFmtId="0" fontId="24" fillId="0" borderId="46" xfId="0" applyFont="1" applyBorder="1" applyAlignment="1">
      <alignment horizontal="left" vertical="center"/>
    </xf>
    <xf numFmtId="0" fontId="24" fillId="0" borderId="70" xfId="0" applyFont="1" applyBorder="1" applyAlignment="1">
      <alignment horizontal="left" vertical="center"/>
    </xf>
    <xf numFmtId="0" fontId="24" fillId="0" borderId="71" xfId="0" applyFont="1" applyBorder="1" applyAlignment="1">
      <alignment horizontal="center" vertical="top"/>
    </xf>
    <xf numFmtId="0" fontId="24" fillId="0" borderId="47" xfId="0" applyFont="1" applyBorder="1" applyAlignment="1">
      <alignment horizontal="center" vertical="top"/>
    </xf>
    <xf numFmtId="0" fontId="24" fillId="0" borderId="48" xfId="0" applyFont="1" applyBorder="1" applyAlignment="1">
      <alignment horizontal="center" vertical="top"/>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60" fillId="2" borderId="52" xfId="0" applyFont="1" applyFill="1" applyBorder="1" applyAlignment="1">
      <alignment horizontal="left" vertical="top" wrapText="1"/>
    </xf>
    <xf numFmtId="0" fontId="60" fillId="2" borderId="57" xfId="0" applyFont="1" applyFill="1" applyBorder="1" applyAlignment="1">
      <alignment horizontal="left" vertical="top" wrapText="1"/>
    </xf>
    <xf numFmtId="0" fontId="33" fillId="2" borderId="29" xfId="0" applyFont="1" applyFill="1" applyBorder="1" applyAlignment="1">
      <alignment horizontal="center" vertical="center" wrapText="1"/>
    </xf>
    <xf numFmtId="0" fontId="33" fillId="2" borderId="53" xfId="0" applyFont="1" applyFill="1" applyBorder="1" applyAlignment="1">
      <alignment horizontal="center" vertical="center" wrapText="1"/>
    </xf>
    <xf numFmtId="0" fontId="33" fillId="2" borderId="54" xfId="0" applyFont="1" applyFill="1" applyBorder="1" applyAlignment="1">
      <alignment horizontal="center" vertical="center" wrapText="1"/>
    </xf>
    <xf numFmtId="0" fontId="60" fillId="0" borderId="11" xfId="0" applyFont="1" applyBorder="1" applyAlignment="1">
      <alignment horizontal="left" vertical="center" wrapText="1"/>
    </xf>
    <xf numFmtId="0" fontId="60" fillId="0" borderId="11" xfId="0" applyFont="1" applyBorder="1" applyAlignment="1">
      <alignment horizontal="left" vertical="center"/>
    </xf>
    <xf numFmtId="0" fontId="60" fillId="0" borderId="7" xfId="0" applyFont="1" applyBorder="1" applyAlignment="1">
      <alignment horizontal="left" vertical="center"/>
    </xf>
    <xf numFmtId="0" fontId="60" fillId="0" borderId="69" xfId="0" applyFont="1" applyBorder="1" applyAlignment="1">
      <alignment horizontal="left" vertical="center" wrapText="1"/>
    </xf>
    <xf numFmtId="0" fontId="60" fillId="0" borderId="69" xfId="0" applyFont="1" applyBorder="1" applyAlignment="1">
      <alignment horizontal="left" vertical="center"/>
    </xf>
    <xf numFmtId="0" fontId="60" fillId="0" borderId="13" xfId="0" applyFont="1" applyBorder="1" applyAlignment="1">
      <alignment horizontal="left"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4" fillId="0" borderId="29" xfId="0" applyFont="1" applyBorder="1" applyAlignment="1">
      <alignment horizontal="left" vertical="center" wrapText="1"/>
    </xf>
    <xf numFmtId="0" fontId="14" fillId="0" borderId="57" xfId="0" applyFont="1" applyBorder="1" applyAlignment="1">
      <alignment horizontal="left" vertical="center" wrapText="1"/>
    </xf>
    <xf numFmtId="0" fontId="3" fillId="0" borderId="29" xfId="0" applyFont="1" applyBorder="1" applyAlignment="1">
      <alignment horizontal="left" vertical="top" wrapText="1"/>
    </xf>
    <xf numFmtId="0" fontId="3" fillId="0" borderId="53" xfId="0" applyFont="1" applyBorder="1" applyAlignment="1">
      <alignment horizontal="left" vertical="top" wrapText="1"/>
    </xf>
    <xf numFmtId="0" fontId="3" fillId="0" borderId="57" xfId="0" applyFont="1" applyBorder="1" applyAlignment="1">
      <alignment horizontal="left" vertical="top" wrapText="1"/>
    </xf>
    <xf numFmtId="0" fontId="33" fillId="0" borderId="50" xfId="0" applyFont="1" applyBorder="1" applyAlignment="1">
      <alignment horizontal="left" vertical="center" wrapText="1"/>
    </xf>
    <xf numFmtId="0" fontId="33" fillId="0" borderId="51" xfId="0" applyFont="1" applyBorder="1" applyAlignment="1">
      <alignment horizontal="left" vertical="center"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9" xfId="0" applyFont="1" applyBorder="1" applyAlignment="1">
      <alignment horizontal="left" vertical="top" wrapText="1"/>
    </xf>
    <xf numFmtId="0" fontId="63" fillId="0" borderId="33" xfId="0" applyFont="1" applyBorder="1" applyAlignment="1">
      <alignment horizontal="left" vertical="center" wrapText="1"/>
    </xf>
    <xf numFmtId="0" fontId="63" fillId="0" borderId="5" xfId="0" applyFont="1" applyBorder="1" applyAlignment="1">
      <alignment horizontal="left" vertical="center" wrapText="1"/>
    </xf>
    <xf numFmtId="0" fontId="63" fillId="0" borderId="11" xfId="0" applyFont="1" applyBorder="1" applyAlignment="1">
      <alignment horizontal="center" vertical="center" wrapText="1"/>
    </xf>
    <xf numFmtId="0" fontId="63" fillId="0" borderId="69" xfId="0" applyFont="1" applyBorder="1" applyAlignment="1">
      <alignment horizontal="center" vertical="center" wrapText="1"/>
    </xf>
    <xf numFmtId="0" fontId="63" fillId="0" borderId="43" xfId="0" applyFont="1" applyBorder="1" applyAlignment="1">
      <alignment horizontal="left" vertical="center" wrapText="1"/>
    </xf>
    <xf numFmtId="0" fontId="64" fillId="0" borderId="39" xfId="0" quotePrefix="1" applyFont="1" applyBorder="1" applyAlignment="1">
      <alignment horizontal="left" vertical="center" wrapText="1"/>
    </xf>
    <xf numFmtId="0" fontId="64" fillId="0" borderId="61" xfId="0" quotePrefix="1" applyFont="1" applyBorder="1" applyAlignment="1">
      <alignment horizontal="left" vertical="center" wrapText="1"/>
    </xf>
    <xf numFmtId="0" fontId="63" fillId="0" borderId="11" xfId="0" applyFont="1" applyBorder="1" applyAlignment="1">
      <alignment horizontal="left" vertical="center" wrapText="1"/>
    </xf>
    <xf numFmtId="0" fontId="63" fillId="0" borderId="69" xfId="0" applyFont="1" applyBorder="1" applyAlignment="1">
      <alignment horizontal="left" vertical="center" wrapText="1"/>
    </xf>
    <xf numFmtId="0" fontId="33" fillId="3" borderId="0" xfId="0" applyFont="1" applyFill="1" applyAlignment="1">
      <alignment horizontal="left" vertical="center" wrapText="1"/>
    </xf>
    <xf numFmtId="0" fontId="24" fillId="3" borderId="0" xfId="0" applyFont="1" applyFill="1" applyAlignment="1">
      <alignment horizontal="center" vertical="top"/>
    </xf>
    <xf numFmtId="0" fontId="56" fillId="0" borderId="44" xfId="0" applyFont="1" applyBorder="1" applyAlignment="1">
      <alignment horizontal="center" vertical="top"/>
    </xf>
    <xf numFmtId="0" fontId="56" fillId="0" borderId="16" xfId="0" applyFont="1" applyBorder="1" applyAlignment="1">
      <alignment horizontal="center" vertical="top"/>
    </xf>
    <xf numFmtId="0" fontId="56" fillId="0" borderId="30" xfId="0" applyFont="1" applyBorder="1" applyAlignment="1">
      <alignment horizontal="center" vertical="top"/>
    </xf>
    <xf numFmtId="0" fontId="60" fillId="0" borderId="10" xfId="0" applyFont="1" applyBorder="1" applyAlignment="1">
      <alignment horizontal="left" vertical="top"/>
    </xf>
    <xf numFmtId="0" fontId="60" fillId="0" borderId="9" xfId="0" applyFont="1" applyBorder="1" applyAlignment="1">
      <alignment horizontal="left" vertical="top"/>
    </xf>
    <xf numFmtId="0" fontId="3" fillId="0" borderId="71" xfId="0" applyFont="1" applyBorder="1" applyAlignment="1">
      <alignment horizontal="left" vertical="top" wrapText="1"/>
    </xf>
    <xf numFmtId="0" fontId="3" fillId="0" borderId="47" xfId="0" applyFont="1" applyBorder="1" applyAlignment="1">
      <alignment horizontal="left" vertical="top" wrapText="1"/>
    </xf>
    <xf numFmtId="0" fontId="3" fillId="0" borderId="48" xfId="0" applyFont="1" applyBorder="1" applyAlignment="1">
      <alignment horizontal="left" vertical="top" wrapText="1"/>
    </xf>
    <xf numFmtId="0" fontId="56" fillId="0" borderId="44" xfId="0" applyFont="1" applyBorder="1" applyAlignment="1">
      <alignment horizontal="center"/>
    </xf>
    <xf numFmtId="0" fontId="56" fillId="0" borderId="30" xfId="0" applyFont="1" applyBorder="1" applyAlignment="1">
      <alignment horizontal="center"/>
    </xf>
    <xf numFmtId="0" fontId="1" fillId="2" borderId="44" xfId="0" applyFont="1" applyFill="1" applyBorder="1" applyAlignment="1" applyProtection="1">
      <alignment vertical="top" wrapText="1"/>
    </xf>
    <xf numFmtId="0" fontId="1" fillId="2" borderId="30" xfId="0" applyFont="1" applyFill="1" applyBorder="1" applyAlignment="1" applyProtection="1">
      <alignment vertical="top" wrapText="1"/>
    </xf>
    <xf numFmtId="0" fontId="1" fillId="2" borderId="44"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2" borderId="44" xfId="0" applyFont="1" applyFill="1" applyBorder="1" applyAlignment="1">
      <alignment horizontal="left" vertical="top" wrapText="1"/>
    </xf>
    <xf numFmtId="0" fontId="1" fillId="2" borderId="30" xfId="0" applyFont="1" applyFill="1" applyBorder="1" applyAlignment="1">
      <alignment horizontal="left" vertical="top" wrapText="1"/>
    </xf>
    <xf numFmtId="0" fontId="14" fillId="2" borderId="44" xfId="0" applyFont="1" applyFill="1" applyBorder="1" applyAlignment="1" applyProtection="1">
      <alignment horizontal="left" vertical="top" wrapText="1"/>
    </xf>
    <xf numFmtId="0" fontId="24" fillId="2" borderId="44" xfId="0" applyFont="1" applyFill="1" applyBorder="1" applyAlignment="1" applyProtection="1">
      <alignment horizontal="left" vertical="top" wrapText="1"/>
    </xf>
    <xf numFmtId="0" fontId="49" fillId="2" borderId="30" xfId="0" applyFont="1" applyFill="1" applyBorder="1" applyAlignment="1" applyProtection="1">
      <alignment horizontal="left" vertical="top" wrapText="1"/>
    </xf>
    <xf numFmtId="0" fontId="14" fillId="0" borderId="44" xfId="0" applyFont="1" applyBorder="1" applyAlignment="1">
      <alignment horizontal="left" vertical="top" wrapText="1"/>
    </xf>
    <xf numFmtId="0" fontId="14" fillId="0" borderId="30" xfId="0" applyFont="1" applyBorder="1" applyAlignment="1">
      <alignment horizontal="left" vertical="top" wrapText="1"/>
    </xf>
    <xf numFmtId="0" fontId="14" fillId="0" borderId="44" xfId="0" applyFont="1" applyFill="1" applyBorder="1" applyAlignment="1" applyProtection="1">
      <alignment horizontal="left" vertical="top" wrapText="1"/>
    </xf>
    <xf numFmtId="0" fontId="14" fillId="0" borderId="30" xfId="0" applyFont="1" applyFill="1" applyBorder="1" applyAlignment="1" applyProtection="1">
      <alignment horizontal="left" vertical="top" wrapText="1"/>
    </xf>
    <xf numFmtId="0" fontId="0" fillId="0" borderId="44" xfId="0" applyBorder="1" applyAlignment="1">
      <alignment horizontal="center"/>
    </xf>
    <xf numFmtId="0" fontId="0" fillId="0" borderId="16" xfId="0" applyBorder="1" applyAlignment="1">
      <alignment horizontal="center"/>
    </xf>
    <xf numFmtId="0" fontId="0" fillId="0" borderId="30" xfId="0" applyBorder="1" applyAlignment="1">
      <alignment horizontal="center"/>
    </xf>
    <xf numFmtId="0" fontId="24" fillId="0" borderId="18"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3" fillId="2" borderId="44"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 fillId="3" borderId="24" xfId="0" applyFont="1" applyFill="1" applyBorder="1" applyAlignment="1" applyProtection="1">
      <alignment horizontal="center"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4"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xf>
    <xf numFmtId="0" fontId="1" fillId="0" borderId="44" xfId="0" applyFont="1" applyFill="1" applyBorder="1" applyAlignment="1" applyProtection="1">
      <alignment horizontal="left" vertical="center" wrapText="1"/>
    </xf>
    <xf numFmtId="0" fontId="1" fillId="0" borderId="30" xfId="0" applyFont="1" applyFill="1" applyBorder="1" applyAlignment="1" applyProtection="1">
      <alignment horizontal="left" vertical="center" wrapText="1"/>
    </xf>
    <xf numFmtId="0" fontId="0" fillId="0" borderId="44" xfId="0" applyFont="1" applyBorder="1" applyAlignment="1">
      <alignment horizontal="center"/>
    </xf>
    <xf numFmtId="0" fontId="0" fillId="0" borderId="16" xfId="0" applyFont="1" applyBorder="1" applyAlignment="1">
      <alignment horizontal="center"/>
    </xf>
    <xf numFmtId="0" fontId="0" fillId="0" borderId="30" xfId="0" applyFont="1" applyBorder="1" applyAlignment="1">
      <alignment horizontal="center"/>
    </xf>
    <xf numFmtId="0" fontId="23" fillId="2" borderId="44" xfId="1" applyFill="1" applyBorder="1" applyAlignment="1">
      <alignment horizontal="center"/>
      <protection locked="0"/>
    </xf>
    <xf numFmtId="0" fontId="11" fillId="3" borderId="19" xfId="0" applyFont="1" applyFill="1" applyBorder="1" applyAlignment="1" applyProtection="1">
      <alignment horizontal="center" wrapText="1"/>
    </xf>
    <xf numFmtId="0" fontId="1" fillId="2" borderId="44"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0" borderId="44" xfId="0" applyFont="1" applyFill="1" applyBorder="1" applyAlignment="1">
      <alignment horizontal="left" vertical="top" wrapText="1"/>
    </xf>
    <xf numFmtId="0" fontId="1" fillId="0" borderId="30" xfId="0" applyFont="1" applyFill="1" applyBorder="1" applyAlignment="1">
      <alignment horizontal="left" vertical="top" wrapText="1"/>
    </xf>
    <xf numFmtId="0" fontId="14" fillId="0" borderId="69" xfId="0" applyFont="1" applyBorder="1" applyAlignment="1">
      <alignment horizontal="left" vertical="top" wrapText="1"/>
    </xf>
    <xf numFmtId="0" fontId="3" fillId="2" borderId="11" xfId="0" applyFont="1" applyFill="1" applyBorder="1" applyAlignment="1" applyProtection="1">
      <alignment horizontal="left" vertical="top" wrapText="1"/>
    </xf>
    <xf numFmtId="0" fontId="60" fillId="2" borderId="39" xfId="0" applyFont="1" applyFill="1" applyBorder="1" applyAlignment="1" applyProtection="1">
      <alignment horizontal="left" vertical="top" wrapText="1"/>
    </xf>
    <xf numFmtId="0" fontId="60" fillId="2" borderId="61" xfId="0" applyFont="1" applyFill="1" applyBorder="1" applyAlignment="1" applyProtection="1">
      <alignment horizontal="left" vertical="top" wrapText="1"/>
    </xf>
    <xf numFmtId="0" fontId="59" fillId="2" borderId="11" xfId="0" applyFont="1" applyFill="1" applyBorder="1" applyAlignment="1" applyProtection="1">
      <alignment horizontal="left" vertical="top" wrapText="1"/>
    </xf>
    <xf numFmtId="0" fontId="59" fillId="2" borderId="39" xfId="0" applyFont="1" applyFill="1" applyBorder="1" applyAlignment="1" applyProtection="1">
      <alignment horizontal="left" vertical="top" wrapText="1"/>
    </xf>
    <xf numFmtId="0" fontId="3" fillId="2" borderId="39" xfId="0" applyFont="1" applyFill="1" applyBorder="1" applyAlignment="1">
      <alignment horizontal="left" vertical="top" wrapText="1"/>
    </xf>
    <xf numFmtId="0" fontId="3" fillId="2" borderId="61" xfId="0" applyFont="1" applyFill="1" applyBorder="1" applyAlignment="1" applyProtection="1">
      <alignment horizontal="left" vertical="top" wrapText="1"/>
    </xf>
    <xf numFmtId="0" fontId="59" fillId="2" borderId="61" xfId="0" applyFont="1" applyFill="1" applyBorder="1" applyAlignment="1" applyProtection="1">
      <alignment horizontal="left" vertical="top" wrapText="1"/>
    </xf>
    <xf numFmtId="0" fontId="3" fillId="18" borderId="11" xfId="0" applyFont="1" applyFill="1" applyBorder="1" applyAlignment="1">
      <alignment horizontal="left" vertical="top" wrapText="1"/>
    </xf>
    <xf numFmtId="0" fontId="2" fillId="13" borderId="44" xfId="0" applyFont="1" applyFill="1" applyBorder="1" applyAlignment="1" applyProtection="1">
      <alignment horizontal="center" vertical="center" wrapText="1"/>
    </xf>
    <xf numFmtId="0" fontId="2" fillId="13" borderId="16" xfId="0" applyFont="1" applyFill="1" applyBorder="1" applyAlignment="1" applyProtection="1">
      <alignment horizontal="center" vertical="center" wrapText="1"/>
    </xf>
    <xf numFmtId="0" fontId="2" fillId="13" borderId="30" xfId="0" applyFont="1" applyFill="1" applyBorder="1" applyAlignment="1" applyProtection="1">
      <alignment horizontal="center" vertical="center" wrapText="1"/>
    </xf>
    <xf numFmtId="0" fontId="3" fillId="2" borderId="11" xfId="0" applyFont="1" applyFill="1" applyBorder="1" applyAlignment="1" applyProtection="1">
      <alignment vertical="top" wrapText="1"/>
    </xf>
    <xf numFmtId="0" fontId="74" fillId="2" borderId="11" xfId="0" applyFont="1" applyFill="1" applyBorder="1" applyAlignment="1" applyProtection="1">
      <alignment vertical="top" wrapText="1"/>
    </xf>
    <xf numFmtId="0" fontId="0" fillId="0" borderId="16" xfId="0" applyBorder="1" applyAlignment="1"/>
    <xf numFmtId="0" fontId="0" fillId="0" borderId="30" xfId="0" applyBorder="1" applyAlignment="1"/>
    <xf numFmtId="0" fontId="35"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61" xfId="0" applyFont="1" applyFill="1" applyBorder="1" applyAlignment="1" applyProtection="1">
      <alignment horizontal="left" vertical="top" wrapText="1"/>
    </xf>
    <xf numFmtId="0" fontId="33" fillId="15" borderId="44" xfId="0" applyFont="1" applyFill="1" applyBorder="1" applyAlignment="1">
      <alignment horizontal="center" vertical="center" wrapText="1"/>
    </xf>
    <xf numFmtId="0" fontId="33" fillId="15" borderId="16" xfId="0" applyFont="1" applyFill="1" applyBorder="1" applyAlignment="1">
      <alignment horizontal="center" vertical="center" wrapText="1"/>
    </xf>
    <xf numFmtId="0" fontId="33" fillId="15" borderId="30" xfId="0" applyFont="1" applyFill="1" applyBorder="1" applyAlignment="1">
      <alignment horizontal="center" vertical="center" wrapText="1"/>
    </xf>
    <xf numFmtId="0" fontId="1" fillId="2" borderId="11" xfId="0" applyFont="1" applyFill="1" applyBorder="1" applyAlignment="1" applyProtection="1">
      <alignment horizontal="left" vertical="top" wrapText="1"/>
    </xf>
    <xf numFmtId="0" fontId="14" fillId="0" borderId="39" xfId="0" applyFont="1" applyFill="1" applyBorder="1" applyAlignment="1" applyProtection="1">
      <alignment horizontal="left" vertical="top" wrapText="1"/>
    </xf>
    <xf numFmtId="0" fontId="59" fillId="2" borderId="39" xfId="0" applyFont="1" applyFill="1" applyBorder="1" applyAlignment="1" applyProtection="1">
      <alignment vertical="top" wrapText="1"/>
    </xf>
    <xf numFmtId="0" fontId="59" fillId="2" borderId="61" xfId="0" applyFont="1" applyFill="1" applyBorder="1" applyAlignment="1" applyProtection="1">
      <alignment vertical="top" wrapText="1"/>
    </xf>
    <xf numFmtId="0" fontId="59" fillId="2" borderId="11" xfId="0" applyFont="1" applyFill="1" applyBorder="1" applyAlignment="1" applyProtection="1">
      <alignment vertical="top" wrapText="1"/>
    </xf>
    <xf numFmtId="0" fontId="2" fillId="15" borderId="44" xfId="0" applyFont="1" applyFill="1" applyBorder="1" applyAlignment="1" applyProtection="1">
      <alignment horizontal="center" vertical="center" wrapText="1"/>
    </xf>
    <xf numFmtId="0" fontId="2" fillId="15" borderId="16" xfId="0" applyFont="1" applyFill="1" applyBorder="1" applyAlignment="1" applyProtection="1">
      <alignment horizontal="center" vertical="center" wrapText="1"/>
    </xf>
    <xf numFmtId="0" fontId="2" fillId="15" borderId="30" xfId="0" applyFont="1" applyFill="1" applyBorder="1" applyAlignment="1" applyProtection="1">
      <alignment horizontal="center" vertical="center" wrapText="1"/>
    </xf>
    <xf numFmtId="0" fontId="60" fillId="2" borderId="39" xfId="0" applyFont="1" applyFill="1" applyBorder="1" applyAlignment="1" applyProtection="1">
      <alignment vertical="top" wrapText="1"/>
    </xf>
    <xf numFmtId="0" fontId="60" fillId="2" borderId="58" xfId="0" applyFont="1" applyFill="1" applyBorder="1" applyAlignment="1" applyProtection="1">
      <alignment vertical="top" wrapText="1"/>
    </xf>
    <xf numFmtId="0" fontId="60" fillId="2" borderId="61" xfId="0" applyFont="1" applyFill="1" applyBorder="1" applyAlignment="1" applyProtection="1">
      <alignment vertical="top" wrapText="1"/>
    </xf>
    <xf numFmtId="0" fontId="59" fillId="0" borderId="36" xfId="0" applyFont="1" applyFill="1" applyBorder="1" applyAlignment="1" applyProtection="1">
      <alignment vertical="top" wrapText="1"/>
    </xf>
    <xf numFmtId="0" fontId="59" fillId="0" borderId="68" xfId="0" applyFont="1" applyFill="1" applyBorder="1" applyAlignment="1" applyProtection="1">
      <alignment vertical="top" wrapText="1"/>
    </xf>
    <xf numFmtId="0" fontId="59" fillId="0" borderId="45" xfId="0" applyFont="1" applyFill="1" applyBorder="1" applyAlignment="1" applyProtection="1">
      <alignment vertical="top" wrapText="1"/>
    </xf>
    <xf numFmtId="0" fontId="60" fillId="2" borderId="11" xfId="0" applyFont="1" applyFill="1" applyBorder="1" applyAlignment="1" applyProtection="1">
      <alignment horizontal="left" vertical="top" wrapText="1"/>
    </xf>
    <xf numFmtId="0" fontId="3" fillId="2" borderId="11" xfId="0" applyFont="1" applyFill="1" applyBorder="1" applyAlignment="1">
      <alignment horizontal="left" vertical="top" wrapText="1"/>
    </xf>
    <xf numFmtId="0" fontId="3" fillId="18" borderId="61" xfId="0" applyFont="1" applyFill="1" applyBorder="1" applyAlignment="1">
      <alignment horizontal="left" vertical="top" wrapText="1"/>
    </xf>
    <xf numFmtId="0" fontId="60" fillId="0" borderId="39" xfId="0" applyFont="1" applyFill="1" applyBorder="1" applyAlignment="1" applyProtection="1">
      <alignment vertical="top" wrapText="1"/>
    </xf>
    <xf numFmtId="0" fontId="60" fillId="0" borderId="58" xfId="0" applyFont="1" applyFill="1" applyBorder="1" applyAlignment="1" applyProtection="1">
      <alignment vertical="top" wrapText="1"/>
    </xf>
    <xf numFmtId="0" fontId="60" fillId="0" borderId="61" xfId="0" applyFont="1" applyFill="1" applyBorder="1" applyAlignment="1" applyProtection="1">
      <alignment vertical="top" wrapText="1"/>
    </xf>
    <xf numFmtId="0" fontId="36" fillId="4" borderId="1" xfId="0" applyFont="1" applyFill="1" applyBorder="1" applyAlignment="1">
      <alignment horizontal="center"/>
    </xf>
    <xf numFmtId="0" fontId="69" fillId="3" borderId="19" xfId="0" applyFont="1" applyFill="1" applyBorder="1" applyAlignment="1">
      <alignment horizontal="left" vertical="top" wrapText="1"/>
    </xf>
    <xf numFmtId="0" fontId="28" fillId="0" borderId="44" xfId="0" applyFont="1" applyFill="1" applyBorder="1" applyAlignment="1">
      <alignment horizontal="center"/>
    </xf>
    <xf numFmtId="0" fontId="28" fillId="0" borderId="55" xfId="0" applyFont="1" applyFill="1" applyBorder="1" applyAlignment="1">
      <alignment horizontal="center"/>
    </xf>
    <xf numFmtId="0" fontId="31" fillId="3" borderId="24" xfId="0" applyFont="1" applyFill="1" applyBorder="1"/>
    <xf numFmtId="0" fontId="50" fillId="4" borderId="1" xfId="0" applyFont="1" applyFill="1" applyBorder="1" applyAlignment="1">
      <alignment horizontal="center"/>
    </xf>
    <xf numFmtId="0" fontId="0" fillId="10" borderId="44" xfId="0" applyFill="1" applyBorder="1" applyAlignment="1">
      <alignment horizontal="center" vertical="center"/>
    </xf>
    <xf numFmtId="0" fontId="0" fillId="10" borderId="16" xfId="0" applyFill="1" applyBorder="1" applyAlignment="1">
      <alignment horizontal="center" vertical="center"/>
    </xf>
    <xf numFmtId="0" fontId="0" fillId="10" borderId="30" xfId="0" applyFill="1" applyBorder="1" applyAlignment="1">
      <alignment horizontal="center" vertical="center"/>
    </xf>
    <xf numFmtId="0" fontId="0" fillId="10" borderId="39" xfId="0" applyFill="1" applyBorder="1" applyAlignment="1">
      <alignment horizontal="left" vertical="center" wrapText="1"/>
    </xf>
    <xf numFmtId="0" fontId="0" fillId="10" borderId="58" xfId="0" applyFill="1" applyBorder="1" applyAlignment="1">
      <alignment horizontal="left" vertical="center" wrapText="1"/>
    </xf>
    <xf numFmtId="0" fontId="0" fillId="10" borderId="61"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29" fillId="3" borderId="19" xfId="0" applyFont="1" applyFill="1" applyBorder="1" applyAlignment="1">
      <alignment horizontal="center" vertical="center"/>
    </xf>
    <xf numFmtId="0" fontId="82" fillId="2" borderId="29" xfId="0" applyFont="1" applyFill="1" applyBorder="1" applyAlignment="1">
      <alignment horizontal="center" vertical="center"/>
    </xf>
    <xf numFmtId="0" fontId="82" fillId="2" borderId="53" xfId="0" applyFont="1" applyFill="1" applyBorder="1" applyAlignment="1">
      <alignment horizontal="center" vertical="center"/>
    </xf>
    <xf numFmtId="0" fontId="82" fillId="2" borderId="57"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40" fillId="0" borderId="0" xfId="0" applyFont="1" applyAlignment="1">
      <alignment horizontal="left"/>
    </xf>
    <xf numFmtId="0" fontId="42" fillId="11" borderId="40" xfId="0" applyFont="1" applyFill="1" applyBorder="1" applyAlignment="1">
      <alignment horizontal="center" vertical="center" wrapText="1"/>
    </xf>
    <xf numFmtId="0" fontId="42" fillId="11" borderId="60" xfId="0" applyFont="1" applyFill="1" applyBorder="1" applyAlignment="1">
      <alignment horizontal="center" vertical="center" wrapText="1"/>
    </xf>
    <xf numFmtId="0" fontId="39" fillId="12" borderId="39" xfId="4" applyFill="1" applyBorder="1" applyAlignment="1" applyProtection="1">
      <alignment horizontal="center" wrapText="1"/>
      <protection locked="0"/>
    </xf>
    <xf numFmtId="0" fontId="39" fillId="12" borderId="61"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5" xfId="4" applyFill="1" applyBorder="1" applyAlignment="1" applyProtection="1">
      <alignment horizontal="center" wrapText="1"/>
      <protection locked="0"/>
    </xf>
    <xf numFmtId="0" fontId="0" fillId="0" borderId="39" xfId="0" applyBorder="1" applyAlignment="1">
      <alignment horizontal="left" vertical="center" wrapText="1"/>
    </xf>
    <xf numFmtId="0" fontId="0" fillId="0" borderId="58" xfId="0" applyBorder="1" applyAlignment="1">
      <alignment horizontal="left" vertical="center" wrapText="1"/>
    </xf>
    <xf numFmtId="0" fontId="0" fillId="0" borderId="61" xfId="0" applyBorder="1" applyAlignment="1">
      <alignment horizontal="left" vertical="center" wrapText="1"/>
    </xf>
    <xf numFmtId="0" fontId="0" fillId="0" borderId="39"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77" fillId="12" borderId="39" xfId="4" applyFont="1" applyFill="1" applyBorder="1" applyAlignment="1" applyProtection="1">
      <alignment horizontal="center" vertical="center" wrapText="1"/>
      <protection locked="0"/>
    </xf>
    <xf numFmtId="0" fontId="77" fillId="12" borderId="61" xfId="4" applyFont="1" applyFill="1" applyBorder="1" applyAlignment="1" applyProtection="1">
      <alignment horizontal="center" vertical="center" wrapText="1"/>
      <protection locked="0"/>
    </xf>
    <xf numFmtId="0" fontId="47" fillId="8" borderId="39" xfId="4" applyFont="1" applyBorder="1" applyAlignment="1" applyProtection="1">
      <alignment horizontal="center" vertical="center"/>
      <protection locked="0"/>
    </xf>
    <xf numFmtId="0" fontId="47" fillId="8" borderId="61" xfId="4" applyFont="1" applyBorder="1" applyAlignment="1" applyProtection="1">
      <alignment horizontal="center" vertical="center"/>
      <protection locked="0"/>
    </xf>
    <xf numFmtId="0" fontId="47" fillId="12" borderId="39" xfId="4" applyFont="1" applyFill="1" applyBorder="1" applyAlignment="1" applyProtection="1">
      <alignment horizontal="center" vertical="center"/>
      <protection locked="0"/>
    </xf>
    <xf numFmtId="0" fontId="47" fillId="12" borderId="61" xfId="4" applyFont="1" applyFill="1" applyBorder="1" applyAlignment="1" applyProtection="1">
      <alignment horizontal="center" vertical="center"/>
      <protection locked="0"/>
    </xf>
    <xf numFmtId="0" fontId="39" fillId="8" borderId="39" xfId="4" applyBorder="1" applyAlignment="1" applyProtection="1">
      <alignment horizontal="center" vertical="center" wrapText="1"/>
      <protection locked="0"/>
    </xf>
    <xf numFmtId="0" fontId="39" fillId="8" borderId="61" xfId="4" applyBorder="1" applyAlignment="1" applyProtection="1">
      <alignment horizontal="center" vertical="center" wrapText="1"/>
      <protection locked="0"/>
    </xf>
    <xf numFmtId="0" fontId="39" fillId="8" borderId="36" xfId="4" applyBorder="1" applyAlignment="1" applyProtection="1">
      <alignment horizontal="center" vertical="center" wrapText="1"/>
      <protection locked="0"/>
    </xf>
    <xf numFmtId="0" fontId="39" fillId="8" borderId="45" xfId="4" applyBorder="1" applyAlignment="1" applyProtection="1">
      <alignment horizontal="center" vertical="center" wrapText="1"/>
      <protection locked="0"/>
    </xf>
    <xf numFmtId="0" fontId="39" fillId="12" borderId="39" xfId="4" applyFill="1" applyBorder="1" applyAlignment="1" applyProtection="1">
      <alignment horizontal="center" vertical="center" wrapText="1"/>
      <protection locked="0"/>
    </xf>
    <xf numFmtId="0" fontId="39" fillId="12" borderId="61" xfId="4" applyFill="1" applyBorder="1" applyAlignment="1" applyProtection="1">
      <alignment horizontal="center" vertical="center" wrapText="1"/>
      <protection locked="0"/>
    </xf>
    <xf numFmtId="0" fontId="47" fillId="12" borderId="39" xfId="4" applyFont="1" applyFill="1" applyBorder="1" applyAlignment="1" applyProtection="1">
      <alignment horizontal="center" vertical="center" wrapText="1"/>
      <protection locked="0"/>
    </xf>
    <xf numFmtId="0" fontId="47" fillId="12" borderId="61" xfId="4" applyFont="1" applyFill="1" applyBorder="1" applyAlignment="1" applyProtection="1">
      <alignment horizontal="center" vertical="center" wrapText="1"/>
      <protection locked="0"/>
    </xf>
    <xf numFmtId="0" fontId="42" fillId="11" borderId="40" xfId="0" applyFont="1" applyFill="1" applyBorder="1" applyAlignment="1">
      <alignment horizontal="center" vertical="center"/>
    </xf>
    <xf numFmtId="0" fontId="42" fillId="11" borderId="60" xfId="0" applyFont="1" applyFill="1" applyBorder="1" applyAlignment="1">
      <alignment horizontal="center" vertical="center"/>
    </xf>
    <xf numFmtId="0" fontId="42" fillId="11" borderId="29" xfId="0" applyFont="1" applyFill="1" applyBorder="1" applyAlignment="1">
      <alignment horizontal="center" vertical="center" wrapText="1"/>
    </xf>
    <xf numFmtId="0" fontId="42" fillId="11" borderId="54" xfId="0" applyFont="1" applyFill="1" applyBorder="1" applyAlignment="1">
      <alignment horizontal="center" vertical="center" wrapText="1"/>
    </xf>
    <xf numFmtId="0" fontId="47" fillId="8" borderId="29" xfId="4" applyFont="1" applyBorder="1" applyAlignment="1" applyProtection="1">
      <alignment horizontal="center" vertical="center" wrapText="1"/>
      <protection locked="0"/>
    </xf>
    <xf numFmtId="0" fontId="47" fillId="8" borderId="54"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47" fillId="12" borderId="54" xfId="4" applyFont="1" applyFill="1" applyBorder="1" applyAlignment="1" applyProtection="1">
      <alignment horizontal="center" vertical="center" wrapText="1"/>
      <protection locked="0"/>
    </xf>
    <xf numFmtId="0" fontId="39" fillId="12" borderId="36" xfId="4" applyFill="1" applyBorder="1" applyAlignment="1" applyProtection="1">
      <alignment horizontal="center" vertical="center" wrapText="1"/>
      <protection locked="0"/>
    </xf>
    <xf numFmtId="0" fontId="39" fillId="12" borderId="45" xfId="4" applyFill="1" applyBorder="1" applyAlignment="1" applyProtection="1">
      <alignment horizontal="center" vertical="center" wrapText="1"/>
      <protection locked="0"/>
    </xf>
    <xf numFmtId="0" fontId="0" fillId="0" borderId="28" xfId="0" applyBorder="1" applyAlignment="1">
      <alignment horizontal="left" vertical="center" wrapText="1"/>
    </xf>
    <xf numFmtId="0" fontId="42" fillId="11" borderId="50" xfId="0" applyFont="1" applyFill="1" applyBorder="1" applyAlignment="1">
      <alignment horizontal="center" vertical="center"/>
    </xf>
    <xf numFmtId="0" fontId="42" fillId="11" borderId="49" xfId="0" applyFont="1" applyFill="1" applyBorder="1" applyAlignment="1">
      <alignment horizontal="center" vertical="center" wrapText="1"/>
    </xf>
    <xf numFmtId="0" fontId="42" fillId="11" borderId="51" xfId="0" applyFont="1" applyFill="1" applyBorder="1" applyAlignment="1">
      <alignment horizontal="center" vertical="center"/>
    </xf>
    <xf numFmtId="0" fontId="39" fillId="12" borderId="53" xfId="4" applyFill="1" applyBorder="1" applyAlignment="1" applyProtection="1">
      <alignment horizontal="center" vertical="center"/>
      <protection locked="0"/>
    </xf>
    <xf numFmtId="0" fontId="39" fillId="12" borderId="54" xfId="4" applyFill="1" applyBorder="1" applyAlignment="1" applyProtection="1">
      <alignment horizontal="center" vertical="center"/>
      <protection locked="0"/>
    </xf>
    <xf numFmtId="0" fontId="39" fillId="12" borderId="52" xfId="4" applyFill="1" applyBorder="1" applyAlignment="1" applyProtection="1">
      <alignment horizontal="center" vertical="center" wrapText="1"/>
      <protection locked="0"/>
    </xf>
    <xf numFmtId="0" fontId="39" fillId="12" borderId="57" xfId="4" applyFill="1" applyBorder="1" applyAlignment="1" applyProtection="1">
      <alignment horizontal="center" vertical="center" wrapText="1"/>
      <protection locked="0"/>
    </xf>
    <xf numFmtId="0" fontId="39" fillId="12" borderId="29"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42" fillId="11" borderId="53" xfId="0" applyFont="1" applyFill="1" applyBorder="1" applyAlignment="1">
      <alignment horizontal="center" vertical="center" wrapText="1"/>
    </xf>
    <xf numFmtId="0" fontId="39" fillId="8" borderId="53" xfId="4" applyBorder="1" applyAlignment="1" applyProtection="1">
      <alignment horizontal="center" vertical="center"/>
      <protection locked="0"/>
    </xf>
    <xf numFmtId="0" fontId="39" fillId="12" borderId="29" xfId="4" applyFill="1" applyBorder="1" applyAlignment="1" applyProtection="1">
      <alignment horizontal="center" vertical="center"/>
      <protection locked="0"/>
    </xf>
    <xf numFmtId="9" fontId="39" fillId="12" borderId="52" xfId="4" applyNumberFormat="1" applyFill="1" applyBorder="1" applyAlignment="1" applyProtection="1">
      <alignment horizontal="center" vertical="center" wrapText="1"/>
      <protection locked="0"/>
    </xf>
    <xf numFmtId="9" fontId="39" fillId="12" borderId="57" xfId="4" applyNumberFormat="1" applyFill="1" applyBorder="1" applyAlignment="1" applyProtection="1">
      <alignment horizontal="center" vertical="center" wrapText="1"/>
      <protection locked="0"/>
    </xf>
    <xf numFmtId="0" fontId="39" fillId="8" borderId="29" xfId="4" applyBorder="1" applyAlignment="1" applyProtection="1">
      <alignment horizontal="center" vertical="center" wrapText="1"/>
      <protection locked="0"/>
    </xf>
    <xf numFmtId="0" fontId="39" fillId="8" borderId="53" xfId="4" applyBorder="1" applyAlignment="1" applyProtection="1">
      <alignment horizontal="center" vertical="center" wrapText="1"/>
      <protection locked="0"/>
    </xf>
    <xf numFmtId="0" fontId="39" fillId="8" borderId="54" xfId="4" applyBorder="1" applyAlignment="1" applyProtection="1">
      <alignment horizontal="center" vertical="center" wrapText="1"/>
      <protection locked="0"/>
    </xf>
    <xf numFmtId="0" fontId="0" fillId="0" borderId="11" xfId="0" applyBorder="1" applyAlignment="1">
      <alignment horizontal="left" vertical="center" wrapText="1"/>
    </xf>
    <xf numFmtId="0" fontId="42" fillId="11" borderId="57" xfId="0" applyFont="1" applyFill="1" applyBorder="1" applyAlignment="1">
      <alignment horizontal="center" vertical="center" wrapText="1"/>
    </xf>
    <xf numFmtId="0" fontId="39" fillId="8" borderId="29" xfId="4" applyBorder="1" applyAlignment="1" applyProtection="1">
      <alignment horizontal="center" vertical="center"/>
      <protection locked="0"/>
    </xf>
    <xf numFmtId="0" fontId="39" fillId="8" borderId="54" xfId="4" applyBorder="1" applyAlignment="1" applyProtection="1">
      <alignment horizontal="center" vertical="center"/>
      <protection locked="0"/>
    </xf>
    <xf numFmtId="0" fontId="39" fillId="12" borderId="29" xfId="4" applyFill="1" applyBorder="1" applyAlignment="1" applyProtection="1">
      <alignment horizontal="center"/>
      <protection locked="0"/>
    </xf>
    <xf numFmtId="0" fontId="39" fillId="12" borderId="54" xfId="4" applyFill="1" applyBorder="1" applyAlignment="1" applyProtection="1">
      <alignment horizontal="center"/>
      <protection locked="0"/>
    </xf>
    <xf numFmtId="0" fontId="39" fillId="8" borderId="57" xfId="4"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0" fillId="10" borderId="63" xfId="0" applyFill="1" applyBorder="1" applyAlignment="1">
      <alignment horizontal="center" vertical="center"/>
    </xf>
    <xf numFmtId="0" fontId="0" fillId="10" borderId="64" xfId="0" applyFill="1" applyBorder="1" applyAlignment="1">
      <alignment horizontal="center" vertical="center"/>
    </xf>
    <xf numFmtId="0" fontId="0" fillId="10" borderId="17" xfId="0" applyFill="1" applyBorder="1" applyAlignment="1">
      <alignment horizontal="center" vertical="center"/>
    </xf>
    <xf numFmtId="0" fontId="42" fillId="11" borderId="49" xfId="0" applyFont="1" applyFill="1" applyBorder="1" applyAlignment="1">
      <alignment horizontal="center" vertical="center"/>
    </xf>
    <xf numFmtId="0" fontId="39" fillId="8" borderId="57" xfId="4" applyBorder="1" applyAlignment="1" applyProtection="1">
      <alignment horizontal="center" vertical="center" wrapText="1"/>
      <protection locked="0"/>
    </xf>
    <xf numFmtId="0" fontId="0" fillId="0" borderId="11" xfId="0" applyBorder="1" applyAlignment="1">
      <alignment horizontal="center" vertical="center" wrapText="1"/>
    </xf>
    <xf numFmtId="0" fontId="39" fillId="8" borderId="39" xfId="4" applyBorder="1" applyAlignment="1" applyProtection="1">
      <alignment horizontal="center" vertical="center"/>
      <protection locked="0"/>
    </xf>
    <xf numFmtId="0" fontId="39" fillId="8" borderId="61"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61"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5" xfId="4" applyBorder="1" applyAlignment="1" applyProtection="1">
      <alignment horizontal="center" vertical="center"/>
      <protection locked="0"/>
    </xf>
    <xf numFmtId="0" fontId="39" fillId="12" borderId="39" xfId="4" applyFill="1" applyBorder="1" applyAlignment="1" applyProtection="1">
      <alignment horizontal="center" vertical="center"/>
      <protection locked="0"/>
    </xf>
    <xf numFmtId="0" fontId="39" fillId="12" borderId="61" xfId="4" applyFill="1" applyBorder="1" applyAlignment="1" applyProtection="1">
      <alignment horizontal="center" vertical="center"/>
      <protection locked="0"/>
    </xf>
    <xf numFmtId="0" fontId="39" fillId="12" borderId="36" xfId="4" applyFill="1" applyBorder="1" applyAlignment="1" applyProtection="1">
      <alignment horizontal="center" vertical="center"/>
      <protection locked="0"/>
    </xf>
    <xf numFmtId="0" fontId="39" fillId="12" borderId="45" xfId="4" applyFill="1" applyBorder="1" applyAlignment="1" applyProtection="1">
      <alignment horizontal="center" vertical="center"/>
      <protection locked="0"/>
    </xf>
    <xf numFmtId="10" fontId="39" fillId="12" borderId="29" xfId="4" applyNumberFormat="1" applyFill="1" applyBorder="1" applyAlignment="1" applyProtection="1">
      <alignment horizontal="center" vertical="center"/>
      <protection locked="0"/>
    </xf>
    <xf numFmtId="10" fontId="39" fillId="12" borderId="57" xfId="4" applyNumberFormat="1" applyFill="1" applyBorder="1" applyAlignment="1" applyProtection="1">
      <alignment horizontal="center" vertical="center"/>
      <protection locked="0"/>
    </xf>
    <xf numFmtId="0" fontId="47" fillId="8" borderId="29" xfId="4" applyFont="1" applyBorder="1" applyAlignment="1" applyProtection="1">
      <alignment horizontal="center" vertical="center"/>
      <protection locked="0"/>
    </xf>
    <xf numFmtId="0" fontId="47" fillId="8" borderId="57" xfId="4" applyFont="1" applyBorder="1" applyAlignment="1" applyProtection="1">
      <alignment horizontal="center" vertical="center"/>
      <protection locked="0"/>
    </xf>
    <xf numFmtId="0" fontId="47" fillId="12" borderId="29"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0" fillId="10" borderId="39" xfId="0" applyFill="1" applyBorder="1" applyAlignment="1">
      <alignment horizontal="center" vertical="center" wrapText="1"/>
    </xf>
    <xf numFmtId="0" fontId="0" fillId="10" borderId="58" xfId="0" applyFill="1" applyBorder="1" applyAlignment="1">
      <alignment horizontal="center" vertical="center" wrapText="1"/>
    </xf>
    <xf numFmtId="0" fontId="0" fillId="10" borderId="61" xfId="0" applyFill="1" applyBorder="1" applyAlignment="1">
      <alignment horizontal="center" vertical="center" wrapText="1"/>
    </xf>
    <xf numFmtId="0" fontId="0" fillId="0" borderId="56" xfId="0" applyBorder="1" applyAlignment="1">
      <alignment horizontal="left" vertical="center" wrapText="1"/>
    </xf>
    <xf numFmtId="0" fontId="0" fillId="0" borderId="62" xfId="0" applyBorder="1" applyAlignment="1">
      <alignment horizontal="left" vertical="center" wrapText="1"/>
    </xf>
    <xf numFmtId="0" fontId="39" fillId="8" borderId="29" xfId="4" applyBorder="1" applyAlignment="1" applyProtection="1">
      <alignment horizontal="left" vertical="center" wrapText="1"/>
      <protection locked="0"/>
    </xf>
    <xf numFmtId="0" fontId="39" fillId="8" borderId="53" xfId="4" applyBorder="1" applyAlignment="1" applyProtection="1">
      <alignment horizontal="left" vertical="center" wrapText="1"/>
      <protection locked="0"/>
    </xf>
    <xf numFmtId="0" fontId="39" fillId="8" borderId="54" xfId="4" applyBorder="1" applyAlignment="1" applyProtection="1">
      <alignment horizontal="left" vertical="center" wrapText="1"/>
      <protection locked="0"/>
    </xf>
    <xf numFmtId="0" fontId="39" fillId="12" borderId="29" xfId="4" applyFill="1" applyBorder="1" applyAlignment="1" applyProtection="1">
      <alignment horizontal="left" vertical="center" wrapText="1"/>
      <protection locked="0"/>
    </xf>
    <xf numFmtId="0" fontId="39" fillId="12" borderId="53" xfId="4" applyFill="1" applyBorder="1" applyAlignment="1" applyProtection="1">
      <alignment horizontal="left" vertical="center" wrapText="1"/>
      <protection locked="0"/>
    </xf>
    <xf numFmtId="0" fontId="39" fillId="12" borderId="54" xfId="4" applyFill="1" applyBorder="1" applyAlignment="1" applyProtection="1">
      <alignment horizontal="left" vertical="center" wrapText="1"/>
      <protection locked="0"/>
    </xf>
    <xf numFmtId="0" fontId="93" fillId="14" borderId="11" xfId="0" applyFont="1" applyFill="1" applyBorder="1" applyAlignment="1">
      <alignment horizontal="left" vertical="center" wrapText="1" indent="1"/>
    </xf>
    <xf numFmtId="0" fontId="103" fillId="23" borderId="11" xfId="0" applyFont="1" applyFill="1" applyBorder="1" applyAlignment="1">
      <alignment vertical="center" wrapText="1"/>
    </xf>
    <xf numFmtId="0" fontId="95" fillId="22" borderId="57" xfId="0" applyFont="1" applyFill="1" applyBorder="1" applyAlignment="1">
      <alignment vertical="center" wrapText="1"/>
    </xf>
    <xf numFmtId="0" fontId="95" fillId="22" borderId="11" xfId="0" applyFont="1" applyFill="1" applyBorder="1" applyAlignment="1">
      <alignment vertical="center" wrapText="1"/>
    </xf>
    <xf numFmtId="0" fontId="103" fillId="23" borderId="57" xfId="0" applyFont="1" applyFill="1" applyBorder="1" applyAlignment="1">
      <alignment vertical="center" wrapText="1"/>
    </xf>
    <xf numFmtId="0" fontId="102" fillId="20" borderId="39" xfId="0" applyFont="1" applyFill="1" applyBorder="1" applyAlignment="1">
      <alignment horizontal="left" vertical="center" wrapText="1" indent="1"/>
    </xf>
    <xf numFmtId="0" fontId="102" fillId="20" borderId="11" xfId="0" applyFont="1" applyFill="1" applyBorder="1" applyAlignment="1">
      <alignment horizontal="left" vertical="center" indent="1"/>
    </xf>
    <xf numFmtId="0" fontId="96" fillId="21" borderId="39" xfId="0" applyFont="1" applyFill="1" applyBorder="1" applyAlignment="1">
      <alignment horizontal="left" vertical="center" wrapText="1" indent="1"/>
    </xf>
    <xf numFmtId="0" fontId="96" fillId="21" borderId="11" xfId="0" applyFont="1" applyFill="1" applyBorder="1" applyAlignment="1">
      <alignment horizontal="left" vertical="center" wrapText="1" indent="1"/>
    </xf>
    <xf numFmtId="0" fontId="102" fillId="20" borderId="56" xfId="0" applyFont="1" applyFill="1" applyBorder="1" applyAlignment="1">
      <alignment horizontal="left" vertical="center" wrapText="1" indent="1"/>
    </xf>
    <xf numFmtId="0" fontId="96" fillId="21" borderId="62" xfId="0" applyFont="1" applyFill="1" applyBorder="1" applyAlignment="1">
      <alignment horizontal="left" vertical="center" wrapText="1" indent="1"/>
    </xf>
    <xf numFmtId="0" fontId="96" fillId="21" borderId="61" xfId="0" applyFont="1" applyFill="1" applyBorder="1" applyAlignment="1">
      <alignment horizontal="left" vertical="center" wrapText="1" indent="1"/>
    </xf>
    <xf numFmtId="0" fontId="103" fillId="23" borderId="57" xfId="0" applyFont="1" applyFill="1" applyBorder="1" applyAlignment="1">
      <alignment vertical="top" wrapText="1"/>
    </xf>
    <xf numFmtId="0" fontId="103" fillId="23" borderId="11" xfId="0" applyFont="1" applyFill="1" applyBorder="1" applyAlignment="1">
      <alignment vertical="top" wrapText="1"/>
    </xf>
    <xf numFmtId="0" fontId="103" fillId="23" borderId="57" xfId="0" applyFont="1" applyFill="1" applyBorder="1" applyAlignment="1">
      <alignment horizontal="left" vertical="center" wrapText="1"/>
    </xf>
    <xf numFmtId="0" fontId="103" fillId="23" borderId="11" xfId="0" applyFont="1" applyFill="1" applyBorder="1" applyAlignment="1">
      <alignment horizontal="left" vertical="center" wrapText="1"/>
    </xf>
    <xf numFmtId="0" fontId="96" fillId="21" borderId="59" xfId="0" applyFont="1" applyFill="1" applyBorder="1" applyAlignment="1">
      <alignment horizontal="left" vertical="center" wrapText="1" indent="1"/>
    </xf>
    <xf numFmtId="0" fontId="96" fillId="21" borderId="56" xfId="0" applyFont="1" applyFill="1" applyBorder="1" applyAlignment="1">
      <alignment horizontal="left" vertical="center" wrapText="1" indent="1"/>
    </xf>
    <xf numFmtId="0" fontId="95" fillId="24" borderId="11" xfId="0" applyFont="1" applyFill="1" applyBorder="1" applyAlignment="1">
      <alignment horizontal="center" vertical="center"/>
    </xf>
    <xf numFmtId="0" fontId="96" fillId="24" borderId="34" xfId="0" applyFont="1" applyFill="1" applyBorder="1" applyAlignment="1">
      <alignment horizontal="left" vertical="top" wrapText="1"/>
    </xf>
    <xf numFmtId="0" fontId="96" fillId="24" borderId="73" xfId="0" applyFont="1" applyFill="1" applyBorder="1" applyAlignment="1">
      <alignment horizontal="left" vertical="top" wrapText="1"/>
    </xf>
    <xf numFmtId="0" fontId="96" fillId="24" borderId="56" xfId="0" applyFont="1" applyFill="1" applyBorder="1" applyAlignment="1">
      <alignment horizontal="left" vertical="top" wrapText="1"/>
    </xf>
    <xf numFmtId="0" fontId="96" fillId="24" borderId="28" xfId="0" applyFont="1" applyFill="1" applyBorder="1" applyAlignment="1">
      <alignment horizontal="left" vertical="top" wrapText="1"/>
    </xf>
    <xf numFmtId="0" fontId="96" fillId="24" borderId="72" xfId="0" applyFont="1" applyFill="1" applyBorder="1" applyAlignment="1">
      <alignment horizontal="left" vertical="top" wrapText="1"/>
    </xf>
    <xf numFmtId="0" fontId="96" fillId="24" borderId="62" xfId="0" applyFont="1" applyFill="1" applyBorder="1" applyAlignment="1">
      <alignment horizontal="left" vertical="top" wrapText="1"/>
    </xf>
    <xf numFmtId="49" fontId="97" fillId="25" borderId="34" xfId="0" applyNumberFormat="1" applyFont="1" applyFill="1" applyBorder="1" applyAlignment="1" applyProtection="1">
      <alignment horizontal="center" vertical="center" wrapText="1"/>
      <protection locked="0"/>
    </xf>
    <xf numFmtId="49" fontId="97" fillId="25" borderId="73" xfId="0" applyNumberFormat="1" applyFont="1" applyFill="1" applyBorder="1" applyAlignment="1" applyProtection="1">
      <alignment horizontal="center" vertical="center" wrapText="1"/>
      <protection locked="0"/>
    </xf>
    <xf numFmtId="49" fontId="97" fillId="25" borderId="56" xfId="0" applyNumberFormat="1" applyFont="1" applyFill="1" applyBorder="1" applyAlignment="1" applyProtection="1">
      <alignment horizontal="center" vertical="center" wrapText="1"/>
      <protection locked="0"/>
    </xf>
    <xf numFmtId="49" fontId="97" fillId="25" borderId="28" xfId="0" applyNumberFormat="1" applyFont="1" applyFill="1" applyBorder="1" applyAlignment="1" applyProtection="1">
      <alignment horizontal="center" vertical="center" wrapText="1"/>
      <protection locked="0"/>
    </xf>
    <xf numFmtId="49" fontId="97" fillId="25" borderId="72" xfId="0" applyNumberFormat="1" applyFont="1" applyFill="1" applyBorder="1" applyAlignment="1" applyProtection="1">
      <alignment horizontal="center" vertical="center" wrapText="1"/>
      <protection locked="0"/>
    </xf>
    <xf numFmtId="49" fontId="97" fillId="25" borderId="62" xfId="0" applyNumberFormat="1" applyFont="1" applyFill="1" applyBorder="1" applyAlignment="1" applyProtection="1">
      <alignment horizontal="center" vertical="center" wrapText="1"/>
      <protection locked="0"/>
    </xf>
    <xf numFmtId="49" fontId="100" fillId="25" borderId="29" xfId="0" applyNumberFormat="1" applyFont="1" applyFill="1" applyBorder="1" applyAlignment="1" applyProtection="1">
      <alignment horizontal="center" vertical="center" wrapText="1"/>
      <protection locked="0"/>
    </xf>
    <xf numFmtId="49" fontId="100" fillId="25" borderId="53" xfId="0" applyNumberFormat="1" applyFont="1" applyFill="1" applyBorder="1" applyAlignment="1" applyProtection="1">
      <alignment horizontal="center" vertical="center" wrapText="1"/>
      <protection locked="0"/>
    </xf>
    <xf numFmtId="49" fontId="100" fillId="25" borderId="57" xfId="0" applyNumberFormat="1" applyFont="1" applyFill="1" applyBorder="1" applyAlignment="1" applyProtection="1">
      <alignment horizontal="center" vertical="center" wrapText="1"/>
      <protection locked="0"/>
    </xf>
    <xf numFmtId="0" fontId="165" fillId="2" borderId="0" xfId="9" applyFont="1" applyFill="1" applyAlignment="1">
      <alignment horizontal="left" vertical="top" wrapText="1"/>
    </xf>
    <xf numFmtId="0" fontId="165" fillId="2" borderId="77" xfId="9" applyFont="1" applyFill="1" applyBorder="1" applyAlignment="1">
      <alignment horizontal="left" vertical="top" wrapText="1"/>
    </xf>
    <xf numFmtId="0" fontId="165" fillId="2" borderId="0" xfId="9" applyFont="1" applyFill="1" applyAlignment="1">
      <alignment horizontal="left" vertical="top"/>
    </xf>
    <xf numFmtId="0" fontId="165" fillId="2" borderId="77" xfId="9" applyFont="1" applyFill="1" applyBorder="1" applyAlignment="1">
      <alignment horizontal="left" vertical="top"/>
    </xf>
    <xf numFmtId="0" fontId="165" fillId="2" borderId="0" xfId="9" applyFont="1" applyFill="1" applyAlignment="1">
      <alignment horizontal="left" vertical="center" wrapText="1"/>
    </xf>
    <xf numFmtId="0" fontId="165" fillId="2" borderId="77" xfId="9" applyFont="1" applyFill="1" applyBorder="1" applyAlignment="1">
      <alignment horizontal="left" vertical="center" wrapText="1"/>
    </xf>
    <xf numFmtId="0" fontId="165" fillId="2" borderId="0" xfId="9" applyFont="1" applyFill="1" applyAlignment="1">
      <alignment horizontal="left" vertical="center"/>
    </xf>
    <xf numFmtId="0" fontId="165" fillId="2" borderId="77" xfId="9" applyFont="1" applyFill="1" applyBorder="1" applyAlignment="1">
      <alignment horizontal="left" vertical="center"/>
    </xf>
    <xf numFmtId="0" fontId="138" fillId="2" borderId="80" xfId="9" applyFont="1" applyFill="1" applyBorder="1" applyAlignment="1">
      <alignment horizontal="left" vertical="center" wrapText="1"/>
    </xf>
    <xf numFmtId="0" fontId="138" fillId="2" borderId="78" xfId="9" applyFont="1" applyFill="1" applyBorder="1" applyAlignment="1">
      <alignment horizontal="left" vertical="center" wrapText="1"/>
    </xf>
    <xf numFmtId="0" fontId="138" fillId="2" borderId="79" xfId="9" applyFont="1" applyFill="1" applyBorder="1" applyAlignment="1">
      <alignment horizontal="left" vertical="center" wrapText="1"/>
    </xf>
    <xf numFmtId="0" fontId="138" fillId="2" borderId="82" xfId="9" applyFont="1" applyFill="1" applyBorder="1" applyAlignment="1">
      <alignment horizontal="left" vertical="center" wrapText="1"/>
    </xf>
    <xf numFmtId="0" fontId="138" fillId="2" borderId="0" xfId="9" applyFont="1" applyFill="1" applyAlignment="1">
      <alignment horizontal="left" vertical="center" wrapText="1"/>
    </xf>
    <xf numFmtId="0" fontId="138" fillId="2" borderId="81" xfId="9" applyFont="1" applyFill="1" applyBorder="1" applyAlignment="1">
      <alignment horizontal="left" vertical="center" wrapText="1"/>
    </xf>
    <xf numFmtId="0" fontId="138" fillId="2" borderId="84" xfId="9" applyFont="1" applyFill="1" applyBorder="1" applyAlignment="1">
      <alignment horizontal="left" vertical="center" wrapText="1"/>
    </xf>
    <xf numFmtId="0" fontId="138" fillId="2" borderId="77" xfId="9" applyFont="1" applyFill="1" applyBorder="1" applyAlignment="1">
      <alignment horizontal="left" vertical="center" wrapText="1"/>
    </xf>
    <xf numFmtId="0" fontId="138" fillId="2" borderId="83" xfId="9" applyFont="1" applyFill="1" applyBorder="1" applyAlignment="1">
      <alignment horizontal="left" vertical="center" wrapText="1"/>
    </xf>
    <xf numFmtId="0" fontId="138" fillId="17" borderId="80" xfId="9" applyFont="1" applyFill="1" applyBorder="1" applyAlignment="1">
      <alignment horizontal="left" vertical="top" wrapText="1"/>
    </xf>
    <xf numFmtId="0" fontId="138" fillId="17" borderId="78" xfId="9" applyFont="1" applyFill="1" applyBorder="1" applyAlignment="1">
      <alignment horizontal="left" vertical="top" wrapText="1"/>
    </xf>
    <xf numFmtId="0" fontId="138" fillId="17" borderId="79" xfId="9" applyFont="1" applyFill="1" applyBorder="1" applyAlignment="1">
      <alignment horizontal="left" vertical="top" wrapText="1"/>
    </xf>
    <xf numFmtId="0" fontId="138" fillId="17" borderId="82" xfId="9" applyFont="1" applyFill="1" applyBorder="1" applyAlignment="1">
      <alignment horizontal="left" vertical="top" wrapText="1"/>
    </xf>
    <xf numFmtId="0" fontId="138" fillId="17" borderId="0" xfId="9" applyFont="1" applyFill="1" applyAlignment="1">
      <alignment horizontal="left" vertical="top" wrapText="1"/>
    </xf>
    <xf numFmtId="0" fontId="138" fillId="17" borderId="81" xfId="9" applyFont="1" applyFill="1" applyBorder="1" applyAlignment="1">
      <alignment horizontal="left" vertical="top" wrapText="1"/>
    </xf>
    <xf numFmtId="0" fontId="138" fillId="17" borderId="84" xfId="9" applyFont="1" applyFill="1" applyBorder="1" applyAlignment="1">
      <alignment horizontal="left" vertical="top" wrapText="1"/>
    </xf>
    <xf numFmtId="0" fontId="138" fillId="17" borderId="77" xfId="9" applyFont="1" applyFill="1" applyBorder="1" applyAlignment="1">
      <alignment horizontal="left" vertical="top" wrapText="1"/>
    </xf>
    <xf numFmtId="0" fontId="138" fillId="17" borderId="83" xfId="9" applyFont="1" applyFill="1" applyBorder="1" applyAlignment="1">
      <alignment horizontal="left" vertical="top" wrapText="1"/>
    </xf>
    <xf numFmtId="0" fontId="169" fillId="17" borderId="80" xfId="9" applyFont="1" applyFill="1" applyBorder="1" applyAlignment="1">
      <alignment horizontal="left" vertical="top" wrapText="1"/>
    </xf>
    <xf numFmtId="0" fontId="169" fillId="17" borderId="78" xfId="9" applyFont="1" applyFill="1" applyBorder="1" applyAlignment="1">
      <alignment horizontal="left" vertical="top" wrapText="1"/>
    </xf>
    <xf numFmtId="0" fontId="169" fillId="17" borderId="79" xfId="9" applyFont="1" applyFill="1" applyBorder="1" applyAlignment="1">
      <alignment horizontal="left" vertical="top" wrapText="1"/>
    </xf>
    <xf numFmtId="0" fontId="169" fillId="17" borderId="84" xfId="9" applyFont="1" applyFill="1" applyBorder="1" applyAlignment="1">
      <alignment horizontal="left" vertical="top" wrapText="1"/>
    </xf>
    <xf numFmtId="0" fontId="169" fillId="17" borderId="77" xfId="9" applyFont="1" applyFill="1" applyBorder="1" applyAlignment="1">
      <alignment horizontal="left" vertical="top" wrapText="1"/>
    </xf>
    <xf numFmtId="0" fontId="169" fillId="17" borderId="83" xfId="9" applyFont="1" applyFill="1" applyBorder="1" applyAlignment="1">
      <alignment horizontal="left" vertical="top" wrapText="1"/>
    </xf>
    <xf numFmtId="0" fontId="111" fillId="17" borderId="80" xfId="9" applyFont="1" applyFill="1" applyBorder="1" applyAlignment="1">
      <alignment vertical="top" wrapText="1"/>
    </xf>
    <xf numFmtId="0" fontId="169" fillId="17" borderId="78" xfId="9" applyFont="1" applyFill="1" applyBorder="1" applyAlignment="1">
      <alignment vertical="top" wrapText="1"/>
    </xf>
    <xf numFmtId="0" fontId="169" fillId="17" borderId="79" xfId="9" applyFont="1" applyFill="1" applyBorder="1" applyAlignment="1">
      <alignment vertical="top" wrapText="1"/>
    </xf>
    <xf numFmtId="0" fontId="169" fillId="17" borderId="82" xfId="9" applyFont="1" applyFill="1" applyBorder="1" applyAlignment="1">
      <alignment vertical="top" wrapText="1"/>
    </xf>
    <xf numFmtId="0" fontId="169" fillId="17" borderId="0" xfId="9" applyFont="1" applyFill="1" applyAlignment="1">
      <alignment vertical="top" wrapText="1"/>
    </xf>
    <xf numFmtId="0" fontId="169" fillId="17" borderId="81" xfId="9" applyFont="1" applyFill="1" applyBorder="1" applyAlignment="1">
      <alignment vertical="top" wrapText="1"/>
    </xf>
    <xf numFmtId="0" fontId="169" fillId="17" borderId="84" xfId="9" applyFont="1" applyFill="1" applyBorder="1" applyAlignment="1">
      <alignment vertical="top" wrapText="1"/>
    </xf>
    <xf numFmtId="0" fontId="169" fillId="17" borderId="77" xfId="9" applyFont="1" applyFill="1" applyBorder="1" applyAlignment="1">
      <alignment vertical="top" wrapText="1"/>
    </xf>
    <xf numFmtId="0" fontId="169" fillId="17" borderId="83" xfId="9" applyFont="1" applyFill="1" applyBorder="1" applyAlignment="1">
      <alignment vertical="top" wrapText="1"/>
    </xf>
    <xf numFmtId="0" fontId="61" fillId="14" borderId="80" xfId="9" applyFont="1" applyFill="1" applyBorder="1" applyAlignment="1">
      <alignment horizontal="left" vertical="top" wrapText="1"/>
    </xf>
    <xf numFmtId="0" fontId="61" fillId="14" borderId="78" xfId="9" applyFont="1" applyFill="1" applyBorder="1" applyAlignment="1">
      <alignment horizontal="left" vertical="top" wrapText="1"/>
    </xf>
    <xf numFmtId="0" fontId="61" fillId="14" borderId="79" xfId="9" applyFont="1" applyFill="1" applyBorder="1" applyAlignment="1">
      <alignment horizontal="left" vertical="top" wrapText="1"/>
    </xf>
    <xf numFmtId="0" fontId="61" fillId="14" borderId="82" xfId="9" applyFont="1" applyFill="1" applyBorder="1" applyAlignment="1">
      <alignment horizontal="left" vertical="top" wrapText="1"/>
    </xf>
    <xf numFmtId="0" fontId="61" fillId="14" borderId="0" xfId="9" applyFont="1" applyFill="1" applyAlignment="1">
      <alignment horizontal="left" vertical="top" wrapText="1"/>
    </xf>
    <xf numFmtId="0" fontId="61" fillId="14" borderId="81" xfId="9" applyFont="1" applyFill="1" applyBorder="1" applyAlignment="1">
      <alignment horizontal="left" vertical="top" wrapText="1"/>
    </xf>
    <xf numFmtId="0" fontId="61" fillId="14" borderId="84" xfId="9" applyFont="1" applyFill="1" applyBorder="1" applyAlignment="1">
      <alignment horizontal="left" vertical="top" wrapText="1"/>
    </xf>
    <xf numFmtId="0" fontId="61" fillId="14" borderId="77" xfId="9" applyFont="1" applyFill="1" applyBorder="1" applyAlignment="1">
      <alignment horizontal="left" vertical="top" wrapText="1"/>
    </xf>
    <xf numFmtId="0" fontId="61" fillId="14" borderId="83" xfId="9" applyFont="1" applyFill="1" applyBorder="1" applyAlignment="1">
      <alignment horizontal="left" vertical="top" wrapText="1"/>
    </xf>
    <xf numFmtId="0" fontId="61" fillId="31" borderId="80" xfId="9" applyFont="1" applyFill="1" applyBorder="1" applyAlignment="1">
      <alignment horizontal="left" vertical="top" wrapText="1"/>
    </xf>
    <xf numFmtId="0" fontId="61" fillId="31" borderId="78" xfId="9" applyFont="1" applyFill="1" applyBorder="1" applyAlignment="1">
      <alignment horizontal="left" vertical="top" wrapText="1"/>
    </xf>
    <xf numFmtId="0" fontId="61" fillId="31" borderId="79" xfId="9" applyFont="1" applyFill="1" applyBorder="1" applyAlignment="1">
      <alignment horizontal="left" vertical="top" wrapText="1"/>
    </xf>
    <xf numFmtId="0" fontId="61" fillId="31" borderId="82" xfId="9" applyFont="1" applyFill="1" applyBorder="1" applyAlignment="1">
      <alignment horizontal="left" vertical="top" wrapText="1"/>
    </xf>
    <xf numFmtId="0" fontId="61" fillId="31" borderId="0" xfId="9" applyFont="1" applyFill="1" applyAlignment="1">
      <alignment horizontal="left" vertical="top" wrapText="1"/>
    </xf>
    <xf numFmtId="0" fontId="61" fillId="31" borderId="81" xfId="9" applyFont="1" applyFill="1" applyBorder="1" applyAlignment="1">
      <alignment horizontal="left" vertical="top" wrapText="1"/>
    </xf>
    <xf numFmtId="0" fontId="61" fillId="31" borderId="84" xfId="9" applyFont="1" applyFill="1" applyBorder="1" applyAlignment="1">
      <alignment horizontal="left" vertical="top" wrapText="1"/>
    </xf>
    <xf numFmtId="0" fontId="61" fillId="31" borderId="77" xfId="9" applyFont="1" applyFill="1" applyBorder="1" applyAlignment="1">
      <alignment horizontal="left" vertical="top" wrapText="1"/>
    </xf>
    <xf numFmtId="0" fontId="61" fillId="31" borderId="83" xfId="9" applyFont="1" applyFill="1" applyBorder="1" applyAlignment="1">
      <alignment horizontal="left" vertical="top" wrapText="1"/>
    </xf>
    <xf numFmtId="0" fontId="199" fillId="14" borderId="80" xfId="9" applyFont="1" applyFill="1" applyBorder="1" applyAlignment="1">
      <alignment horizontal="left" vertical="top" wrapText="1"/>
    </xf>
    <xf numFmtId="0" fontId="199" fillId="14" borderId="78" xfId="9" applyFont="1" applyFill="1" applyBorder="1" applyAlignment="1">
      <alignment horizontal="left" vertical="top" wrapText="1"/>
    </xf>
    <xf numFmtId="0" fontId="199" fillId="14" borderId="79" xfId="9" applyFont="1" applyFill="1" applyBorder="1" applyAlignment="1">
      <alignment horizontal="left" vertical="top" wrapText="1"/>
    </xf>
    <xf numFmtId="0" fontId="199" fillId="14" borderId="82" xfId="9" applyFont="1" applyFill="1" applyBorder="1" applyAlignment="1">
      <alignment horizontal="left" vertical="top" wrapText="1"/>
    </xf>
    <xf numFmtId="0" fontId="199" fillId="14" borderId="0" xfId="9" applyFont="1" applyFill="1" applyAlignment="1">
      <alignment horizontal="left" vertical="top" wrapText="1"/>
    </xf>
    <xf numFmtId="0" fontId="199" fillId="14" borderId="81" xfId="9" applyFont="1" applyFill="1" applyBorder="1" applyAlignment="1">
      <alignment horizontal="left" vertical="top" wrapText="1"/>
    </xf>
    <xf numFmtId="0" fontId="199" fillId="14" borderId="84" xfId="9" applyFont="1" applyFill="1" applyBorder="1" applyAlignment="1">
      <alignment horizontal="left" vertical="top" wrapText="1"/>
    </xf>
    <xf numFmtId="0" fontId="199" fillId="14" borderId="77" xfId="9" applyFont="1" applyFill="1" applyBorder="1" applyAlignment="1">
      <alignment horizontal="left" vertical="top" wrapText="1"/>
    </xf>
    <xf numFmtId="0" fontId="199" fillId="14" borderId="83" xfId="9" applyFont="1" applyFill="1" applyBorder="1" applyAlignment="1">
      <alignment horizontal="left" vertical="top" wrapText="1"/>
    </xf>
    <xf numFmtId="0" fontId="53" fillId="31" borderId="80" xfId="9" applyFont="1" applyFill="1" applyBorder="1" applyAlignment="1">
      <alignment horizontal="left" vertical="top" wrapText="1"/>
    </xf>
    <xf numFmtId="0" fontId="53" fillId="31" borderId="78" xfId="9" applyFont="1" applyFill="1" applyBorder="1" applyAlignment="1">
      <alignment horizontal="left" vertical="top" wrapText="1"/>
    </xf>
    <xf numFmtId="0" fontId="53" fillId="31" borderId="79" xfId="9" applyFont="1" applyFill="1" applyBorder="1" applyAlignment="1">
      <alignment horizontal="left" vertical="top" wrapText="1"/>
    </xf>
    <xf numFmtId="0" fontId="53" fillId="31" borderId="82" xfId="9" applyFont="1" applyFill="1" applyBorder="1" applyAlignment="1">
      <alignment horizontal="left" vertical="top" wrapText="1"/>
    </xf>
    <xf numFmtId="0" fontId="53" fillId="31" borderId="0" xfId="9" applyFont="1" applyFill="1" applyAlignment="1">
      <alignment horizontal="left" vertical="top" wrapText="1"/>
    </xf>
    <xf numFmtId="0" fontId="53" fillId="31" borderId="81" xfId="9" applyFont="1" applyFill="1" applyBorder="1" applyAlignment="1">
      <alignment horizontal="left" vertical="top" wrapText="1"/>
    </xf>
    <xf numFmtId="0" fontId="53" fillId="31" borderId="84" xfId="9" applyFont="1" applyFill="1" applyBorder="1" applyAlignment="1">
      <alignment horizontal="left" vertical="top" wrapText="1"/>
    </xf>
    <xf numFmtId="0" fontId="53" fillId="31" borderId="77" xfId="9" applyFont="1" applyFill="1" applyBorder="1" applyAlignment="1">
      <alignment horizontal="left" vertical="top" wrapText="1"/>
    </xf>
    <xf numFmtId="0" fontId="53" fillId="31" borderId="83" xfId="9" applyFont="1" applyFill="1" applyBorder="1" applyAlignment="1">
      <alignment horizontal="left" vertical="top" wrapText="1"/>
    </xf>
    <xf numFmtId="0" fontId="52" fillId="14" borderId="80" xfId="9" applyFont="1" applyFill="1" applyBorder="1" applyAlignment="1">
      <alignment horizontal="left" vertical="top" wrapText="1"/>
    </xf>
    <xf numFmtId="0" fontId="52" fillId="14" borderId="78" xfId="9" applyFont="1" applyFill="1" applyBorder="1" applyAlignment="1">
      <alignment horizontal="left" vertical="top" wrapText="1"/>
    </xf>
    <xf numFmtId="0" fontId="52" fillId="14" borderId="79" xfId="9" applyFont="1" applyFill="1" applyBorder="1" applyAlignment="1">
      <alignment horizontal="left" vertical="top" wrapText="1"/>
    </xf>
    <xf numFmtId="0" fontId="52" fillId="14" borderId="82" xfId="9" applyFont="1" applyFill="1" applyBorder="1" applyAlignment="1">
      <alignment horizontal="left" vertical="top" wrapText="1"/>
    </xf>
    <xf numFmtId="0" fontId="52" fillId="14" borderId="0" xfId="9" applyFont="1" applyFill="1" applyAlignment="1">
      <alignment horizontal="left" vertical="top" wrapText="1"/>
    </xf>
    <xf numFmtId="0" fontId="52" fillId="14" borderId="81" xfId="9" applyFont="1" applyFill="1" applyBorder="1" applyAlignment="1">
      <alignment horizontal="left" vertical="top" wrapText="1"/>
    </xf>
    <xf numFmtId="0" fontId="52" fillId="14" borderId="84" xfId="9" applyFont="1" applyFill="1" applyBorder="1" applyAlignment="1">
      <alignment horizontal="left" vertical="top" wrapText="1"/>
    </xf>
    <xf numFmtId="0" fontId="52" fillId="14" borderId="77" xfId="9" applyFont="1" applyFill="1" applyBorder="1" applyAlignment="1">
      <alignment horizontal="left" vertical="top" wrapText="1"/>
    </xf>
    <xf numFmtId="0" fontId="52" fillId="14" borderId="83" xfId="9" applyFont="1" applyFill="1" applyBorder="1" applyAlignment="1">
      <alignment horizontal="left" vertical="top" wrapText="1"/>
    </xf>
    <xf numFmtId="0" fontId="52" fillId="31" borderId="80" xfId="9" applyFont="1" applyFill="1" applyBorder="1" applyAlignment="1">
      <alignment horizontal="left" vertical="top" wrapText="1"/>
    </xf>
    <xf numFmtId="0" fontId="52" fillId="31" borderId="78" xfId="9" applyFont="1" applyFill="1" applyBorder="1" applyAlignment="1">
      <alignment horizontal="left" vertical="top" wrapText="1"/>
    </xf>
    <xf numFmtId="0" fontId="52" fillId="31" borderId="79" xfId="9" applyFont="1" applyFill="1" applyBorder="1" applyAlignment="1">
      <alignment horizontal="left" vertical="top" wrapText="1"/>
    </xf>
    <xf numFmtId="0" fontId="52" fillId="31" borderId="82" xfId="9" applyFont="1" applyFill="1" applyBorder="1" applyAlignment="1">
      <alignment horizontal="left" vertical="top" wrapText="1"/>
    </xf>
    <xf numFmtId="0" fontId="52" fillId="31" borderId="0" xfId="9" applyFont="1" applyFill="1" applyAlignment="1">
      <alignment horizontal="left" vertical="top" wrapText="1"/>
    </xf>
    <xf numFmtId="0" fontId="52" fillId="31" borderId="81" xfId="9" applyFont="1" applyFill="1" applyBorder="1" applyAlignment="1">
      <alignment horizontal="left" vertical="top" wrapText="1"/>
    </xf>
    <xf numFmtId="0" fontId="52" fillId="31" borderId="84" xfId="9" applyFont="1" applyFill="1" applyBorder="1" applyAlignment="1">
      <alignment horizontal="left" vertical="top" wrapText="1"/>
    </xf>
    <xf numFmtId="0" fontId="52" fillId="31" borderId="77" xfId="9" applyFont="1" applyFill="1" applyBorder="1" applyAlignment="1">
      <alignment horizontal="left" vertical="top" wrapText="1"/>
    </xf>
    <xf numFmtId="0" fontId="52" fillId="31" borderId="83" xfId="9" applyFont="1" applyFill="1" applyBorder="1" applyAlignment="1">
      <alignment horizontal="left" vertical="top" wrapText="1"/>
    </xf>
    <xf numFmtId="0" fontId="169" fillId="17" borderId="80" xfId="9" applyFont="1" applyFill="1" applyBorder="1" applyAlignment="1">
      <alignment vertical="top" wrapText="1"/>
    </xf>
    <xf numFmtId="0" fontId="53" fillId="14" borderId="80" xfId="9" applyFont="1" applyFill="1" applyBorder="1" applyAlignment="1">
      <alignment horizontal="left" vertical="top" wrapText="1"/>
    </xf>
    <xf numFmtId="0" fontId="53" fillId="14" borderId="78" xfId="9" applyFont="1" applyFill="1" applyBorder="1" applyAlignment="1">
      <alignment horizontal="left" vertical="top" wrapText="1"/>
    </xf>
    <xf numFmtId="0" fontId="53" fillId="14" borderId="79" xfId="9" applyFont="1" applyFill="1" applyBorder="1" applyAlignment="1">
      <alignment horizontal="left" vertical="top" wrapText="1"/>
    </xf>
    <xf numFmtId="0" fontId="53" fillId="14" borderId="82" xfId="9" applyFont="1" applyFill="1" applyBorder="1" applyAlignment="1">
      <alignment horizontal="left" vertical="top" wrapText="1"/>
    </xf>
    <xf numFmtId="0" fontId="53" fillId="14" borderId="0" xfId="9" applyFont="1" applyFill="1" applyAlignment="1">
      <alignment horizontal="left" vertical="top" wrapText="1"/>
    </xf>
    <xf numFmtId="0" fontId="53" fillId="14" borderId="81" xfId="9" applyFont="1" applyFill="1" applyBorder="1" applyAlignment="1">
      <alignment horizontal="left" vertical="top" wrapText="1"/>
    </xf>
    <xf numFmtId="0" fontId="53" fillId="14" borderId="84" xfId="9" applyFont="1" applyFill="1" applyBorder="1" applyAlignment="1">
      <alignment horizontal="left" vertical="top" wrapText="1"/>
    </xf>
    <xf numFmtId="0" fontId="53" fillId="14" borderId="77" xfId="9" applyFont="1" applyFill="1" applyBorder="1" applyAlignment="1">
      <alignment horizontal="left" vertical="top" wrapText="1"/>
    </xf>
    <xf numFmtId="0" fontId="53" fillId="14" borderId="83" xfId="9" applyFont="1" applyFill="1" applyBorder="1" applyAlignment="1">
      <alignment horizontal="left" vertical="top" wrapText="1"/>
    </xf>
    <xf numFmtId="0" fontId="193" fillId="2" borderId="0" xfId="9" applyFont="1" applyFill="1" applyAlignment="1">
      <alignment horizontal="left" vertical="top"/>
    </xf>
    <xf numFmtId="0" fontId="61" fillId="40" borderId="80" xfId="9" applyFont="1" applyFill="1" applyBorder="1" applyAlignment="1">
      <alignment horizontal="left" vertical="top" wrapText="1"/>
    </xf>
    <xf numFmtId="0" fontId="61" fillId="40" borderId="78" xfId="9" applyFont="1" applyFill="1" applyBorder="1" applyAlignment="1">
      <alignment horizontal="left" vertical="top" wrapText="1"/>
    </xf>
    <xf numFmtId="0" fontId="61" fillId="40" borderId="79" xfId="9" applyFont="1" applyFill="1" applyBorder="1" applyAlignment="1">
      <alignment horizontal="left" vertical="top" wrapText="1"/>
    </xf>
    <xf numFmtId="0" fontId="61" fillId="40" borderId="82" xfId="9" applyFont="1" applyFill="1" applyBorder="1" applyAlignment="1">
      <alignment horizontal="left" vertical="top" wrapText="1"/>
    </xf>
    <xf numFmtId="0" fontId="61" fillId="40" borderId="0" xfId="9" applyFont="1" applyFill="1" applyAlignment="1">
      <alignment horizontal="left" vertical="top" wrapText="1"/>
    </xf>
    <xf numFmtId="0" fontId="61" fillId="40" borderId="81" xfId="9" applyFont="1" applyFill="1" applyBorder="1" applyAlignment="1">
      <alignment horizontal="left" vertical="top" wrapText="1"/>
    </xf>
    <xf numFmtId="0" fontId="61" fillId="40" borderId="84" xfId="9" applyFont="1" applyFill="1" applyBorder="1" applyAlignment="1">
      <alignment horizontal="left" vertical="top" wrapText="1"/>
    </xf>
    <xf numFmtId="0" fontId="61" fillId="40" borderId="77" xfId="9" applyFont="1" applyFill="1" applyBorder="1" applyAlignment="1">
      <alignment horizontal="left" vertical="top" wrapText="1"/>
    </xf>
    <xf numFmtId="0" fontId="61" fillId="40" borderId="83" xfId="9" applyFont="1" applyFill="1" applyBorder="1" applyAlignment="1">
      <alignment horizontal="left" vertical="top" wrapText="1"/>
    </xf>
    <xf numFmtId="0" fontId="0" fillId="22" borderId="80" xfId="9" applyFont="1" applyFill="1" applyBorder="1" applyAlignment="1">
      <alignment horizontal="left" vertical="top" wrapText="1"/>
    </xf>
    <xf numFmtId="0" fontId="53" fillId="22" borderId="78" xfId="9" applyFont="1" applyFill="1" applyBorder="1" applyAlignment="1">
      <alignment horizontal="left" vertical="top" wrapText="1"/>
    </xf>
    <xf numFmtId="0" fontId="53" fillId="22" borderId="79" xfId="9" applyFont="1" applyFill="1" applyBorder="1" applyAlignment="1">
      <alignment horizontal="left" vertical="top" wrapText="1"/>
    </xf>
    <xf numFmtId="0" fontId="53" fillId="22" borderId="82" xfId="9" applyFont="1" applyFill="1" applyBorder="1" applyAlignment="1">
      <alignment horizontal="left" vertical="top" wrapText="1"/>
    </xf>
    <xf numFmtId="0" fontId="53" fillId="22" borderId="0" xfId="9" applyFont="1" applyFill="1" applyAlignment="1">
      <alignment horizontal="left" vertical="top" wrapText="1"/>
    </xf>
    <xf numFmtId="0" fontId="53" fillId="22" borderId="81" xfId="9" applyFont="1" applyFill="1" applyBorder="1" applyAlignment="1">
      <alignment horizontal="left" vertical="top" wrapText="1"/>
    </xf>
    <xf numFmtId="0" fontId="53" fillId="22" borderId="84" xfId="9" applyFont="1" applyFill="1" applyBorder="1" applyAlignment="1">
      <alignment horizontal="left" vertical="top" wrapText="1"/>
    </xf>
    <xf numFmtId="0" fontId="53" fillId="22" borderId="77" xfId="9" applyFont="1" applyFill="1" applyBorder="1" applyAlignment="1">
      <alignment horizontal="left" vertical="top" wrapText="1"/>
    </xf>
    <xf numFmtId="0" fontId="53" fillId="22" borderId="83" xfId="9" applyFont="1" applyFill="1" applyBorder="1" applyAlignment="1">
      <alignment horizontal="left" vertical="top" wrapText="1"/>
    </xf>
    <xf numFmtId="0" fontId="0" fillId="40" borderId="80" xfId="9" applyFont="1" applyFill="1" applyBorder="1" applyAlignment="1">
      <alignment horizontal="left" vertical="top" wrapText="1"/>
    </xf>
    <xf numFmtId="0" fontId="53" fillId="40" borderId="78" xfId="9" applyFont="1" applyFill="1" applyBorder="1" applyAlignment="1">
      <alignment horizontal="left" vertical="top" wrapText="1"/>
    </xf>
    <xf numFmtId="0" fontId="53" fillId="40" borderId="79" xfId="9" applyFont="1" applyFill="1" applyBorder="1" applyAlignment="1">
      <alignment horizontal="left" vertical="top" wrapText="1"/>
    </xf>
    <xf numFmtId="0" fontId="53" fillId="40" borderId="82" xfId="9" applyFont="1" applyFill="1" applyBorder="1" applyAlignment="1">
      <alignment horizontal="left" vertical="top" wrapText="1"/>
    </xf>
    <xf numFmtId="0" fontId="53" fillId="40" borderId="0" xfId="9" applyFont="1" applyFill="1" applyAlignment="1">
      <alignment horizontal="left" vertical="top" wrapText="1"/>
    </xf>
    <xf numFmtId="0" fontId="53" fillId="40" borderId="81" xfId="9" applyFont="1" applyFill="1" applyBorder="1" applyAlignment="1">
      <alignment horizontal="left" vertical="top" wrapText="1"/>
    </xf>
    <xf numFmtId="0" fontId="53" fillId="40" borderId="84" xfId="9" applyFont="1" applyFill="1" applyBorder="1" applyAlignment="1">
      <alignment horizontal="left" vertical="top" wrapText="1"/>
    </xf>
    <xf numFmtId="0" fontId="53" fillId="40" borderId="77" xfId="9" applyFont="1" applyFill="1" applyBorder="1" applyAlignment="1">
      <alignment horizontal="left" vertical="top" wrapText="1"/>
    </xf>
    <xf numFmtId="0" fontId="53" fillId="40" borderId="83" xfId="9" applyFont="1" applyFill="1" applyBorder="1" applyAlignment="1">
      <alignment horizontal="left" vertical="top" wrapText="1"/>
    </xf>
    <xf numFmtId="0" fontId="199" fillId="22" borderId="80" xfId="9" applyFont="1" applyFill="1" applyBorder="1" applyAlignment="1">
      <alignment horizontal="left" vertical="top" wrapText="1"/>
    </xf>
    <xf numFmtId="0" fontId="199" fillId="22" borderId="78" xfId="9" applyFont="1" applyFill="1" applyBorder="1" applyAlignment="1">
      <alignment horizontal="left" vertical="top" wrapText="1"/>
    </xf>
    <xf numFmtId="0" fontId="199" fillId="22" borderId="79" xfId="9" applyFont="1" applyFill="1" applyBorder="1" applyAlignment="1">
      <alignment horizontal="left" vertical="top" wrapText="1"/>
    </xf>
    <xf numFmtId="0" fontId="199" fillId="22" borderId="82" xfId="9" applyFont="1" applyFill="1" applyBorder="1" applyAlignment="1">
      <alignment horizontal="left" vertical="top" wrapText="1"/>
    </xf>
    <xf numFmtId="0" fontId="199" fillId="22" borderId="0" xfId="9" applyFont="1" applyFill="1" applyAlignment="1">
      <alignment horizontal="left" vertical="top" wrapText="1"/>
    </xf>
    <xf numFmtId="0" fontId="199" fillId="22" borderId="81" xfId="9" applyFont="1" applyFill="1" applyBorder="1" applyAlignment="1">
      <alignment horizontal="left" vertical="top" wrapText="1"/>
    </xf>
    <xf numFmtId="0" fontId="199" fillId="22" borderId="84" xfId="9" applyFont="1" applyFill="1" applyBorder="1" applyAlignment="1">
      <alignment horizontal="left" vertical="top" wrapText="1"/>
    </xf>
    <xf numFmtId="0" fontId="199" fillId="22" borderId="77" xfId="9" applyFont="1" applyFill="1" applyBorder="1" applyAlignment="1">
      <alignment horizontal="left" vertical="top" wrapText="1"/>
    </xf>
    <xf numFmtId="0" fontId="199" fillId="22" borderId="83" xfId="9" applyFont="1" applyFill="1" applyBorder="1" applyAlignment="1">
      <alignment horizontal="left" vertical="top" wrapText="1"/>
    </xf>
    <xf numFmtId="0" fontId="52" fillId="40" borderId="80" xfId="9" applyFont="1" applyFill="1" applyBorder="1" applyAlignment="1">
      <alignment horizontal="left" vertical="top" wrapText="1"/>
    </xf>
    <xf numFmtId="0" fontId="52" fillId="40" borderId="78" xfId="9" applyFont="1" applyFill="1" applyBorder="1" applyAlignment="1">
      <alignment horizontal="left" vertical="top" wrapText="1"/>
    </xf>
    <xf numFmtId="0" fontId="52" fillId="40" borderId="79" xfId="9" applyFont="1" applyFill="1" applyBorder="1" applyAlignment="1">
      <alignment horizontal="left" vertical="top" wrapText="1"/>
    </xf>
    <xf numFmtId="0" fontId="52" fillId="40" borderId="82" xfId="9" applyFont="1" applyFill="1" applyBorder="1" applyAlignment="1">
      <alignment horizontal="left" vertical="top" wrapText="1"/>
    </xf>
    <xf numFmtId="0" fontId="52" fillId="40" borderId="0" xfId="9" applyFont="1" applyFill="1" applyAlignment="1">
      <alignment horizontal="left" vertical="top" wrapText="1"/>
    </xf>
    <xf numFmtId="0" fontId="52" fillId="40" borderId="81" xfId="9" applyFont="1" applyFill="1" applyBorder="1" applyAlignment="1">
      <alignment horizontal="left" vertical="top" wrapText="1"/>
    </xf>
    <xf numFmtId="0" fontId="52" fillId="40" borderId="84" xfId="9" applyFont="1" applyFill="1" applyBorder="1" applyAlignment="1">
      <alignment horizontal="left" vertical="top" wrapText="1"/>
    </xf>
    <xf numFmtId="0" fontId="52" fillId="40" borderId="77" xfId="9" applyFont="1" applyFill="1" applyBorder="1" applyAlignment="1">
      <alignment horizontal="left" vertical="top" wrapText="1"/>
    </xf>
    <xf numFmtId="0" fontId="52" fillId="40" borderId="83" xfId="9" applyFont="1" applyFill="1" applyBorder="1" applyAlignment="1">
      <alignment horizontal="left" vertical="top" wrapText="1"/>
    </xf>
    <xf numFmtId="0" fontId="52" fillId="22" borderId="80" xfId="9" applyFont="1" applyFill="1" applyBorder="1" applyAlignment="1">
      <alignment vertical="top" wrapText="1"/>
    </xf>
    <xf numFmtId="0" fontId="52" fillId="22" borderId="78" xfId="9" applyFont="1" applyFill="1" applyBorder="1" applyAlignment="1">
      <alignment vertical="top" wrapText="1"/>
    </xf>
    <xf numFmtId="0" fontId="52" fillId="22" borderId="79" xfId="9" applyFont="1" applyFill="1" applyBorder="1" applyAlignment="1">
      <alignment vertical="top" wrapText="1"/>
    </xf>
    <xf numFmtId="0" fontId="52" fillId="22" borderId="82" xfId="9" applyFont="1" applyFill="1" applyBorder="1" applyAlignment="1">
      <alignment vertical="top" wrapText="1"/>
    </xf>
    <xf numFmtId="0" fontId="52" fillId="22" borderId="0" xfId="9" applyFont="1" applyFill="1" applyAlignment="1">
      <alignment vertical="top" wrapText="1"/>
    </xf>
    <xf numFmtId="0" fontId="52" fillId="22" borderId="81" xfId="9" applyFont="1" applyFill="1" applyBorder="1" applyAlignment="1">
      <alignment vertical="top" wrapText="1"/>
    </xf>
    <xf numFmtId="0" fontId="52" fillId="22" borderId="84" xfId="9" applyFont="1" applyFill="1" applyBorder="1" applyAlignment="1">
      <alignment vertical="top" wrapText="1"/>
    </xf>
    <xf numFmtId="0" fontId="52" fillId="22" borderId="77" xfId="9" applyFont="1" applyFill="1" applyBorder="1" applyAlignment="1">
      <alignment vertical="top" wrapText="1"/>
    </xf>
    <xf numFmtId="0" fontId="52" fillId="22" borderId="83" xfId="9" applyFont="1" applyFill="1" applyBorder="1" applyAlignment="1">
      <alignment vertical="top" wrapText="1"/>
    </xf>
    <xf numFmtId="0" fontId="53" fillId="40" borderId="80" xfId="9" applyFont="1" applyFill="1" applyBorder="1" applyAlignment="1">
      <alignment horizontal="left" vertical="top" wrapText="1"/>
    </xf>
    <xf numFmtId="0" fontId="152" fillId="2" borderId="78" xfId="9" applyFont="1" applyFill="1" applyBorder="1" applyAlignment="1">
      <alignment horizontal="left" vertical="top" wrapText="1"/>
    </xf>
    <xf numFmtId="0" fontId="152" fillId="2" borderId="0" xfId="9" applyFont="1" applyFill="1" applyAlignment="1">
      <alignment horizontal="left" vertical="top" wrapText="1"/>
    </xf>
    <xf numFmtId="0" fontId="138" fillId="2" borderId="78" xfId="9" applyFont="1" applyFill="1" applyBorder="1" applyAlignment="1">
      <alignment horizontal="left" vertical="top" wrapText="1"/>
    </xf>
    <xf numFmtId="0" fontId="138" fillId="2" borderId="0" xfId="9" applyFont="1" applyFill="1" applyAlignment="1">
      <alignment horizontal="left" vertical="top" wrapText="1"/>
    </xf>
    <xf numFmtId="0" fontId="152" fillId="17" borderId="80" xfId="0" applyFont="1" applyFill="1" applyBorder="1" applyAlignment="1">
      <alignment horizontal="center" vertical="center" wrapText="1"/>
    </xf>
    <xf numFmtId="0" fontId="152" fillId="17" borderId="78" xfId="0" applyFont="1" applyFill="1" applyBorder="1" applyAlignment="1">
      <alignment horizontal="center" vertical="center" wrapText="1"/>
    </xf>
    <xf numFmtId="0" fontId="152" fillId="17" borderId="79" xfId="0" applyFont="1" applyFill="1" applyBorder="1" applyAlignment="1">
      <alignment horizontal="center" vertical="center" wrapText="1"/>
    </xf>
    <xf numFmtId="0" fontId="152" fillId="17" borderId="82" xfId="0" applyFont="1" applyFill="1" applyBorder="1" applyAlignment="1">
      <alignment horizontal="center" vertical="center" wrapText="1"/>
    </xf>
    <xf numFmtId="0" fontId="152" fillId="17" borderId="0" xfId="0" applyFont="1" applyFill="1" applyAlignment="1">
      <alignment horizontal="center" vertical="center" wrapText="1"/>
    </xf>
    <xf numFmtId="0" fontId="152" fillId="17" borderId="81" xfId="0" applyFont="1" applyFill="1" applyBorder="1" applyAlignment="1">
      <alignment horizontal="center" vertical="center" wrapText="1"/>
    </xf>
    <xf numFmtId="0" fontId="152" fillId="17" borderId="84" xfId="0" applyFont="1" applyFill="1" applyBorder="1" applyAlignment="1">
      <alignment horizontal="center" vertical="center" wrapText="1"/>
    </xf>
    <xf numFmtId="0" fontId="152" fillId="17" borderId="77" xfId="0" applyFont="1" applyFill="1" applyBorder="1" applyAlignment="1">
      <alignment horizontal="center" vertical="center" wrapText="1"/>
    </xf>
    <xf numFmtId="0" fontId="152" fillId="17" borderId="83" xfId="0" applyFont="1" applyFill="1" applyBorder="1" applyAlignment="1">
      <alignment horizontal="center" vertical="center" wrapText="1"/>
    </xf>
    <xf numFmtId="0" fontId="153" fillId="17" borderId="80" xfId="0" applyFont="1" applyFill="1" applyBorder="1" applyAlignment="1">
      <alignment horizontal="center" vertical="center" wrapText="1"/>
    </xf>
    <xf numFmtId="0" fontId="153" fillId="17" borderId="78" xfId="0" applyFont="1" applyFill="1" applyBorder="1" applyAlignment="1">
      <alignment horizontal="center" vertical="center" wrapText="1"/>
    </xf>
    <xf numFmtId="0" fontId="153" fillId="17" borderId="79" xfId="0" applyFont="1" applyFill="1" applyBorder="1" applyAlignment="1">
      <alignment horizontal="center" vertical="center" wrapText="1"/>
    </xf>
    <xf numFmtId="0" fontId="153" fillId="17" borderId="82" xfId="0" applyFont="1" applyFill="1" applyBorder="1" applyAlignment="1">
      <alignment horizontal="center" vertical="center" wrapText="1"/>
    </xf>
    <xf numFmtId="0" fontId="153" fillId="17" borderId="0" xfId="0" applyFont="1" applyFill="1" applyAlignment="1">
      <alignment horizontal="center" vertical="center" wrapText="1"/>
    </xf>
    <xf numFmtId="0" fontId="153" fillId="17" borderId="81" xfId="0" applyFont="1" applyFill="1" applyBorder="1" applyAlignment="1">
      <alignment horizontal="center" vertical="center" wrapText="1"/>
    </xf>
    <xf numFmtId="0" fontId="153" fillId="17" borderId="84" xfId="0" applyFont="1" applyFill="1" applyBorder="1" applyAlignment="1">
      <alignment horizontal="center" vertical="center" wrapText="1"/>
    </xf>
    <xf numFmtId="0" fontId="153" fillId="17" borderId="77" xfId="0" applyFont="1" applyFill="1" applyBorder="1" applyAlignment="1">
      <alignment horizontal="center" vertical="center" wrapText="1"/>
    </xf>
    <xf numFmtId="0" fontId="153" fillId="17" borderId="83" xfId="0" applyFont="1" applyFill="1" applyBorder="1" applyAlignment="1">
      <alignment horizontal="center" vertical="center" wrapText="1"/>
    </xf>
    <xf numFmtId="0" fontId="163" fillId="11" borderId="0" xfId="9" applyFont="1" applyFill="1" applyAlignment="1">
      <alignment horizontal="center" vertical="center"/>
    </xf>
    <xf numFmtId="0" fontId="159" fillId="10" borderId="91" xfId="12" applyFont="1" applyFill="1" applyBorder="1" applyAlignment="1">
      <alignment horizontal="center" vertical="center"/>
    </xf>
    <xf numFmtId="0" fontId="159" fillId="10" borderId="88" xfId="12" applyFont="1" applyFill="1" applyBorder="1" applyAlignment="1">
      <alignment horizontal="center" vertical="center"/>
    </xf>
    <xf numFmtId="49" fontId="159" fillId="3" borderId="91" xfId="12" applyNumberFormat="1" applyFont="1" applyFill="1" applyBorder="1" applyAlignment="1">
      <alignment horizontal="center" vertical="center" wrapText="1"/>
    </xf>
    <xf numFmtId="49" fontId="159" fillId="3" borderId="88" xfId="12" applyNumberFormat="1" applyFont="1" applyFill="1" applyBorder="1" applyAlignment="1">
      <alignment horizontal="center" vertical="center" wrapText="1"/>
    </xf>
    <xf numFmtId="0" fontId="0" fillId="39" borderId="91" xfId="0" applyFill="1" applyBorder="1" applyAlignment="1">
      <alignment horizontal="center" vertical="center"/>
    </xf>
    <xf numFmtId="0" fontId="0" fillId="39" borderId="88" xfId="0" applyFill="1" applyBorder="1" applyAlignment="1">
      <alignment horizontal="center" vertical="center"/>
    </xf>
    <xf numFmtId="0" fontId="0" fillId="40" borderId="91" xfId="0" applyFill="1" applyBorder="1" applyAlignment="1">
      <alignment horizontal="center" vertical="center"/>
    </xf>
    <xf numFmtId="0" fontId="0" fillId="40" borderId="88" xfId="0" applyFill="1" applyBorder="1" applyAlignment="1">
      <alignment horizontal="center" vertical="center"/>
    </xf>
    <xf numFmtId="49" fontId="159" fillId="41" borderId="91" xfId="12" applyNumberFormat="1" applyFont="1" applyFill="1" applyBorder="1" applyAlignment="1">
      <alignment horizontal="center" vertical="center" wrapText="1"/>
    </xf>
    <xf numFmtId="49" fontId="159" fillId="41" borderId="88" xfId="12" applyNumberFormat="1" applyFont="1" applyFill="1" applyBorder="1" applyAlignment="1">
      <alignment horizontal="center" vertical="center" wrapText="1"/>
    </xf>
    <xf numFmtId="0" fontId="80" fillId="0" borderId="104" xfId="0" applyFont="1" applyBorder="1" applyAlignment="1">
      <alignment vertical="center"/>
    </xf>
    <xf numFmtId="0" fontId="80" fillId="0" borderId="105" xfId="0" applyFont="1" applyBorder="1" applyAlignment="1">
      <alignment vertical="center"/>
    </xf>
    <xf numFmtId="0" fontId="159" fillId="24" borderId="93" xfId="12" applyFont="1" applyFill="1" applyBorder="1" applyAlignment="1">
      <alignment horizontal="center" vertical="center"/>
    </xf>
    <xf numFmtId="0" fontId="159" fillId="24" borderId="100" xfId="12" applyFont="1" applyFill="1" applyBorder="1" applyAlignment="1">
      <alignment horizontal="center" vertical="center"/>
    </xf>
    <xf numFmtId="0" fontId="159" fillId="35" borderId="93" xfId="12" applyFont="1" applyFill="1" applyBorder="1" applyAlignment="1">
      <alignment horizontal="center" vertical="center" wrapText="1"/>
    </xf>
    <xf numFmtId="0" fontId="159" fillId="35" borderId="100" xfId="12" applyFont="1" applyFill="1" applyBorder="1" applyAlignment="1">
      <alignment horizontal="center" vertical="center" wrapText="1"/>
    </xf>
    <xf numFmtId="0" fontId="0" fillId="36" borderId="93" xfId="0" applyFill="1" applyBorder="1" applyAlignment="1">
      <alignment horizontal="center" vertical="center"/>
    </xf>
    <xf numFmtId="0" fontId="0" fillId="36" borderId="100" xfId="0" applyFill="1" applyBorder="1" applyAlignment="1">
      <alignment horizontal="center" vertical="center"/>
    </xf>
    <xf numFmtId="0" fontId="0" fillId="37" borderId="93" xfId="0" applyFill="1" applyBorder="1" applyAlignment="1">
      <alignment horizontal="center" vertical="center"/>
    </xf>
    <xf numFmtId="0" fontId="0" fillId="37" borderId="100" xfId="0" applyFill="1" applyBorder="1" applyAlignment="1">
      <alignment horizontal="center" vertical="center"/>
    </xf>
    <xf numFmtId="0" fontId="159" fillId="38" borderId="93" xfId="12" applyFont="1" applyFill="1" applyBorder="1" applyAlignment="1">
      <alignment horizontal="center" vertical="center" wrapText="1"/>
    </xf>
    <xf numFmtId="0" fontId="159" fillId="38" borderId="100" xfId="12" applyFont="1" applyFill="1" applyBorder="1" applyAlignment="1">
      <alignment horizontal="center" vertical="center" wrapText="1"/>
    </xf>
    <xf numFmtId="0" fontId="80" fillId="0" borderId="106" xfId="0" applyFont="1" applyBorder="1" applyAlignment="1">
      <alignment vertical="center"/>
    </xf>
    <xf numFmtId="0" fontId="80" fillId="0" borderId="107" xfId="0" applyFont="1" applyBorder="1" applyAlignment="1">
      <alignment vertical="center"/>
    </xf>
    <xf numFmtId="0" fontId="138" fillId="2" borderId="104" xfId="9" applyFont="1" applyFill="1" applyBorder="1" applyAlignment="1">
      <alignment horizontal="left" vertical="top" wrapText="1"/>
    </xf>
    <xf numFmtId="0" fontId="138" fillId="2" borderId="86" xfId="9" applyFont="1" applyFill="1" applyBorder="1" applyAlignment="1">
      <alignment horizontal="left" vertical="top" wrapText="1"/>
    </xf>
    <xf numFmtId="0" fontId="138" fillId="2" borderId="105" xfId="9" applyFont="1" applyFill="1" applyBorder="1" applyAlignment="1">
      <alignment horizontal="left" vertical="top" wrapText="1"/>
    </xf>
    <xf numFmtId="0" fontId="159" fillId="14" borderId="88" xfId="12" applyFont="1" applyFill="1" applyBorder="1" applyAlignment="1">
      <alignment horizontal="center" vertical="center"/>
    </xf>
    <xf numFmtId="0" fontId="159" fillId="14" borderId="100" xfId="12" applyFont="1" applyFill="1" applyBorder="1" applyAlignment="1">
      <alignment horizontal="center" vertical="center"/>
    </xf>
    <xf numFmtId="0" fontId="160" fillId="22" borderId="88" xfId="12" applyFont="1" applyFill="1" applyBorder="1" applyAlignment="1">
      <alignment horizontal="center" vertical="center"/>
    </xf>
    <xf numFmtId="0" fontId="160" fillId="22" borderId="100" xfId="12" applyFont="1" applyFill="1" applyBorder="1" applyAlignment="1">
      <alignment horizontal="center" vertical="center"/>
    </xf>
    <xf numFmtId="0" fontId="160" fillId="20" borderId="88" xfId="12" applyFont="1" applyFill="1" applyBorder="1" applyAlignment="1">
      <alignment horizontal="center" vertical="center"/>
    </xf>
    <xf numFmtId="0" fontId="160" fillId="20" borderId="100" xfId="12" applyFont="1" applyFill="1" applyBorder="1" applyAlignment="1">
      <alignment horizontal="center" vertical="center"/>
    </xf>
    <xf numFmtId="0" fontId="160" fillId="34" borderId="88" xfId="12" applyFont="1" applyFill="1" applyBorder="1" applyAlignment="1">
      <alignment horizontal="center" vertical="center"/>
    </xf>
    <xf numFmtId="0" fontId="160" fillId="34" borderId="100" xfId="12" applyFont="1" applyFill="1" applyBorder="1" applyAlignment="1">
      <alignment horizontal="center" vertical="center"/>
    </xf>
    <xf numFmtId="0" fontId="159" fillId="31" borderId="88" xfId="12" applyFont="1" applyFill="1" applyBorder="1" applyAlignment="1">
      <alignment horizontal="center" vertical="center" wrapText="1"/>
    </xf>
    <xf numFmtId="0" fontId="159" fillId="31" borderId="100" xfId="12" applyFont="1" applyFill="1" applyBorder="1" applyAlignment="1">
      <alignment horizontal="center" vertical="center" wrapText="1"/>
    </xf>
    <xf numFmtId="0" fontId="152" fillId="2" borderId="0" xfId="0" applyFont="1" applyFill="1" applyAlignment="1">
      <alignment horizontal="left" vertical="center"/>
    </xf>
    <xf numFmtId="0" fontId="79" fillId="2" borderId="0" xfId="9" applyFill="1" applyAlignment="1">
      <alignment horizontal="left" vertical="center" wrapText="1"/>
    </xf>
    <xf numFmtId="0" fontId="152" fillId="2" borderId="104" xfId="0" applyFont="1" applyFill="1" applyBorder="1" applyAlignment="1">
      <alignment horizontal="left" vertical="center"/>
    </xf>
    <xf numFmtId="0" fontId="152" fillId="2" borderId="86" xfId="0" applyFont="1" applyFill="1" applyBorder="1" applyAlignment="1">
      <alignment horizontal="left" vertical="center"/>
    </xf>
    <xf numFmtId="0" fontId="152" fillId="2" borderId="105" xfId="0" applyFont="1" applyFill="1" applyBorder="1" applyAlignment="1">
      <alignment horizontal="left" vertical="center"/>
    </xf>
    <xf numFmtId="0" fontId="152" fillId="2" borderId="90" xfId="0" applyFont="1" applyFill="1" applyBorder="1" applyAlignment="1">
      <alignment horizontal="left" vertical="center"/>
    </xf>
    <xf numFmtId="0" fontId="154" fillId="17" borderId="104" xfId="0" applyFont="1" applyFill="1" applyBorder="1" applyAlignment="1">
      <alignment horizontal="left" vertical="center"/>
    </xf>
    <xf numFmtId="0" fontId="154" fillId="17" borderId="86" xfId="0" applyFont="1" applyFill="1" applyBorder="1" applyAlignment="1">
      <alignment horizontal="left" vertical="center"/>
    </xf>
    <xf numFmtId="0" fontId="154" fillId="17" borderId="105" xfId="0" applyFont="1" applyFill="1" applyBorder="1" applyAlignment="1">
      <alignment horizontal="left" vertical="center"/>
    </xf>
    <xf numFmtId="0" fontId="154" fillId="17" borderId="90" xfId="0" applyFont="1" applyFill="1" applyBorder="1" applyAlignment="1">
      <alignment horizontal="left" vertical="center"/>
    </xf>
    <xf numFmtId="0" fontId="152" fillId="17" borderId="104" xfId="0" applyFont="1" applyFill="1" applyBorder="1" applyAlignment="1">
      <alignment horizontal="left" vertical="center"/>
    </xf>
    <xf numFmtId="0" fontId="152" fillId="17" borderId="86" xfId="0" applyFont="1" applyFill="1" applyBorder="1" applyAlignment="1">
      <alignment horizontal="left" vertical="center"/>
    </xf>
    <xf numFmtId="0" fontId="152" fillId="17" borderId="90" xfId="0" applyFont="1" applyFill="1" applyBorder="1" applyAlignment="1">
      <alignment horizontal="left" vertical="center"/>
    </xf>
    <xf numFmtId="0" fontId="152" fillId="17" borderId="105" xfId="0" applyFont="1" applyFill="1" applyBorder="1" applyAlignment="1">
      <alignment horizontal="left" vertical="center"/>
    </xf>
    <xf numFmtId="0" fontId="149" fillId="2" borderId="80" xfId="9" applyFont="1" applyFill="1" applyBorder="1" applyAlignment="1">
      <alignment horizontal="left" vertical="center" wrapText="1"/>
    </xf>
    <xf numFmtId="0" fontId="149" fillId="2" borderId="78" xfId="9" applyFont="1" applyFill="1" applyBorder="1" applyAlignment="1">
      <alignment horizontal="left" vertical="center" wrapText="1"/>
    </xf>
    <xf numFmtId="0" fontId="149" fillId="2" borderId="79" xfId="9" applyFont="1" applyFill="1" applyBorder="1" applyAlignment="1">
      <alignment horizontal="left" vertical="center" wrapText="1"/>
    </xf>
    <xf numFmtId="0" fontId="149" fillId="2" borderId="82" xfId="9" applyFont="1" applyFill="1" applyBorder="1" applyAlignment="1">
      <alignment horizontal="left" vertical="center" wrapText="1"/>
    </xf>
    <xf numFmtId="0" fontId="149" fillId="2" borderId="0" xfId="9" applyFont="1" applyFill="1" applyAlignment="1">
      <alignment horizontal="left" vertical="center" wrapText="1"/>
    </xf>
    <xf numFmtId="0" fontId="149" fillId="2" borderId="81" xfId="9" applyFont="1" applyFill="1" applyBorder="1" applyAlignment="1">
      <alignment horizontal="left" vertical="center" wrapText="1"/>
    </xf>
    <xf numFmtId="0" fontId="149" fillId="2" borderId="84" xfId="9" applyFont="1" applyFill="1" applyBorder="1" applyAlignment="1">
      <alignment horizontal="left" vertical="center" wrapText="1"/>
    </xf>
    <xf numFmtId="0" fontId="149" fillId="2" borderId="77" xfId="9" applyFont="1" applyFill="1" applyBorder="1" applyAlignment="1">
      <alignment horizontal="left" vertical="center" wrapText="1"/>
    </xf>
    <xf numFmtId="0" fontId="149" fillId="2" borderId="83" xfId="9" applyFont="1" applyFill="1" applyBorder="1" applyAlignment="1">
      <alignment horizontal="left" vertical="center" wrapText="1"/>
    </xf>
    <xf numFmtId="0" fontId="152" fillId="2" borderId="80" xfId="0" applyFont="1" applyFill="1" applyBorder="1" applyAlignment="1">
      <alignment horizontal="left" vertical="top" wrapText="1"/>
    </xf>
    <xf numFmtId="0" fontId="152" fillId="2" borderId="78" xfId="0" applyFont="1" applyFill="1" applyBorder="1" applyAlignment="1">
      <alignment horizontal="left" vertical="top" wrapText="1"/>
    </xf>
    <xf numFmtId="0" fontId="152" fillId="2" borderId="79" xfId="0" applyFont="1" applyFill="1" applyBorder="1" applyAlignment="1">
      <alignment horizontal="left" vertical="top" wrapText="1"/>
    </xf>
    <xf numFmtId="0" fontId="152" fillId="2" borderId="84" xfId="0" applyFont="1" applyFill="1" applyBorder="1" applyAlignment="1">
      <alignment horizontal="left" vertical="top" wrapText="1"/>
    </xf>
    <xf numFmtId="0" fontId="152" fillId="2" borderId="77" xfId="0" applyFont="1" applyFill="1" applyBorder="1" applyAlignment="1">
      <alignment horizontal="left" vertical="top" wrapText="1"/>
    </xf>
    <xf numFmtId="0" fontId="152" fillId="2" borderId="83" xfId="0" applyFont="1" applyFill="1" applyBorder="1" applyAlignment="1">
      <alignment horizontal="left" vertical="top" wrapText="1"/>
    </xf>
    <xf numFmtId="0" fontId="152" fillId="2" borderId="102" xfId="0" applyFont="1" applyFill="1" applyBorder="1" applyAlignment="1">
      <alignment horizontal="left" vertical="top" wrapText="1"/>
    </xf>
    <xf numFmtId="0" fontId="152" fillId="2" borderId="103" xfId="0" applyFont="1" applyFill="1" applyBorder="1" applyAlignment="1">
      <alignment horizontal="left" vertical="top" wrapText="1"/>
    </xf>
    <xf numFmtId="0" fontId="152" fillId="17" borderId="80" xfId="0" applyFont="1" applyFill="1" applyBorder="1" applyAlignment="1">
      <alignment horizontal="left" vertical="top" wrapText="1"/>
    </xf>
    <xf numFmtId="0" fontId="152" fillId="17" borderId="78" xfId="0" applyFont="1" applyFill="1" applyBorder="1" applyAlignment="1">
      <alignment horizontal="left" vertical="top" wrapText="1"/>
    </xf>
    <xf numFmtId="0" fontId="152" fillId="17" borderId="79" xfId="0" applyFont="1" applyFill="1" applyBorder="1" applyAlignment="1">
      <alignment horizontal="left" vertical="top" wrapText="1"/>
    </xf>
    <xf numFmtId="0" fontId="152" fillId="17" borderId="84" xfId="0" applyFont="1" applyFill="1" applyBorder="1" applyAlignment="1">
      <alignment horizontal="left" vertical="top" wrapText="1"/>
    </xf>
    <xf numFmtId="0" fontId="152" fillId="17" borderId="77" xfId="0" applyFont="1" applyFill="1" applyBorder="1" applyAlignment="1">
      <alignment horizontal="left" vertical="top" wrapText="1"/>
    </xf>
    <xf numFmtId="0" fontId="152" fillId="17" borderId="83" xfId="0" applyFont="1" applyFill="1" applyBorder="1" applyAlignment="1">
      <alignment horizontal="left" vertical="top" wrapText="1"/>
    </xf>
    <xf numFmtId="0" fontId="152" fillId="17" borderId="102" xfId="0" applyFont="1" applyFill="1" applyBorder="1" applyAlignment="1">
      <alignment horizontal="left" vertical="top" wrapText="1"/>
    </xf>
    <xf numFmtId="0" fontId="152" fillId="17" borderId="103" xfId="0" applyFont="1" applyFill="1" applyBorder="1" applyAlignment="1">
      <alignment horizontal="left" vertical="top" wrapText="1"/>
    </xf>
    <xf numFmtId="0" fontId="150" fillId="2" borderId="0" xfId="0" applyFont="1" applyFill="1" applyAlignment="1">
      <alignment horizontal="left" vertical="center" wrapText="1"/>
    </xf>
    <xf numFmtId="0" fontId="150" fillId="2" borderId="77" xfId="0" applyFont="1" applyFill="1" applyBorder="1" applyAlignment="1">
      <alignment horizontal="left" vertical="center" wrapText="1"/>
    </xf>
    <xf numFmtId="0" fontId="138" fillId="2" borderId="80" xfId="9" applyFont="1" applyFill="1" applyBorder="1" applyAlignment="1">
      <alignment horizontal="left" vertical="top" wrapText="1"/>
    </xf>
    <xf numFmtId="0" fontId="138" fillId="2" borderId="79" xfId="9" applyFont="1" applyFill="1" applyBorder="1" applyAlignment="1">
      <alignment horizontal="left" vertical="top" wrapText="1"/>
    </xf>
    <xf numFmtId="0" fontId="138" fillId="2" borderId="84" xfId="9" applyFont="1" applyFill="1" applyBorder="1" applyAlignment="1">
      <alignment horizontal="left" vertical="top" wrapText="1"/>
    </xf>
    <xf numFmtId="0" fontId="138" fillId="2" borderId="77" xfId="9" applyFont="1" applyFill="1" applyBorder="1" applyAlignment="1">
      <alignment horizontal="left" vertical="top" wrapText="1"/>
    </xf>
    <xf numFmtId="0" fontId="138" fillId="2" borderId="83" xfId="9" applyFont="1" applyFill="1" applyBorder="1" applyAlignment="1">
      <alignment horizontal="left" vertical="top" wrapText="1"/>
    </xf>
    <xf numFmtId="0" fontId="154" fillId="19" borderId="80" xfId="0" applyFont="1" applyFill="1" applyBorder="1" applyAlignment="1">
      <alignment horizontal="left" vertical="center" wrapText="1"/>
    </xf>
    <xf numFmtId="0" fontId="154" fillId="19" borderId="78" xfId="0" applyFont="1" applyFill="1" applyBorder="1" applyAlignment="1">
      <alignment horizontal="left" vertical="center" wrapText="1"/>
    </xf>
    <xf numFmtId="0" fontId="154" fillId="19" borderId="79" xfId="0" applyFont="1" applyFill="1" applyBorder="1" applyAlignment="1">
      <alignment horizontal="left" vertical="center" wrapText="1"/>
    </xf>
    <xf numFmtId="0" fontId="154" fillId="19" borderId="82" xfId="0" applyFont="1" applyFill="1" applyBorder="1" applyAlignment="1">
      <alignment horizontal="left" vertical="center" wrapText="1"/>
    </xf>
    <xf numFmtId="0" fontId="154" fillId="19" borderId="0" xfId="0" applyFont="1" applyFill="1" applyAlignment="1">
      <alignment horizontal="left" vertical="center" wrapText="1"/>
    </xf>
    <xf numFmtId="0" fontId="154" fillId="19" borderId="81" xfId="0" applyFont="1" applyFill="1" applyBorder="1" applyAlignment="1">
      <alignment horizontal="left" vertical="center" wrapText="1"/>
    </xf>
    <xf numFmtId="0" fontId="154" fillId="19" borderId="84" xfId="0" applyFont="1" applyFill="1" applyBorder="1" applyAlignment="1">
      <alignment horizontal="left" vertical="center" wrapText="1"/>
    </xf>
    <xf numFmtId="0" fontId="154" fillId="19" borderId="77" xfId="0" applyFont="1" applyFill="1" applyBorder="1" applyAlignment="1">
      <alignment horizontal="left" vertical="center" wrapText="1"/>
    </xf>
    <xf numFmtId="0" fontId="154" fillId="19" borderId="83" xfId="0" applyFont="1" applyFill="1" applyBorder="1" applyAlignment="1">
      <alignment horizontal="left" vertical="center" wrapText="1"/>
    </xf>
    <xf numFmtId="0" fontId="140" fillId="31" borderId="6" xfId="16" applyFont="1" applyFill="1" applyBorder="1" applyAlignment="1">
      <alignment horizontal="center" vertical="center"/>
    </xf>
    <xf numFmtId="0" fontId="146" fillId="31" borderId="11" xfId="0" applyFont="1" applyFill="1" applyBorder="1" applyAlignment="1">
      <alignment horizontal="center" vertical="center"/>
    </xf>
    <xf numFmtId="0" fontId="142" fillId="31" borderId="61" xfId="9" applyFont="1" applyFill="1" applyBorder="1" applyAlignment="1">
      <alignment horizontal="left" vertical="top" wrapText="1"/>
    </xf>
    <xf numFmtId="0" fontId="142" fillId="31" borderId="45" xfId="9" applyFont="1" applyFill="1" applyBorder="1" applyAlignment="1">
      <alignment horizontal="left" vertical="top" wrapText="1"/>
    </xf>
    <xf numFmtId="0" fontId="142" fillId="31" borderId="11" xfId="9" applyFont="1" applyFill="1" applyBorder="1" applyAlignment="1">
      <alignment horizontal="left" vertical="top" wrapText="1"/>
    </xf>
    <xf numFmtId="0" fontId="142" fillId="31" borderId="7" xfId="9" applyFont="1" applyFill="1" applyBorder="1" applyAlignment="1">
      <alignment horizontal="left" vertical="top" wrapText="1"/>
    </xf>
    <xf numFmtId="0" fontId="143" fillId="31" borderId="11" xfId="0" applyFont="1" applyFill="1" applyBorder="1" applyAlignment="1">
      <alignment horizontal="center" vertical="center" wrapText="1"/>
    </xf>
    <xf numFmtId="0" fontId="144" fillId="31" borderId="11" xfId="0" applyFont="1" applyFill="1" applyBorder="1" applyAlignment="1">
      <alignment horizontal="left" vertical="top" wrapText="1"/>
    </xf>
    <xf numFmtId="0" fontId="143" fillId="32" borderId="39" xfId="0" applyFont="1" applyFill="1" applyBorder="1" applyAlignment="1">
      <alignment horizontal="center" vertical="center" wrapText="1"/>
    </xf>
    <xf numFmtId="0" fontId="143" fillId="32" borderId="58" xfId="0" applyFont="1" applyFill="1" applyBorder="1" applyAlignment="1">
      <alignment horizontal="center" vertical="center" wrapText="1"/>
    </xf>
    <xf numFmtId="0" fontId="143" fillId="32" borderId="61" xfId="0" applyFont="1" applyFill="1" applyBorder="1" applyAlignment="1">
      <alignment horizontal="center" vertical="center" wrapText="1"/>
    </xf>
    <xf numFmtId="0" fontId="143" fillId="32" borderId="34" xfId="0" applyFont="1" applyFill="1" applyBorder="1" applyAlignment="1">
      <alignment horizontal="center" vertical="center" wrapText="1"/>
    </xf>
    <xf numFmtId="0" fontId="143" fillId="32" borderId="56" xfId="0" applyFont="1" applyFill="1" applyBorder="1" applyAlignment="1">
      <alignment horizontal="center" vertical="center" wrapText="1"/>
    </xf>
    <xf numFmtId="0" fontId="143" fillId="32" borderId="41" xfId="0" applyFont="1" applyFill="1" applyBorder="1" applyAlignment="1">
      <alignment horizontal="center" vertical="center" wrapText="1"/>
    </xf>
    <xf numFmtId="0" fontId="143" fillId="32" borderId="59" xfId="0" applyFont="1" applyFill="1" applyBorder="1" applyAlignment="1">
      <alignment horizontal="center" vertical="center" wrapText="1"/>
    </xf>
    <xf numFmtId="0" fontId="143" fillId="32" borderId="28" xfId="0" applyFont="1" applyFill="1" applyBorder="1" applyAlignment="1">
      <alignment horizontal="center" vertical="center" wrapText="1"/>
    </xf>
    <xf numFmtId="0" fontId="143" fillId="32" borderId="62" xfId="0" applyFont="1" applyFill="1" applyBorder="1" applyAlignment="1">
      <alignment horizontal="center" vertical="center" wrapText="1"/>
    </xf>
    <xf numFmtId="0" fontId="143" fillId="0" borderId="11" xfId="0" applyFont="1" applyBorder="1" applyAlignment="1">
      <alignment horizontal="center" vertical="center" wrapText="1"/>
    </xf>
    <xf numFmtId="0" fontId="142" fillId="32" borderId="34" xfId="0" applyFont="1" applyFill="1" applyBorder="1" applyAlignment="1">
      <alignment horizontal="left" vertical="top" wrapText="1"/>
    </xf>
    <xf numFmtId="0" fontId="142" fillId="32" borderId="73" xfId="0" applyFont="1" applyFill="1" applyBorder="1" applyAlignment="1">
      <alignment horizontal="left" vertical="top" wrapText="1"/>
    </xf>
    <xf numFmtId="0" fontId="142" fillId="32" borderId="56" xfId="0" applyFont="1" applyFill="1" applyBorder="1" applyAlignment="1">
      <alignment horizontal="left" vertical="top" wrapText="1"/>
    </xf>
    <xf numFmtId="0" fontId="142" fillId="32" borderId="41" xfId="0" applyFont="1" applyFill="1" applyBorder="1" applyAlignment="1">
      <alignment horizontal="left" vertical="top" wrapText="1"/>
    </xf>
    <xf numFmtId="0" fontId="142" fillId="32" borderId="0" xfId="0" applyFont="1" applyFill="1" applyAlignment="1">
      <alignment horizontal="left" vertical="top" wrapText="1"/>
    </xf>
    <xf numFmtId="0" fontId="142" fillId="32" borderId="59" xfId="0" applyFont="1" applyFill="1" applyBorder="1" applyAlignment="1">
      <alignment horizontal="left" vertical="top" wrapText="1"/>
    </xf>
    <xf numFmtId="0" fontId="142" fillId="32" borderId="28" xfId="0" applyFont="1" applyFill="1" applyBorder="1" applyAlignment="1">
      <alignment horizontal="left" vertical="top" wrapText="1"/>
    </xf>
    <xf numFmtId="0" fontId="142" fillId="32" borderId="72" xfId="0" applyFont="1" applyFill="1" applyBorder="1" applyAlignment="1">
      <alignment horizontal="left" vertical="top" wrapText="1"/>
    </xf>
    <xf numFmtId="0" fontId="142" fillId="32" borderId="62" xfId="0" applyFont="1" applyFill="1" applyBorder="1" applyAlignment="1">
      <alignment horizontal="left" vertical="top" wrapText="1"/>
    </xf>
    <xf numFmtId="0" fontId="144" fillId="0" borderId="11" xfId="0" applyFont="1" applyBorder="1" applyAlignment="1">
      <alignment horizontal="left" vertical="top" wrapText="1"/>
    </xf>
    <xf numFmtId="0" fontId="140" fillId="31" borderId="12" xfId="16" applyFont="1" applyFill="1" applyBorder="1" applyAlignment="1">
      <alignment horizontal="center" vertical="center"/>
    </xf>
    <xf numFmtId="0" fontId="146" fillId="31" borderId="69" xfId="0" applyFont="1" applyFill="1" applyBorder="1" applyAlignment="1">
      <alignment horizontal="center" vertical="center"/>
    </xf>
    <xf numFmtId="0" fontId="142" fillId="31" borderId="69" xfId="9" applyFont="1" applyFill="1" applyBorder="1" applyAlignment="1">
      <alignment horizontal="left" vertical="top" wrapText="1"/>
    </xf>
    <xf numFmtId="0" fontId="142" fillId="31" borderId="13" xfId="9" applyFont="1" applyFill="1" applyBorder="1" applyAlignment="1">
      <alignment horizontal="left" vertical="top" wrapText="1"/>
    </xf>
    <xf numFmtId="0" fontId="143" fillId="0" borderId="39" xfId="0" applyFont="1" applyBorder="1" applyAlignment="1">
      <alignment horizontal="center" vertical="center" wrapText="1"/>
    </xf>
    <xf numFmtId="0" fontId="143" fillId="0" borderId="61" xfId="0" applyFont="1" applyBorder="1" applyAlignment="1">
      <alignment horizontal="center" vertical="center" wrapText="1"/>
    </xf>
    <xf numFmtId="0" fontId="143" fillId="0" borderId="34" xfId="0" applyFont="1" applyBorder="1" applyAlignment="1">
      <alignment horizontal="center" vertical="center" wrapText="1"/>
    </xf>
    <xf numFmtId="0" fontId="143" fillId="0" borderId="56" xfId="0" applyFont="1" applyBorder="1" applyAlignment="1">
      <alignment horizontal="center" vertical="center" wrapText="1"/>
    </xf>
    <xf numFmtId="0" fontId="143" fillId="0" borderId="28" xfId="0" applyFont="1" applyBorder="1" applyAlignment="1">
      <alignment horizontal="center" vertical="center" wrapText="1"/>
    </xf>
    <xf numFmtId="0" fontId="143" fillId="0" borderId="62" xfId="0" applyFont="1" applyBorder="1" applyAlignment="1">
      <alignment horizontal="center" vertical="center" wrapText="1"/>
    </xf>
    <xf numFmtId="0" fontId="142" fillId="0" borderId="34" xfId="0" applyFont="1" applyBorder="1" applyAlignment="1">
      <alignment horizontal="left" vertical="top" wrapText="1"/>
    </xf>
    <xf numFmtId="0" fontId="142" fillId="0" borderId="73" xfId="0" applyFont="1" applyBorder="1" applyAlignment="1">
      <alignment horizontal="left" vertical="top" wrapText="1"/>
    </xf>
    <xf numFmtId="0" fontId="142" fillId="0" borderId="56" xfId="0" applyFont="1" applyBorder="1" applyAlignment="1">
      <alignment horizontal="left" vertical="top" wrapText="1"/>
    </xf>
    <xf numFmtId="0" fontId="142" fillId="0" borderId="28" xfId="0" applyFont="1" applyBorder="1" applyAlignment="1">
      <alignment horizontal="left" vertical="top" wrapText="1"/>
    </xf>
    <xf numFmtId="0" fontId="142" fillId="0" borderId="72" xfId="0" applyFont="1" applyBorder="1" applyAlignment="1">
      <alignment horizontal="left" vertical="top" wrapText="1"/>
    </xf>
    <xf numFmtId="0" fontId="142" fillId="0" borderId="62" xfId="0" applyFont="1" applyBorder="1" applyAlignment="1">
      <alignment horizontal="left" vertical="top" wrapText="1"/>
    </xf>
    <xf numFmtId="0" fontId="143" fillId="0" borderId="58" xfId="0" applyFont="1" applyBorder="1" applyAlignment="1">
      <alignment horizontal="center" vertical="center" wrapText="1"/>
    </xf>
    <xf numFmtId="0" fontId="144" fillId="0" borderId="39" xfId="0" applyFont="1" applyBorder="1" applyAlignment="1">
      <alignment horizontal="left" vertical="top" wrapText="1"/>
    </xf>
    <xf numFmtId="0" fontId="144" fillId="0" borderId="58" xfId="0" applyFont="1" applyBorder="1" applyAlignment="1">
      <alignment horizontal="left" vertical="top" wrapText="1"/>
    </xf>
    <xf numFmtId="0" fontId="144" fillId="0" borderId="61" xfId="0" applyFont="1" applyBorder="1" applyAlignment="1">
      <alignment horizontal="left" vertical="top" wrapText="1"/>
    </xf>
    <xf numFmtId="0" fontId="136" fillId="19" borderId="80" xfId="0" applyFont="1" applyFill="1" applyBorder="1" applyAlignment="1">
      <alignment horizontal="left" vertical="top" wrapText="1"/>
    </xf>
    <xf numFmtId="0" fontId="136" fillId="19" borderId="78" xfId="0" applyFont="1" applyFill="1" applyBorder="1" applyAlignment="1">
      <alignment horizontal="left" vertical="top" wrapText="1"/>
    </xf>
    <xf numFmtId="0" fontId="136" fillId="19" borderId="79" xfId="0" applyFont="1" applyFill="1" applyBorder="1" applyAlignment="1">
      <alignment horizontal="left" vertical="top" wrapText="1"/>
    </xf>
    <xf numFmtId="0" fontId="136" fillId="19" borderId="82" xfId="0" applyFont="1" applyFill="1" applyBorder="1" applyAlignment="1">
      <alignment horizontal="left" vertical="top" wrapText="1"/>
    </xf>
    <xf numFmtId="0" fontId="136" fillId="19" borderId="0" xfId="0" applyFont="1" applyFill="1" applyAlignment="1">
      <alignment horizontal="left" vertical="top" wrapText="1"/>
    </xf>
    <xf numFmtId="0" fontId="136" fillId="19" borderId="81" xfId="0" applyFont="1" applyFill="1" applyBorder="1" applyAlignment="1">
      <alignment horizontal="left" vertical="top" wrapText="1"/>
    </xf>
    <xf numFmtId="0" fontId="136" fillId="19" borderId="84" xfId="0" applyFont="1" applyFill="1" applyBorder="1" applyAlignment="1">
      <alignment horizontal="left" vertical="top" wrapText="1"/>
    </xf>
    <xf numFmtId="0" fontId="136" fillId="19" borderId="77" xfId="0" applyFont="1" applyFill="1" applyBorder="1" applyAlignment="1">
      <alignment horizontal="left" vertical="top" wrapText="1"/>
    </xf>
    <xf numFmtId="0" fontId="136" fillId="19" borderId="83" xfId="0" applyFont="1" applyFill="1" applyBorder="1" applyAlignment="1">
      <alignment horizontal="left" vertical="top" wrapText="1"/>
    </xf>
    <xf numFmtId="0" fontId="142" fillId="0" borderId="29" xfId="0" applyFont="1" applyBorder="1" applyAlignment="1">
      <alignment vertical="top" wrapText="1"/>
    </xf>
    <xf numFmtId="0" fontId="142" fillId="0" borderId="53" xfId="0" applyFont="1" applyBorder="1" applyAlignment="1">
      <alignment vertical="top" wrapText="1"/>
    </xf>
    <xf numFmtId="0" fontId="142" fillId="0" borderId="57" xfId="0" applyFont="1" applyBorder="1" applyAlignment="1">
      <alignment vertical="top" wrapText="1"/>
    </xf>
    <xf numFmtId="0" fontId="134" fillId="30" borderId="34" xfId="0" applyFont="1" applyFill="1" applyBorder="1" applyAlignment="1">
      <alignment horizontal="center" vertical="center" wrapText="1"/>
    </xf>
    <xf numFmtId="0" fontId="134" fillId="30" borderId="73" xfId="0" applyFont="1" applyFill="1" applyBorder="1" applyAlignment="1">
      <alignment horizontal="center" vertical="center" wrapText="1"/>
    </xf>
    <xf numFmtId="0" fontId="134" fillId="30" borderId="56" xfId="0" applyFont="1" applyFill="1" applyBorder="1" applyAlignment="1">
      <alignment horizontal="center" vertical="center" wrapText="1"/>
    </xf>
    <xf numFmtId="0" fontId="134" fillId="30" borderId="28" xfId="0" applyFont="1" applyFill="1" applyBorder="1" applyAlignment="1">
      <alignment horizontal="center" vertical="center" wrapText="1"/>
    </xf>
    <xf numFmtId="0" fontId="134" fillId="30" borderId="72" xfId="0" applyFont="1" applyFill="1" applyBorder="1" applyAlignment="1">
      <alignment horizontal="center" vertical="center" wrapText="1"/>
    </xf>
    <xf numFmtId="0" fontId="134" fillId="30" borderId="62" xfId="0" applyFont="1" applyFill="1" applyBorder="1" applyAlignment="1">
      <alignment horizontal="center" vertical="center" wrapText="1"/>
    </xf>
    <xf numFmtId="0" fontId="136" fillId="17" borderId="88" xfId="0" applyFont="1" applyFill="1" applyBorder="1" applyAlignment="1">
      <alignment horizontal="left" vertical="center" wrapText="1"/>
    </xf>
    <xf numFmtId="0" fontId="131" fillId="19" borderId="80" xfId="0" applyFont="1" applyFill="1" applyBorder="1" applyAlignment="1">
      <alignment horizontal="left" vertical="center" wrapText="1"/>
    </xf>
    <xf numFmtId="0" fontId="131" fillId="19" borderId="78" xfId="0" applyFont="1" applyFill="1" applyBorder="1" applyAlignment="1">
      <alignment horizontal="left" vertical="center" wrapText="1"/>
    </xf>
    <xf numFmtId="0" fontId="131" fillId="19" borderId="79" xfId="0" applyFont="1" applyFill="1" applyBorder="1" applyAlignment="1">
      <alignment horizontal="left" vertical="center" wrapText="1"/>
    </xf>
    <xf numFmtId="0" fontId="131" fillId="19" borderId="82" xfId="0" applyFont="1" applyFill="1" applyBorder="1" applyAlignment="1">
      <alignment horizontal="left" vertical="center" wrapText="1"/>
    </xf>
    <xf numFmtId="0" fontId="131" fillId="19" borderId="0" xfId="0" applyFont="1" applyFill="1" applyAlignment="1">
      <alignment horizontal="left" vertical="center" wrapText="1"/>
    </xf>
    <xf numFmtId="0" fontId="131" fillId="19" borderId="81" xfId="0" applyFont="1" applyFill="1" applyBorder="1" applyAlignment="1">
      <alignment horizontal="left" vertical="center" wrapText="1"/>
    </xf>
    <xf numFmtId="0" fontId="131" fillId="19" borderId="84" xfId="0" applyFont="1" applyFill="1" applyBorder="1" applyAlignment="1">
      <alignment horizontal="left" vertical="center" wrapText="1"/>
    </xf>
    <xf numFmtId="0" fontId="131" fillId="19" borderId="77" xfId="0" applyFont="1" applyFill="1" applyBorder="1" applyAlignment="1">
      <alignment horizontal="left" vertical="center" wrapText="1"/>
    </xf>
    <xf numFmtId="0" fontId="131" fillId="19" borderId="83" xfId="0" applyFont="1" applyFill="1" applyBorder="1" applyAlignment="1">
      <alignment horizontal="left" vertical="center" wrapText="1"/>
    </xf>
    <xf numFmtId="0" fontId="136" fillId="19" borderId="80" xfId="0" applyFont="1" applyFill="1" applyBorder="1" applyAlignment="1">
      <alignment horizontal="left" vertical="center" wrapText="1"/>
    </xf>
    <xf numFmtId="0" fontId="136" fillId="19" borderId="78" xfId="0" applyFont="1" applyFill="1" applyBorder="1" applyAlignment="1">
      <alignment horizontal="left" vertical="center" wrapText="1"/>
    </xf>
    <xf numFmtId="0" fontId="136" fillId="19" borderId="79" xfId="0" applyFont="1" applyFill="1" applyBorder="1" applyAlignment="1">
      <alignment horizontal="left" vertical="center" wrapText="1"/>
    </xf>
    <xf numFmtId="0" fontId="136" fillId="19" borderId="82" xfId="0" applyFont="1" applyFill="1" applyBorder="1" applyAlignment="1">
      <alignment horizontal="left" vertical="center" wrapText="1"/>
    </xf>
    <xf numFmtId="0" fontId="136" fillId="19" borderId="0" xfId="0" applyFont="1" applyFill="1" applyAlignment="1">
      <alignment horizontal="left" vertical="center" wrapText="1"/>
    </xf>
    <xf numFmtId="0" fontId="136" fillId="19" borderId="81" xfId="0" applyFont="1" applyFill="1" applyBorder="1" applyAlignment="1">
      <alignment horizontal="left" vertical="center" wrapText="1"/>
    </xf>
    <xf numFmtId="0" fontId="136" fillId="19" borderId="84" xfId="0" applyFont="1" applyFill="1" applyBorder="1" applyAlignment="1">
      <alignment horizontal="left" vertical="center" wrapText="1"/>
    </xf>
    <xf numFmtId="0" fontId="136" fillId="19" borderId="77" xfId="0" applyFont="1" applyFill="1" applyBorder="1" applyAlignment="1">
      <alignment horizontal="left" vertical="center" wrapText="1"/>
    </xf>
    <xf numFmtId="0" fontId="136" fillId="19" borderId="83" xfId="0" applyFont="1" applyFill="1" applyBorder="1" applyAlignment="1">
      <alignment horizontal="left" vertical="center" wrapText="1"/>
    </xf>
    <xf numFmtId="0" fontId="142" fillId="0" borderId="29" xfId="0" applyFont="1" applyBorder="1" applyAlignment="1">
      <alignment horizontal="left" vertical="top" wrapText="1"/>
    </xf>
    <xf numFmtId="0" fontId="142" fillId="0" borderId="53" xfId="0" applyFont="1" applyBorder="1" applyAlignment="1">
      <alignment horizontal="left" vertical="top" wrapText="1"/>
    </xf>
    <xf numFmtId="0" fontId="142" fillId="0" borderId="57" xfId="0" applyFont="1" applyBorder="1" applyAlignment="1">
      <alignment horizontal="left" vertical="top" wrapText="1"/>
    </xf>
    <xf numFmtId="0" fontId="143" fillId="22" borderId="11" xfId="0" applyFont="1" applyFill="1" applyBorder="1" applyAlignment="1">
      <alignment horizontal="center" vertical="center" wrapText="1"/>
    </xf>
    <xf numFmtId="0" fontId="144" fillId="22" borderId="11" xfId="0" applyFont="1" applyFill="1" applyBorder="1" applyAlignment="1">
      <alignment horizontal="left" vertical="top" wrapText="1"/>
    </xf>
    <xf numFmtId="0" fontId="143" fillId="32" borderId="11" xfId="0" applyFont="1" applyFill="1" applyBorder="1" applyAlignment="1">
      <alignment horizontal="center" vertical="center" wrapText="1"/>
    </xf>
    <xf numFmtId="0" fontId="144" fillId="32" borderId="11" xfId="0" applyFont="1" applyFill="1" applyBorder="1" applyAlignment="1">
      <alignment horizontal="left" vertical="top" wrapText="1"/>
    </xf>
    <xf numFmtId="0" fontId="144" fillId="0" borderId="34" xfId="0" applyFont="1" applyBorder="1" applyAlignment="1">
      <alignment horizontal="left" vertical="top" wrapText="1"/>
    </xf>
    <xf numFmtId="0" fontId="144" fillId="0" borderId="73" xfId="0" applyFont="1" applyBorder="1" applyAlignment="1">
      <alignment horizontal="left" vertical="top" wrapText="1"/>
    </xf>
    <xf numFmtId="0" fontId="144" fillId="0" borderId="56" xfId="0" applyFont="1" applyBorder="1" applyAlignment="1">
      <alignment horizontal="left" vertical="top" wrapText="1"/>
    </xf>
    <xf numFmtId="0" fontId="144" fillId="0" borderId="28" xfId="0" applyFont="1" applyBorder="1" applyAlignment="1">
      <alignment horizontal="left" vertical="top" wrapText="1"/>
    </xf>
    <xf numFmtId="0" fontId="144" fillId="0" borderId="72" xfId="0" applyFont="1" applyBorder="1" applyAlignment="1">
      <alignment horizontal="left" vertical="top" wrapText="1"/>
    </xf>
    <xf numFmtId="0" fontId="144" fillId="0" borderId="62" xfId="0" applyFont="1" applyBorder="1" applyAlignment="1">
      <alignment horizontal="left" vertical="top" wrapText="1"/>
    </xf>
    <xf numFmtId="0" fontId="135" fillId="17" borderId="88" xfId="0" applyFont="1" applyFill="1" applyBorder="1" applyAlignment="1">
      <alignment horizontal="left" vertical="center" wrapText="1"/>
    </xf>
    <xf numFmtId="0" fontId="135" fillId="17" borderId="85" xfId="0" applyFont="1" applyFill="1" applyBorder="1" applyAlignment="1">
      <alignment horizontal="left" vertical="center" wrapText="1"/>
    </xf>
    <xf numFmtId="0" fontId="135" fillId="17" borderId="87" xfId="0" applyFont="1" applyFill="1" applyBorder="1" applyAlignment="1">
      <alignment horizontal="left" vertical="center" wrapText="1"/>
    </xf>
    <xf numFmtId="0" fontId="135" fillId="17" borderId="91" xfId="0" applyFont="1" applyFill="1" applyBorder="1" applyAlignment="1">
      <alignment horizontal="left" vertical="center" wrapText="1"/>
    </xf>
    <xf numFmtId="0" fontId="136" fillId="17" borderId="85" xfId="0" applyFont="1" applyFill="1" applyBorder="1" applyAlignment="1">
      <alignment horizontal="left" vertical="center" wrapText="1"/>
    </xf>
    <xf numFmtId="0" fontId="136" fillId="17" borderId="87" xfId="0" applyFont="1" applyFill="1" applyBorder="1" applyAlignment="1">
      <alignment horizontal="left" vertical="center" wrapText="1"/>
    </xf>
    <xf numFmtId="0" fontId="136" fillId="17" borderId="91" xfId="0" applyFont="1" applyFill="1" applyBorder="1" applyAlignment="1">
      <alignment horizontal="left" vertical="center" wrapText="1"/>
    </xf>
    <xf numFmtId="0" fontId="143" fillId="0" borderId="41" xfId="0" applyFont="1" applyBorder="1" applyAlignment="1">
      <alignment horizontal="center" vertical="center" wrapText="1"/>
    </xf>
    <xf numFmtId="0" fontId="143" fillId="0" borderId="59" xfId="0" applyFont="1" applyBorder="1" applyAlignment="1">
      <alignment horizontal="center" vertical="center" wrapText="1"/>
    </xf>
    <xf numFmtId="0" fontId="144" fillId="0" borderId="41" xfId="0" applyFont="1" applyBorder="1" applyAlignment="1">
      <alignment horizontal="left" vertical="top" wrapText="1"/>
    </xf>
    <xf numFmtId="0" fontId="144" fillId="0" borderId="0" xfId="0" applyFont="1" applyAlignment="1">
      <alignment horizontal="left" vertical="top" wrapText="1"/>
    </xf>
    <xf numFmtId="0" fontId="144" fillId="0" borderId="59" xfId="0" applyFont="1" applyBorder="1" applyAlignment="1">
      <alignment horizontal="left" vertical="top" wrapText="1"/>
    </xf>
    <xf numFmtId="0" fontId="135" fillId="17" borderId="80" xfId="0" applyFont="1" applyFill="1" applyBorder="1" applyAlignment="1">
      <alignment horizontal="left" vertical="center" wrapText="1"/>
    </xf>
    <xf numFmtId="0" fontId="135" fillId="17" borderId="79" xfId="0" applyFont="1" applyFill="1" applyBorder="1" applyAlignment="1">
      <alignment horizontal="left" vertical="center" wrapText="1"/>
    </xf>
    <xf numFmtId="0" fontId="135" fillId="17" borderId="82" xfId="0" applyFont="1" applyFill="1" applyBorder="1" applyAlignment="1">
      <alignment horizontal="left" vertical="center" wrapText="1"/>
    </xf>
    <xf numFmtId="0" fontId="135" fillId="17" borderId="81" xfId="0" applyFont="1" applyFill="1" applyBorder="1" applyAlignment="1">
      <alignment horizontal="left" vertical="center" wrapText="1"/>
    </xf>
    <xf numFmtId="0" fontId="135" fillId="17" borderId="84" xfId="0" applyFont="1" applyFill="1" applyBorder="1" applyAlignment="1">
      <alignment horizontal="left" vertical="center" wrapText="1"/>
    </xf>
    <xf numFmtId="0" fontId="135" fillId="17" borderId="83" xfId="0" applyFont="1" applyFill="1" applyBorder="1" applyAlignment="1">
      <alignment horizontal="left" vertical="center" wrapText="1"/>
    </xf>
    <xf numFmtId="0" fontId="130" fillId="2" borderId="98" xfId="0" applyFont="1" applyFill="1" applyBorder="1" applyAlignment="1">
      <alignment horizontal="left" vertical="center" wrapText="1"/>
    </xf>
    <xf numFmtId="0" fontId="130" fillId="2" borderId="79" xfId="0" applyFont="1" applyFill="1" applyBorder="1" applyAlignment="1">
      <alignment horizontal="left" vertical="center" wrapText="1"/>
    </xf>
    <xf numFmtId="0" fontId="130" fillId="2" borderId="41" xfId="0" applyFont="1" applyFill="1" applyBorder="1" applyAlignment="1">
      <alignment horizontal="left" vertical="center" wrapText="1"/>
    </xf>
    <xf numFmtId="0" fontId="130" fillId="2" borderId="81" xfId="0" applyFont="1" applyFill="1" applyBorder="1" applyAlignment="1">
      <alignment horizontal="left" vertical="center" wrapText="1"/>
    </xf>
    <xf numFmtId="0" fontId="130" fillId="2" borderId="97" xfId="0" applyFont="1" applyFill="1" applyBorder="1" applyAlignment="1">
      <alignment horizontal="left" vertical="center" wrapText="1"/>
    </xf>
    <xf numFmtId="0" fontId="130" fillId="2" borderId="83" xfId="0" applyFont="1" applyFill="1" applyBorder="1" applyAlignment="1">
      <alignment horizontal="left" vertical="center" wrapText="1"/>
    </xf>
    <xf numFmtId="0" fontId="134" fillId="30" borderId="11" xfId="0" applyFont="1" applyFill="1" applyBorder="1" applyAlignment="1">
      <alignment horizontal="center" vertical="center" wrapText="1"/>
    </xf>
    <xf numFmtId="0" fontId="137" fillId="30" borderId="11" xfId="0" applyFont="1" applyFill="1" applyBorder="1" applyAlignment="1">
      <alignment horizontal="center" vertical="center" wrapText="1"/>
    </xf>
    <xf numFmtId="0" fontId="154" fillId="2" borderId="88" xfId="0" applyFont="1" applyFill="1" applyBorder="1" applyAlignment="1">
      <alignment horizontal="left" vertical="top" wrapText="1"/>
    </xf>
    <xf numFmtId="0" fontId="154" fillId="2" borderId="95" xfId="0" applyFont="1" applyFill="1" applyBorder="1" applyAlignment="1">
      <alignment horizontal="left" vertical="top" wrapText="1"/>
    </xf>
    <xf numFmtId="0" fontId="130" fillId="2" borderId="88" xfId="0" applyFont="1" applyFill="1" applyBorder="1" applyAlignment="1">
      <alignment horizontal="left" vertical="center" wrapText="1"/>
    </xf>
    <xf numFmtId="0" fontId="131" fillId="2" borderId="88" xfId="0" applyFont="1" applyFill="1" applyBorder="1" applyAlignment="1">
      <alignment horizontal="left" vertical="top" wrapText="1"/>
    </xf>
    <xf numFmtId="0" fontId="144" fillId="0" borderId="29" xfId="0" applyFont="1" applyBorder="1" applyAlignment="1">
      <alignment horizontal="left" vertical="top" wrapText="1"/>
    </xf>
    <xf numFmtId="0" fontId="144" fillId="0" borderId="53" xfId="0" applyFont="1" applyBorder="1" applyAlignment="1">
      <alignment horizontal="left" vertical="top" wrapText="1"/>
    </xf>
    <xf numFmtId="0" fontId="144" fillId="0" borderId="57" xfId="0" applyFont="1" applyBorder="1" applyAlignment="1">
      <alignment horizontal="left" vertical="top" wrapText="1"/>
    </xf>
    <xf numFmtId="0" fontId="140" fillId="31" borderId="5" xfId="16" applyFont="1" applyFill="1" applyBorder="1" applyAlignment="1">
      <alignment horizontal="center" vertical="center"/>
    </xf>
    <xf numFmtId="0" fontId="141" fillId="31" borderId="61" xfId="0" applyFont="1" applyFill="1" applyBorder="1" applyAlignment="1">
      <alignment horizontal="center" vertical="center"/>
    </xf>
    <xf numFmtId="0" fontId="141" fillId="31" borderId="11" xfId="0" applyFont="1" applyFill="1" applyBorder="1" applyAlignment="1">
      <alignment horizontal="center" vertical="center"/>
    </xf>
    <xf numFmtId="0" fontId="145" fillId="11" borderId="0" xfId="9" applyFont="1" applyFill="1" applyAlignment="1">
      <alignment horizontal="center" vertical="center"/>
    </xf>
    <xf numFmtId="0" fontId="110" fillId="11" borderId="0" xfId="9" applyFont="1" applyFill="1" applyAlignment="1">
      <alignment horizontal="center" vertical="center" wrapText="1"/>
    </xf>
    <xf numFmtId="0" fontId="130" fillId="2" borderId="28" xfId="0" applyFont="1" applyFill="1" applyBorder="1" applyAlignment="1">
      <alignment horizontal="left" vertical="center" wrapText="1"/>
    </xf>
    <xf numFmtId="0" fontId="130" fillId="2" borderId="99" xfId="0" applyFont="1" applyFill="1" applyBorder="1" applyAlignment="1">
      <alignment horizontal="left" vertical="center" wrapText="1"/>
    </xf>
    <xf numFmtId="0" fontId="154" fillId="2" borderId="100" xfId="0" applyFont="1" applyFill="1" applyBorder="1" applyAlignment="1">
      <alignment horizontal="left" vertical="top" wrapText="1"/>
    </xf>
    <xf numFmtId="0" fontId="154" fillId="2" borderId="101" xfId="0" applyFont="1" applyFill="1" applyBorder="1" applyAlignment="1">
      <alignment horizontal="left" vertical="top" wrapText="1"/>
    </xf>
    <xf numFmtId="0" fontId="197" fillId="2" borderId="21" xfId="9" applyFont="1" applyFill="1" applyBorder="1" applyAlignment="1">
      <alignment horizontal="center" vertical="center"/>
    </xf>
    <xf numFmtId="0" fontId="198" fillId="2" borderId="0" xfId="9" applyFont="1" applyFill="1" applyAlignment="1">
      <alignment horizontal="center" vertical="center"/>
    </xf>
    <xf numFmtId="0" fontId="198" fillId="2" borderId="22" xfId="9" applyFont="1" applyFill="1" applyBorder="1" applyAlignment="1">
      <alignment horizontal="center" vertical="center"/>
    </xf>
    <xf numFmtId="0" fontId="198" fillId="2" borderId="21" xfId="9" applyFont="1" applyFill="1" applyBorder="1" applyAlignment="1">
      <alignment horizontal="center" vertical="center"/>
    </xf>
    <xf numFmtId="0" fontId="196" fillId="2" borderId="21" xfId="9" applyFont="1" applyFill="1" applyBorder="1" applyAlignment="1">
      <alignment horizontal="center" vertical="center"/>
    </xf>
    <xf numFmtId="0" fontId="196" fillId="2" borderId="0" xfId="9" applyFont="1" applyFill="1" applyAlignment="1">
      <alignment horizontal="center" vertical="center"/>
    </xf>
    <xf numFmtId="0" fontId="196" fillId="2" borderId="22" xfId="9" applyFont="1" applyFill="1" applyBorder="1" applyAlignment="1">
      <alignment horizontal="center" vertical="center"/>
    </xf>
    <xf numFmtId="0" fontId="125" fillId="2" borderId="21" xfId="9" applyFont="1" applyFill="1" applyBorder="1" applyAlignment="1">
      <alignment horizontal="center" vertical="center"/>
    </xf>
    <xf numFmtId="0" fontId="125" fillId="2" borderId="0" xfId="9" applyFont="1" applyFill="1" applyAlignment="1">
      <alignment horizontal="center" vertical="center"/>
    </xf>
    <xf numFmtId="0" fontId="125" fillId="2" borderId="22" xfId="9" applyFont="1" applyFill="1" applyBorder="1" applyAlignment="1">
      <alignment horizontal="center" vertical="center"/>
    </xf>
    <xf numFmtId="0" fontId="130" fillId="2" borderId="34" xfId="0" applyFont="1" applyFill="1" applyBorder="1" applyAlignment="1">
      <alignment horizontal="left" vertical="center" wrapText="1"/>
    </xf>
    <xf numFmtId="0" fontId="130" fillId="2" borderId="92" xfId="0" applyFont="1" applyFill="1" applyBorder="1" applyAlignment="1">
      <alignment horizontal="left" vertical="center" wrapText="1"/>
    </xf>
    <xf numFmtId="0" fontId="154" fillId="2" borderId="93" xfId="0" applyFont="1" applyFill="1" applyBorder="1" applyAlignment="1">
      <alignment horizontal="left" vertical="top" wrapText="1"/>
    </xf>
    <xf numFmtId="0" fontId="154" fillId="2" borderId="94" xfId="0" applyFont="1" applyFill="1" applyBorder="1" applyAlignment="1">
      <alignment horizontal="left" vertical="top" wrapText="1"/>
    </xf>
    <xf numFmtId="0" fontId="132" fillId="29" borderId="15" xfId="0" applyFont="1" applyFill="1" applyBorder="1" applyAlignment="1">
      <alignment horizontal="center" vertical="center" wrapText="1"/>
    </xf>
    <xf numFmtId="0" fontId="132" fillId="29" borderId="96" xfId="0" applyFont="1" applyFill="1" applyBorder="1" applyAlignment="1">
      <alignment horizontal="center" vertical="center" wrapText="1"/>
    </xf>
    <xf numFmtId="0" fontId="133" fillId="29" borderId="15" xfId="0" applyFont="1" applyFill="1" applyBorder="1" applyAlignment="1">
      <alignment horizontal="center" vertical="center" wrapText="1"/>
    </xf>
    <xf numFmtId="0" fontId="133" fillId="29" borderId="96" xfId="0" applyFont="1" applyFill="1" applyBorder="1" applyAlignment="1">
      <alignment horizontal="center" vertical="center" wrapText="1"/>
    </xf>
    <xf numFmtId="0" fontId="42" fillId="17" borderId="10" xfId="9" applyFont="1" applyFill="1" applyBorder="1" applyAlignment="1">
      <alignment horizontal="center" vertical="center" wrapText="1"/>
    </xf>
    <xf numFmtId="0" fontId="42" fillId="17" borderId="9" xfId="9" applyFont="1" applyFill="1" applyBorder="1" applyAlignment="1">
      <alignment horizontal="center" vertical="center" wrapText="1"/>
    </xf>
    <xf numFmtId="0" fontId="42" fillId="17" borderId="69" xfId="9" applyFont="1" applyFill="1" applyBorder="1" applyAlignment="1">
      <alignment horizontal="center" vertical="center" wrapText="1"/>
    </xf>
    <xf numFmtId="0" fontId="42" fillId="17" borderId="13" xfId="9" applyFont="1" applyFill="1" applyBorder="1" applyAlignment="1">
      <alignment horizontal="center" vertical="center" wrapText="1"/>
    </xf>
    <xf numFmtId="0" fontId="130" fillId="2" borderId="80" xfId="0" applyFont="1" applyFill="1" applyBorder="1" applyAlignment="1">
      <alignment horizontal="left" vertical="center" wrapText="1"/>
    </xf>
    <xf numFmtId="0" fontId="130" fillId="2" borderId="82" xfId="0" applyFont="1" applyFill="1" applyBorder="1" applyAlignment="1">
      <alignment horizontal="left" vertical="center" wrapText="1"/>
    </xf>
    <xf numFmtId="0" fontId="130" fillId="2" borderId="84" xfId="0" applyFont="1" applyFill="1" applyBorder="1" applyAlignment="1">
      <alignment horizontal="left" vertical="center" wrapText="1"/>
    </xf>
    <xf numFmtId="0" fontId="111" fillId="11" borderId="78" xfId="9" applyFont="1" applyFill="1" applyBorder="1" applyAlignment="1">
      <alignment horizontal="left" vertical="top" wrapText="1"/>
    </xf>
    <xf numFmtId="0" fontId="111" fillId="11" borderId="79" xfId="9" applyFont="1" applyFill="1" applyBorder="1" applyAlignment="1">
      <alignment horizontal="left" vertical="top" wrapText="1"/>
    </xf>
    <xf numFmtId="0" fontId="111" fillId="11" borderId="0" xfId="9" applyFont="1" applyFill="1" applyAlignment="1">
      <alignment horizontal="left" vertical="top" wrapText="1"/>
    </xf>
    <xf numFmtId="0" fontId="111" fillId="11" borderId="81" xfId="9" applyFont="1" applyFill="1" applyBorder="1" applyAlignment="1">
      <alignment horizontal="left" vertical="top" wrapText="1"/>
    </xf>
    <xf numFmtId="0" fontId="111" fillId="11" borderId="77" xfId="9" applyFont="1" applyFill="1" applyBorder="1" applyAlignment="1">
      <alignment horizontal="left" vertical="top" wrapText="1"/>
    </xf>
    <xf numFmtId="0" fontId="111" fillId="11" borderId="83" xfId="9" applyFont="1" applyFill="1" applyBorder="1" applyAlignment="1">
      <alignment horizontal="left" vertical="top" wrapText="1"/>
    </xf>
    <xf numFmtId="0" fontId="142" fillId="27" borderId="78" xfId="9" applyFont="1" applyFill="1" applyBorder="1" applyAlignment="1">
      <alignment horizontal="left" vertical="top" wrapText="1"/>
    </xf>
    <xf numFmtId="0" fontId="142" fillId="27" borderId="0" xfId="9" applyFont="1" applyFill="1" applyAlignment="1">
      <alignment horizontal="left" vertical="top" wrapText="1"/>
    </xf>
    <xf numFmtId="0" fontId="124" fillId="17" borderId="80" xfId="0" applyFont="1" applyFill="1" applyBorder="1" applyAlignment="1">
      <alignment horizontal="center" vertical="center" wrapText="1"/>
    </xf>
    <xf numFmtId="0" fontId="124" fillId="17" borderId="78" xfId="0" applyFont="1" applyFill="1" applyBorder="1" applyAlignment="1">
      <alignment horizontal="center" vertical="center" wrapText="1"/>
    </xf>
    <xf numFmtId="0" fontId="124" fillId="17" borderId="79" xfId="0" applyFont="1" applyFill="1" applyBorder="1" applyAlignment="1">
      <alignment horizontal="center" vertical="center" wrapText="1"/>
    </xf>
    <xf numFmtId="0" fontId="124" fillId="17" borderId="84" xfId="0" applyFont="1" applyFill="1" applyBorder="1" applyAlignment="1">
      <alignment horizontal="center" vertical="center" wrapText="1"/>
    </xf>
    <xf numFmtId="0" fontId="124" fillId="17" borderId="77" xfId="0" applyFont="1" applyFill="1" applyBorder="1" applyAlignment="1">
      <alignment horizontal="center" vertical="center" wrapText="1"/>
    </xf>
    <xf numFmtId="0" fontId="124" fillId="17" borderId="83" xfId="0" applyFont="1" applyFill="1" applyBorder="1" applyAlignment="1">
      <alignment horizontal="center" vertical="center" wrapText="1"/>
    </xf>
    <xf numFmtId="0" fontId="108" fillId="26" borderId="21" xfId="9" applyFont="1" applyFill="1" applyBorder="1" applyAlignment="1">
      <alignment horizontal="center" vertical="center" wrapText="1"/>
    </xf>
    <xf numFmtId="0" fontId="108" fillId="26" borderId="0" xfId="9" applyFont="1" applyFill="1" applyAlignment="1">
      <alignment horizontal="center" vertical="center" wrapText="1"/>
    </xf>
    <xf numFmtId="0" fontId="107" fillId="24" borderId="18" xfId="9" applyFont="1" applyFill="1" applyBorder="1" applyAlignment="1">
      <alignment horizontal="center" vertical="center"/>
    </xf>
    <xf numFmtId="0" fontId="107" fillId="24" borderId="19" xfId="9" applyFont="1" applyFill="1" applyBorder="1" applyAlignment="1">
      <alignment horizontal="center" vertical="center"/>
    </xf>
    <xf numFmtId="0" fontId="107" fillId="24" borderId="20" xfId="9" applyFont="1" applyFill="1" applyBorder="1" applyAlignment="1">
      <alignment horizontal="center" vertical="center"/>
    </xf>
    <xf numFmtId="0" fontId="107" fillId="24" borderId="23" xfId="9" applyFont="1" applyFill="1" applyBorder="1" applyAlignment="1">
      <alignment horizontal="center" vertical="center"/>
    </xf>
    <xf numFmtId="0" fontId="107" fillId="24" borderId="24" xfId="9" applyFont="1" applyFill="1" applyBorder="1" applyAlignment="1">
      <alignment horizontal="center" vertical="center"/>
    </xf>
    <xf numFmtId="0" fontId="107" fillId="24" borderId="25" xfId="9" applyFont="1" applyFill="1" applyBorder="1" applyAlignment="1">
      <alignment horizontal="center" vertical="center"/>
    </xf>
    <xf numFmtId="0" fontId="142" fillId="20" borderId="80" xfId="9" applyFont="1" applyFill="1" applyBorder="1" applyAlignment="1">
      <alignment horizontal="left" vertical="top" wrapText="1"/>
    </xf>
    <xf numFmtId="0" fontId="142" fillId="20" borderId="78" xfId="9" applyFont="1" applyFill="1" applyBorder="1" applyAlignment="1">
      <alignment horizontal="left" vertical="top" wrapText="1"/>
    </xf>
    <xf numFmtId="0" fontId="142" fillId="20" borderId="79" xfId="9" applyFont="1" applyFill="1" applyBorder="1" applyAlignment="1">
      <alignment horizontal="left" vertical="top" wrapText="1"/>
    </xf>
    <xf numFmtId="0" fontId="142" fillId="20" borderId="82" xfId="9" applyFont="1" applyFill="1" applyBorder="1" applyAlignment="1">
      <alignment horizontal="left" vertical="top" wrapText="1"/>
    </xf>
    <xf numFmtId="0" fontId="142" fillId="20" borderId="0" xfId="9" applyFont="1" applyFill="1" applyAlignment="1">
      <alignment horizontal="left" vertical="top" wrapText="1"/>
    </xf>
    <xf numFmtId="0" fontId="142" fillId="20" borderId="81" xfId="9" applyFont="1" applyFill="1" applyBorder="1" applyAlignment="1">
      <alignment horizontal="left" vertical="top" wrapText="1"/>
    </xf>
    <xf numFmtId="0" fontId="142" fillId="20" borderId="84" xfId="9" applyFont="1" applyFill="1" applyBorder="1" applyAlignment="1">
      <alignment horizontal="left" vertical="top" wrapText="1"/>
    </xf>
    <xf numFmtId="0" fontId="142" fillId="20" borderId="77" xfId="9" applyFont="1" applyFill="1" applyBorder="1" applyAlignment="1">
      <alignment horizontal="left" vertical="top" wrapText="1"/>
    </xf>
    <xf numFmtId="0" fontId="142" fillId="20" borderId="83" xfId="9" applyFont="1" applyFill="1" applyBorder="1" applyAlignment="1">
      <alignment horizontal="left" vertical="top" wrapText="1"/>
    </xf>
    <xf numFmtId="0" fontId="142" fillId="27" borderId="80" xfId="9" applyFont="1" applyFill="1" applyBorder="1" applyAlignment="1">
      <alignment horizontal="left" vertical="center" wrapText="1"/>
    </xf>
    <xf numFmtId="0" fontId="142" fillId="27" borderId="78" xfId="9" applyFont="1" applyFill="1" applyBorder="1" applyAlignment="1">
      <alignment horizontal="left" vertical="center" wrapText="1"/>
    </xf>
    <xf numFmtId="0" fontId="142" fillId="27" borderId="79" xfId="9" applyFont="1" applyFill="1" applyBorder="1" applyAlignment="1">
      <alignment horizontal="left" vertical="center" wrapText="1"/>
    </xf>
    <xf numFmtId="0" fontId="142" fillId="27" borderId="84" xfId="9" applyFont="1" applyFill="1" applyBorder="1" applyAlignment="1">
      <alignment horizontal="left" vertical="center" wrapText="1"/>
    </xf>
    <xf numFmtId="0" fontId="142" fillId="27" borderId="77" xfId="9" applyFont="1" applyFill="1" applyBorder="1" applyAlignment="1">
      <alignment horizontal="left" vertical="center" wrapText="1"/>
    </xf>
    <xf numFmtId="0" fontId="142" fillId="27" borderId="83" xfId="9" applyFont="1" applyFill="1" applyBorder="1" applyAlignment="1">
      <alignment horizontal="left" vertical="center" wrapText="1"/>
    </xf>
    <xf numFmtId="0" fontId="172" fillId="2" borderId="11" xfId="0" applyFont="1" applyFill="1" applyBorder="1" applyAlignment="1">
      <alignment horizontal="center" vertical="center"/>
    </xf>
    <xf numFmtId="0" fontId="54" fillId="2" borderId="11" xfId="0" applyFont="1" applyFill="1" applyBorder="1" applyAlignment="1">
      <alignment horizontal="left" vertical="center" wrapText="1"/>
    </xf>
    <xf numFmtId="0" fontId="0" fillId="2" borderId="11" xfId="0" applyFill="1" applyBorder="1" applyAlignment="1">
      <alignment horizontal="left" vertical="center" wrapText="1"/>
    </xf>
    <xf numFmtId="0" fontId="0" fillId="2" borderId="39" xfId="0" applyFill="1" applyBorder="1" applyAlignment="1">
      <alignment horizontal="left" vertical="center" wrapText="1"/>
    </xf>
    <xf numFmtId="0" fontId="0" fillId="2" borderId="61" xfId="0" applyFill="1" applyBorder="1" applyAlignment="1">
      <alignment horizontal="left" vertical="center" wrapText="1"/>
    </xf>
    <xf numFmtId="0" fontId="0" fillId="2" borderId="58" xfId="0" applyFill="1" applyBorder="1" applyAlignment="1">
      <alignment horizontal="left" vertical="center" wrapText="1"/>
    </xf>
    <xf numFmtId="0" fontId="52" fillId="2" borderId="0" xfId="9" applyFont="1" applyFill="1" applyAlignment="1">
      <alignment horizontal="left" vertical="center" wrapText="1"/>
    </xf>
    <xf numFmtId="0" fontId="130" fillId="22" borderId="75" xfId="9" applyFont="1" applyFill="1" applyBorder="1" applyAlignment="1">
      <alignment horizontal="left" vertical="top" wrapText="1"/>
    </xf>
    <xf numFmtId="0" fontId="130" fillId="22" borderId="58" xfId="9" applyFont="1" applyFill="1" applyBorder="1" applyAlignment="1">
      <alignment horizontal="left" vertical="top" wrapText="1"/>
    </xf>
    <xf numFmtId="0" fontId="130" fillId="52" borderId="75" xfId="9" applyFont="1" applyFill="1" applyBorder="1" applyAlignment="1">
      <alignment horizontal="left" vertical="top" wrapText="1"/>
    </xf>
    <xf numFmtId="0" fontId="130" fillId="52" borderId="58" xfId="9" applyFont="1" applyFill="1" applyBorder="1" applyAlignment="1">
      <alignment horizontal="left" vertical="top" wrapText="1"/>
    </xf>
    <xf numFmtId="0" fontId="52" fillId="2" borderId="0" xfId="9" applyFont="1" applyFill="1" applyAlignment="1">
      <alignment horizontal="left" vertical="top" wrapText="1"/>
    </xf>
    <xf numFmtId="0" fontId="130" fillId="48" borderId="75" xfId="9" applyFont="1" applyFill="1" applyBorder="1" applyAlignment="1">
      <alignment horizontal="left" vertical="top" wrapText="1"/>
    </xf>
    <xf numFmtId="0" fontId="130" fillId="48" borderId="58" xfId="9" applyFont="1" applyFill="1" applyBorder="1" applyAlignment="1">
      <alignment horizontal="left" vertical="top" wrapText="1"/>
    </xf>
    <xf numFmtId="0" fontId="130" fillId="50" borderId="75" xfId="9" applyFont="1" applyFill="1" applyBorder="1" applyAlignment="1">
      <alignment horizontal="left" vertical="top" wrapText="1"/>
    </xf>
    <xf numFmtId="0" fontId="130" fillId="50" borderId="58" xfId="9" applyFont="1" applyFill="1" applyBorder="1" applyAlignment="1">
      <alignment horizontal="left" vertical="top" wrapText="1"/>
    </xf>
    <xf numFmtId="0" fontId="52" fillId="2" borderId="81" xfId="9" applyFont="1" applyFill="1" applyBorder="1" applyAlignment="1">
      <alignment horizontal="left" vertical="top" wrapText="1"/>
    </xf>
    <xf numFmtId="0" fontId="52" fillId="2" borderId="24" xfId="9" applyFont="1" applyFill="1" applyBorder="1" applyAlignment="1">
      <alignment horizontal="left" vertical="top" wrapText="1"/>
    </xf>
    <xf numFmtId="0" fontId="52" fillId="2" borderId="144" xfId="9" applyFont="1" applyFill="1" applyBorder="1" applyAlignment="1">
      <alignment horizontal="left" vertical="top" wrapText="1"/>
    </xf>
    <xf numFmtId="171" fontId="60" fillId="2" borderId="115" xfId="15" applyNumberFormat="1" applyFont="1" applyFill="1" applyBorder="1" applyAlignment="1">
      <alignment horizontal="center" vertical="center"/>
    </xf>
    <xf numFmtId="171" fontId="60" fillId="2" borderId="116" xfId="15" applyNumberFormat="1" applyFont="1" applyFill="1" applyBorder="1" applyAlignment="1">
      <alignment horizontal="center" vertical="center"/>
    </xf>
    <xf numFmtId="0" fontId="67" fillId="2" borderId="8" xfId="9" applyFont="1" applyFill="1" applyBorder="1" applyAlignment="1">
      <alignment horizontal="center" vertical="center"/>
    </xf>
    <xf numFmtId="0" fontId="67" fillId="2" borderId="12" xfId="9" applyFont="1" applyFill="1" applyBorder="1" applyAlignment="1">
      <alignment horizontal="center" vertical="center"/>
    </xf>
    <xf numFmtId="0" fontId="180" fillId="2" borderId="10" xfId="0" applyFont="1" applyFill="1" applyBorder="1" applyAlignment="1">
      <alignment horizontal="left" vertical="top" wrapText="1"/>
    </xf>
    <xf numFmtId="0" fontId="180" fillId="2" borderId="69" xfId="0" applyFont="1" applyFill="1" applyBorder="1" applyAlignment="1">
      <alignment horizontal="left" vertical="top" wrapText="1"/>
    </xf>
    <xf numFmtId="171" fontId="60" fillId="2" borderId="119" xfId="15" applyNumberFormat="1" applyFont="1" applyFill="1" applyBorder="1" applyAlignment="1">
      <alignment horizontal="center" vertical="center"/>
    </xf>
    <xf numFmtId="171" fontId="60" fillId="2" borderId="129" xfId="15" applyNumberFormat="1" applyFont="1" applyFill="1" applyBorder="1" applyAlignment="1">
      <alignment horizontal="center" vertical="center"/>
    </xf>
    <xf numFmtId="171" fontId="60" fillId="2" borderId="120" xfId="15" applyNumberFormat="1" applyFont="1" applyFill="1" applyBorder="1" applyAlignment="1">
      <alignment horizontal="center" vertical="center"/>
    </xf>
    <xf numFmtId="171" fontId="60" fillId="2" borderId="130" xfId="15" applyNumberFormat="1" applyFont="1" applyFill="1" applyBorder="1" applyAlignment="1">
      <alignment horizontal="center" vertical="center"/>
    </xf>
    <xf numFmtId="171" fontId="60" fillId="2" borderId="121" xfId="15" applyNumberFormat="1" applyFont="1" applyFill="1" applyBorder="1" applyAlignment="1">
      <alignment horizontal="center" vertical="center"/>
    </xf>
    <xf numFmtId="171" fontId="60" fillId="2" borderId="131" xfId="15" applyNumberFormat="1" applyFont="1" applyFill="1" applyBorder="1" applyAlignment="1">
      <alignment horizontal="center" vertical="center"/>
    </xf>
    <xf numFmtId="0" fontId="60" fillId="0" borderId="64" xfId="9" applyFont="1" applyBorder="1" applyAlignment="1">
      <alignment horizontal="left" vertical="center" wrapText="1"/>
    </xf>
    <xf numFmtId="0" fontId="60" fillId="0" borderId="17" xfId="9" applyFont="1" applyBorder="1" applyAlignment="1">
      <alignment horizontal="left" vertical="center" wrapText="1"/>
    </xf>
    <xf numFmtId="0" fontId="175" fillId="43" borderId="8" xfId="9" applyFont="1" applyFill="1" applyBorder="1" applyAlignment="1">
      <alignment horizontal="center" vertical="center" wrapText="1"/>
    </xf>
    <xf numFmtId="0" fontId="175" fillId="43" borderId="33" xfId="9" applyFont="1" applyFill="1" applyBorder="1" applyAlignment="1">
      <alignment horizontal="center" vertical="center" wrapText="1"/>
    </xf>
    <xf numFmtId="0" fontId="176" fillId="43" borderId="10" xfId="9" applyFont="1" applyFill="1" applyBorder="1" applyAlignment="1">
      <alignment horizontal="left" vertical="center" wrapText="1"/>
    </xf>
    <xf numFmtId="0" fontId="176" fillId="43" borderId="39" xfId="9" applyFont="1" applyFill="1" applyBorder="1" applyAlignment="1">
      <alignment horizontal="left" vertical="center" wrapText="1"/>
    </xf>
    <xf numFmtId="0" fontId="176" fillId="43" borderId="10" xfId="9" applyFont="1" applyFill="1" applyBorder="1" applyAlignment="1">
      <alignment horizontal="center" vertical="center"/>
    </xf>
    <xf numFmtId="0" fontId="176" fillId="43" borderId="39" xfId="9" applyFont="1" applyFill="1" applyBorder="1" applyAlignment="1">
      <alignment horizontal="center" vertical="center"/>
    </xf>
    <xf numFmtId="0" fontId="181" fillId="24" borderId="18" xfId="9" applyFont="1" applyFill="1" applyBorder="1" applyAlignment="1">
      <alignment horizontal="center" vertical="center"/>
    </xf>
    <xf numFmtId="0" fontId="181" fillId="24" borderId="19" xfId="9" applyFont="1" applyFill="1" applyBorder="1" applyAlignment="1">
      <alignment horizontal="center" vertical="center"/>
    </xf>
    <xf numFmtId="0" fontId="181" fillId="24" borderId="20" xfId="9" applyFont="1" applyFill="1" applyBorder="1" applyAlignment="1">
      <alignment horizontal="center" vertical="center"/>
    </xf>
    <xf numFmtId="0" fontId="181" fillId="24" borderId="23" xfId="9" applyFont="1" applyFill="1" applyBorder="1" applyAlignment="1">
      <alignment horizontal="center" vertical="center"/>
    </xf>
    <xf numFmtId="0" fontId="181" fillId="24" borderId="24" xfId="9" applyFont="1" applyFill="1" applyBorder="1" applyAlignment="1">
      <alignment horizontal="center" vertical="center"/>
    </xf>
    <xf numFmtId="0" fontId="181" fillId="24" borderId="25" xfId="9" applyFont="1" applyFill="1" applyBorder="1" applyAlignment="1">
      <alignment horizontal="center" vertical="center"/>
    </xf>
    <xf numFmtId="0" fontId="3" fillId="18" borderId="10" xfId="0" applyFont="1" applyFill="1" applyBorder="1" applyAlignment="1">
      <alignment horizontal="left" vertical="top" wrapText="1"/>
    </xf>
    <xf numFmtId="0" fontId="3" fillId="18" borderId="69" xfId="0" applyFont="1" applyFill="1" applyBorder="1" applyAlignment="1">
      <alignment horizontal="left" vertical="top" wrapText="1"/>
    </xf>
    <xf numFmtId="0" fontId="67" fillId="2" borderId="6" xfId="9" applyFont="1" applyFill="1" applyBorder="1" applyAlignment="1">
      <alignment horizontal="center" vertical="center"/>
    </xf>
    <xf numFmtId="0" fontId="3" fillId="18" borderId="75" xfId="0" applyFont="1" applyFill="1" applyBorder="1" applyAlignment="1">
      <alignment horizontal="left" vertical="top" wrapText="1"/>
    </xf>
    <xf numFmtId="0" fontId="3" fillId="18" borderId="58" xfId="0" applyFont="1" applyFill="1" applyBorder="1" applyAlignment="1">
      <alignment horizontal="left" vertical="top" wrapText="1"/>
    </xf>
    <xf numFmtId="0" fontId="3" fillId="18" borderId="74" xfId="0" applyFont="1" applyFill="1" applyBorder="1" applyAlignment="1">
      <alignment horizontal="left" vertical="top" wrapText="1"/>
    </xf>
    <xf numFmtId="0" fontId="79" fillId="2" borderId="143" xfId="9" applyFill="1" applyBorder="1" applyAlignment="1">
      <alignment horizontal="left"/>
    </xf>
    <xf numFmtId="0" fontId="79" fillId="2" borderId="19" xfId="9" applyFill="1" applyBorder="1" applyAlignment="1">
      <alignment horizontal="left"/>
    </xf>
    <xf numFmtId="0" fontId="79" fillId="2" borderId="20" xfId="9" applyFill="1" applyBorder="1" applyAlignment="1">
      <alignment horizontal="left"/>
    </xf>
    <xf numFmtId="0" fontId="79" fillId="2" borderId="97" xfId="9" applyFill="1" applyBorder="1" applyAlignment="1">
      <alignment horizontal="left"/>
    </xf>
    <xf numFmtId="0" fontId="79" fillId="2" borderId="77" xfId="9" applyFill="1" applyBorder="1" applyAlignment="1">
      <alignment horizontal="left"/>
    </xf>
    <xf numFmtId="0" fontId="79" fillId="2" borderId="103" xfId="9" applyFill="1" applyBorder="1" applyAlignment="1">
      <alignment horizontal="left"/>
    </xf>
    <xf numFmtId="0" fontId="3" fillId="2" borderId="10" xfId="0" applyFont="1" applyFill="1" applyBorder="1" applyAlignment="1">
      <alignment horizontal="left" vertical="top" wrapText="1"/>
    </xf>
    <xf numFmtId="0" fontId="3" fillId="2" borderId="69" xfId="0" applyFont="1" applyFill="1" applyBorder="1" applyAlignment="1">
      <alignment horizontal="left" vertical="top" wrapText="1"/>
    </xf>
    <xf numFmtId="170" fontId="60" fillId="2" borderId="119" xfId="15" applyNumberFormat="1" applyFont="1" applyFill="1" applyBorder="1" applyAlignment="1">
      <alignment horizontal="center" vertical="center"/>
    </xf>
    <xf numFmtId="170" fontId="60" fillId="2" borderId="120" xfId="15" applyNumberFormat="1" applyFont="1" applyFill="1" applyBorder="1" applyAlignment="1">
      <alignment horizontal="center" vertical="center"/>
    </xf>
    <xf numFmtId="170" fontId="60" fillId="2" borderId="127" xfId="15" applyNumberFormat="1" applyFont="1" applyFill="1" applyBorder="1" applyAlignment="1">
      <alignment horizontal="center" vertical="center"/>
    </xf>
    <xf numFmtId="170" fontId="60" fillId="2" borderId="128" xfId="15" applyNumberFormat="1" applyFont="1" applyFill="1" applyBorder="1" applyAlignment="1">
      <alignment horizontal="center" vertical="center"/>
    </xf>
    <xf numFmtId="171" fontId="60" fillId="2" borderId="128" xfId="15" applyNumberFormat="1" applyFont="1" applyFill="1" applyBorder="1" applyAlignment="1">
      <alignment horizontal="center" vertical="center"/>
    </xf>
    <xf numFmtId="171" fontId="60" fillId="2" borderId="132" xfId="15" applyNumberFormat="1" applyFont="1" applyFill="1" applyBorder="1" applyAlignment="1">
      <alignment horizontal="center" vertical="center"/>
    </xf>
    <xf numFmtId="170" fontId="60" fillId="2" borderId="129" xfId="15" applyNumberFormat="1" applyFont="1" applyFill="1" applyBorder="1" applyAlignment="1">
      <alignment horizontal="center" vertical="center"/>
    </xf>
    <xf numFmtId="170" fontId="60" fillId="2" borderId="130" xfId="15" applyNumberFormat="1" applyFont="1" applyFill="1" applyBorder="1" applyAlignment="1">
      <alignment horizontal="center" vertical="center"/>
    </xf>
    <xf numFmtId="170" fontId="60" fillId="2" borderId="11" xfId="15" applyNumberFormat="1" applyFont="1" applyFill="1" applyBorder="1" applyAlignment="1">
      <alignment horizontal="center" vertical="center"/>
    </xf>
    <xf numFmtId="170" fontId="60" fillId="2" borderId="7" xfId="15" applyNumberFormat="1" applyFont="1" applyFill="1" applyBorder="1" applyAlignment="1">
      <alignment horizontal="center" vertical="center"/>
    </xf>
    <xf numFmtId="170" fontId="60" fillId="2" borderId="71" xfId="15" applyNumberFormat="1" applyFont="1" applyFill="1" applyBorder="1" applyAlignment="1">
      <alignment horizontal="right" vertical="center"/>
    </xf>
    <xf numFmtId="170" fontId="60" fillId="2" borderId="47" xfId="15" applyNumberFormat="1" applyFont="1" applyFill="1" applyBorder="1" applyAlignment="1">
      <alignment horizontal="right" vertical="center"/>
    </xf>
    <xf numFmtId="170" fontId="60" fillId="2" borderId="48" xfId="15" applyNumberFormat="1" applyFont="1" applyFill="1" applyBorder="1" applyAlignment="1">
      <alignment horizontal="right" vertical="center"/>
    </xf>
    <xf numFmtId="0" fontId="60" fillId="2" borderId="10" xfId="9" applyFont="1" applyFill="1" applyBorder="1" applyAlignment="1">
      <alignment horizontal="left" vertical="top" wrapText="1"/>
    </xf>
    <xf numFmtId="0" fontId="60" fillId="2" borderId="69" xfId="9" applyFont="1" applyFill="1" applyBorder="1" applyAlignment="1">
      <alignment horizontal="left" vertical="top" wrapText="1"/>
    </xf>
    <xf numFmtId="0" fontId="60" fillId="2" borderId="11" xfId="9" applyFont="1" applyFill="1" applyBorder="1" applyAlignment="1">
      <alignment horizontal="left" vertical="top" wrapText="1"/>
    </xf>
    <xf numFmtId="171" fontId="60" fillId="2" borderId="11" xfId="15" applyNumberFormat="1" applyFont="1" applyFill="1" applyBorder="1" applyAlignment="1">
      <alignment horizontal="center" vertical="center"/>
    </xf>
    <xf numFmtId="171" fontId="60" fillId="2" borderId="7" xfId="15" applyNumberFormat="1" applyFont="1" applyFill="1" applyBorder="1" applyAlignment="1">
      <alignment horizontal="center" vertical="center"/>
    </xf>
    <xf numFmtId="171" fontId="60" fillId="2" borderId="69" xfId="15" applyNumberFormat="1" applyFont="1" applyFill="1" applyBorder="1" applyAlignment="1">
      <alignment horizontal="center" vertical="center"/>
    </xf>
    <xf numFmtId="171" fontId="60" fillId="2" borderId="13" xfId="15" applyNumberFormat="1" applyFont="1" applyFill="1" applyBorder="1" applyAlignment="1">
      <alignment horizontal="center" vertical="center"/>
    </xf>
    <xf numFmtId="171" fontId="60" fillId="2" borderId="10" xfId="15" applyNumberFormat="1" applyFont="1" applyFill="1" applyBorder="1" applyAlignment="1">
      <alignment horizontal="center" vertical="center"/>
    </xf>
    <xf numFmtId="171" fontId="60" fillId="2" borderId="9" xfId="15" applyNumberFormat="1" applyFont="1" applyFill="1" applyBorder="1" applyAlignment="1">
      <alignment horizontal="center" vertical="center"/>
    </xf>
    <xf numFmtId="0" fontId="86" fillId="2" borderId="11" xfId="0" applyFont="1" applyFill="1" applyBorder="1" applyAlignment="1">
      <alignment horizontal="left" vertical="top" wrapText="1"/>
    </xf>
    <xf numFmtId="171" fontId="60" fillId="2" borderId="34" xfId="15" applyNumberFormat="1" applyFont="1" applyFill="1" applyBorder="1" applyAlignment="1">
      <alignment horizontal="center" vertical="center"/>
    </xf>
    <xf numFmtId="171" fontId="60" fillId="2" borderId="73" xfId="15" applyNumberFormat="1" applyFont="1" applyFill="1" applyBorder="1" applyAlignment="1">
      <alignment horizontal="center" vertical="center"/>
    </xf>
    <xf numFmtId="171" fontId="60" fillId="2" borderId="65" xfId="15" applyNumberFormat="1" applyFont="1" applyFill="1" applyBorder="1" applyAlignment="1">
      <alignment horizontal="center" vertical="center"/>
    </xf>
    <xf numFmtId="171" fontId="60" fillId="2" borderId="28" xfId="15" applyNumberFormat="1" applyFont="1" applyFill="1" applyBorder="1" applyAlignment="1">
      <alignment horizontal="center" vertical="center"/>
    </xf>
    <xf numFmtId="171" fontId="60" fillId="2" borderId="72" xfId="15" applyNumberFormat="1" applyFont="1" applyFill="1" applyBorder="1" applyAlignment="1">
      <alignment horizontal="center" vertical="center"/>
    </xf>
    <xf numFmtId="171" fontId="60" fillId="2" borderId="66" xfId="15" applyNumberFormat="1" applyFont="1" applyFill="1" applyBorder="1" applyAlignment="1">
      <alignment horizontal="center" vertical="center"/>
    </xf>
    <xf numFmtId="170" fontId="60" fillId="2" borderId="10" xfId="15" applyNumberFormat="1" applyFont="1" applyFill="1" applyBorder="1" applyAlignment="1">
      <alignment horizontal="center" vertical="center"/>
    </xf>
    <xf numFmtId="170" fontId="60" fillId="2" borderId="9" xfId="15" applyNumberFormat="1" applyFont="1" applyFill="1" applyBorder="1" applyAlignment="1">
      <alignment horizontal="center" vertical="center"/>
    </xf>
    <xf numFmtId="170" fontId="60" fillId="2" borderId="69" xfId="15" applyNumberFormat="1" applyFont="1" applyFill="1" applyBorder="1" applyAlignment="1">
      <alignment horizontal="center" vertical="center"/>
    </xf>
    <xf numFmtId="170" fontId="60" fillId="2" borderId="13" xfId="15" applyNumberFormat="1" applyFont="1" applyFill="1" applyBorder="1" applyAlignment="1">
      <alignment horizontal="center" vertical="center"/>
    </xf>
    <xf numFmtId="0" fontId="60" fillId="2" borderId="75" xfId="9" applyFont="1" applyFill="1" applyBorder="1" applyAlignment="1">
      <alignment horizontal="left" vertical="top" wrapText="1"/>
    </xf>
    <xf numFmtId="0" fontId="60" fillId="2" borderId="58" xfId="9" applyFont="1" applyFill="1" applyBorder="1" applyAlignment="1">
      <alignment horizontal="left" vertical="top" wrapText="1"/>
    </xf>
    <xf numFmtId="0" fontId="60" fillId="2" borderId="74" xfId="9" applyFont="1" applyFill="1" applyBorder="1" applyAlignment="1">
      <alignment horizontal="left" vertical="top" wrapText="1"/>
    </xf>
    <xf numFmtId="0" fontId="60" fillId="2" borderId="119" xfId="9" applyFont="1" applyFill="1" applyBorder="1" applyAlignment="1">
      <alignment horizontal="center" vertical="center"/>
    </xf>
    <xf numFmtId="0" fontId="60" fillId="2" borderId="120" xfId="9" applyFont="1" applyFill="1" applyBorder="1" applyAlignment="1">
      <alignment horizontal="center" vertical="center"/>
    </xf>
    <xf numFmtId="0" fontId="60" fillId="2" borderId="121" xfId="9" applyFont="1" applyFill="1" applyBorder="1" applyAlignment="1">
      <alignment horizontal="center" vertical="center"/>
    </xf>
    <xf numFmtId="0" fontId="67" fillId="2" borderId="33" xfId="9" applyFont="1" applyFill="1" applyBorder="1" applyAlignment="1">
      <alignment horizontal="center" vertical="center"/>
    </xf>
    <xf numFmtId="0" fontId="67" fillId="2" borderId="42" xfId="9" applyFont="1" applyFill="1" applyBorder="1" applyAlignment="1">
      <alignment horizontal="center" vertical="center"/>
    </xf>
    <xf numFmtId="0" fontId="67" fillId="2" borderId="43" xfId="9" applyFont="1" applyFill="1" applyBorder="1" applyAlignment="1">
      <alignment horizontal="center" vertical="center"/>
    </xf>
    <xf numFmtId="171" fontId="60" fillId="2" borderId="29" xfId="15" applyNumberFormat="1" applyFont="1" applyFill="1" applyBorder="1" applyAlignment="1">
      <alignment horizontal="center" vertical="center"/>
    </xf>
    <xf numFmtId="171" fontId="60" fillId="2" borderId="53" xfId="15" applyNumberFormat="1" applyFont="1" applyFill="1" applyBorder="1" applyAlignment="1">
      <alignment horizontal="center" vertical="center"/>
    </xf>
    <xf numFmtId="171" fontId="60" fillId="2" borderId="54" xfId="15" applyNumberFormat="1" applyFont="1" applyFill="1" applyBorder="1" applyAlignment="1">
      <alignment horizontal="center" vertical="center"/>
    </xf>
    <xf numFmtId="171" fontId="60" fillId="2" borderId="117" xfId="15" applyNumberFormat="1" applyFont="1" applyFill="1" applyBorder="1" applyAlignment="1">
      <alignment horizontal="center" vertical="center"/>
    </xf>
    <xf numFmtId="171" fontId="60" fillId="2" borderId="118" xfId="15" applyNumberFormat="1" applyFont="1" applyFill="1" applyBorder="1" applyAlignment="1">
      <alignment horizontal="center" vertical="center"/>
    </xf>
    <xf numFmtId="171" fontId="60" fillId="2" borderId="113" xfId="15" applyNumberFormat="1" applyFont="1" applyFill="1" applyBorder="1" applyAlignment="1">
      <alignment horizontal="center" vertical="center"/>
    </xf>
    <xf numFmtId="171" fontId="60" fillId="2" borderId="114" xfId="15" applyNumberFormat="1" applyFont="1" applyFill="1" applyBorder="1" applyAlignment="1">
      <alignment horizontal="center" vertical="center"/>
    </xf>
    <xf numFmtId="0" fontId="60" fillId="2" borderId="10" xfId="9" applyFont="1" applyFill="1" applyBorder="1" applyAlignment="1">
      <alignment horizontal="center" vertical="center"/>
    </xf>
    <xf numFmtId="0" fontId="60" fillId="2" borderId="9" xfId="9" applyFont="1" applyFill="1" applyBorder="1" applyAlignment="1">
      <alignment horizontal="center" vertical="center"/>
    </xf>
    <xf numFmtId="171" fontId="60" fillId="2" borderId="74" xfId="15" applyNumberFormat="1" applyFont="1" applyFill="1" applyBorder="1" applyAlignment="1">
      <alignment horizontal="right" vertical="center"/>
    </xf>
    <xf numFmtId="171" fontId="60" fillId="2" borderId="67" xfId="15" applyNumberFormat="1" applyFont="1" applyFill="1" applyBorder="1" applyAlignment="1">
      <alignment horizontal="right" vertical="center"/>
    </xf>
  </cellXfs>
  <cellStyles count="17">
    <cellStyle name="Bad" xfId="3" builtinId="27"/>
    <cellStyle name="Comma" xfId="15" builtinId="3"/>
    <cellStyle name="Comma 2" xfId="8" xr:uid="{00000000-0005-0000-0000-000001000000}"/>
    <cellStyle name="Currency" xfId="5" builtinId="4"/>
    <cellStyle name="Currency 2" xfId="14" xr:uid="{00000000-0005-0000-0000-000002000000}"/>
    <cellStyle name="Excel Built-in Normal" xfId="13" xr:uid="{00000000-0005-0000-0000-000003000000}"/>
    <cellStyle name="Excel Built-in Normal 2" xfId="11" xr:uid="{00000000-0005-0000-0000-000004000000}"/>
    <cellStyle name="Good" xfId="2" builtinId="26"/>
    <cellStyle name="Hyperlink" xfId="1" builtinId="8"/>
    <cellStyle name="Hyperlink 2" xfId="6" xr:uid="{00000000-0005-0000-0000-000005000000}"/>
    <cellStyle name="Neutral" xfId="4" builtinId="28"/>
    <cellStyle name="Normal" xfId="0" builtinId="0"/>
    <cellStyle name="Normal 2" xfId="9" xr:uid="{00000000-0005-0000-0000-000008000000}"/>
    <cellStyle name="Normal 2 2" xfId="12" xr:uid="{00000000-0005-0000-0000-000009000000}"/>
    <cellStyle name="Normal 3" xfId="10" xr:uid="{00000000-0005-0000-0000-00000A000000}"/>
    <cellStyle name="Normal 4" xfId="16" xr:uid="{170D98D8-8CC1-456C-903E-97EC396B7C1F}"/>
    <cellStyle name="Percent" xfId="7" builtinId="5"/>
  </cellStyles>
  <dxfs count="0"/>
  <tableStyles count="0" defaultTableStyle="TableStyleMedium9" defaultPivotStyle="PivotStyleLight16"/>
  <colors>
    <mruColors>
      <color rgb="FF00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200" b="1"/>
              <a:t>Average household expenditure</a:t>
            </a:r>
            <a:r>
              <a:rPr lang="es-EC" sz="960" b="1" i="0" u="none" strike="noStrike" cap="none" normalizeH="0" baseline="0">
                <a:effectLst/>
              </a:rPr>
              <a:t> </a:t>
            </a:r>
            <a:r>
              <a:rPr lang="es-EC" sz="1200" b="1"/>
              <a:t>- US$</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Annex4_Baseline!$D$116</c:f>
              <c:strCache>
                <c:ptCount val="1"/>
                <c:pt idx="0">
                  <c:v>Average expenses at household level</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(Annex4_Baseline!$E$116:$F$116,Annex4_Baseline!$H$116:$I$116)</c:f>
              <c:numCache>
                <c:formatCode>_-* #,##0_-;\-* #,##0_-;_-* "-"??_-;_-@_-</c:formatCode>
                <c:ptCount val="4"/>
                <c:pt idx="0">
                  <c:v>204.97057466599128</c:v>
                </c:pt>
                <c:pt idx="1">
                  <c:v>137.2975119250716</c:v>
                </c:pt>
                <c:pt idx="2">
                  <c:v>371.54352441613588</c:v>
                </c:pt>
                <c:pt idx="3">
                  <c:v>199.51180555555558</c:v>
                </c:pt>
              </c:numCache>
            </c:numRef>
          </c:val>
          <c:extLst>
            <c:ext xmlns:c16="http://schemas.microsoft.com/office/drawing/2014/chart" uri="{C3380CC4-5D6E-409C-BE32-E72D297353CC}">
              <c16:uniqueId val="{00000000-E177-42FC-9BB7-1673B9D91BE9}"/>
            </c:ext>
          </c:extLst>
        </c:ser>
        <c:ser>
          <c:idx val="1"/>
          <c:order val="1"/>
          <c:tx>
            <c:strRef>
              <c:f>Annex4_Baseline!$D$118</c:f>
              <c:strCache>
                <c:ptCount val="1"/>
                <c:pt idx="0">
                  <c:v>Average food expenditure </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(Annex4_Baseline!$E$118:$F$118,Annex4_Baseline!$H$118:$I$118)</c:f>
              <c:numCache>
                <c:formatCode>_-* #,##0_-;\-* #,##0_-;_-* "-"??_-;_-@_-</c:formatCode>
                <c:ptCount val="4"/>
                <c:pt idx="0">
                  <c:v>113.12991969707544</c:v>
                </c:pt>
                <c:pt idx="1">
                  <c:v>79.829632770595722</c:v>
                </c:pt>
                <c:pt idx="2">
                  <c:v>133.88699360341153</c:v>
                </c:pt>
                <c:pt idx="3">
                  <c:v>72.906976744186053</c:v>
                </c:pt>
              </c:numCache>
            </c:numRef>
          </c:val>
          <c:extLst>
            <c:ext xmlns:c16="http://schemas.microsoft.com/office/drawing/2014/chart" uri="{C3380CC4-5D6E-409C-BE32-E72D297353CC}">
              <c16:uniqueId val="{00000001-E177-42FC-9BB7-1673B9D91BE9}"/>
            </c:ext>
          </c:extLst>
        </c:ser>
        <c:dLbls>
          <c:showLegendKey val="0"/>
          <c:showVal val="0"/>
          <c:showCatName val="0"/>
          <c:showSerName val="0"/>
          <c:showPercent val="0"/>
          <c:showBubbleSize val="0"/>
        </c:dLbls>
        <c:gapWidth val="80"/>
        <c:overlap val="25"/>
        <c:axId val="-987228704"/>
        <c:axId val="-987226384"/>
      </c:barChart>
      <c:catAx>
        <c:axId val="-98722870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7226384"/>
        <c:crosses val="autoZero"/>
        <c:auto val="1"/>
        <c:lblAlgn val="ctr"/>
        <c:lblOffset val="100"/>
        <c:noMultiLvlLbl val="0"/>
      </c:catAx>
      <c:valAx>
        <c:axId val="-987226384"/>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7228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900" b="1"/>
              <a:t>Feeling of distress, worry, anxiety, or trouble - %</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Annex4_Baseline!$D$228</c:f>
              <c:strCache>
                <c:ptCount val="1"/>
                <c:pt idx="0">
                  <c:v>Never</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(Annex4_Baseline!$E$228:$F$228,Annex4_Baseline!$H$228:$I$228)</c:f>
              <c:numCache>
                <c:formatCode>_-* #,##0.0_-;\-* #,##0.0_-;_-* "-"??_-;_-@_-</c:formatCode>
                <c:ptCount val="4"/>
                <c:pt idx="0">
                  <c:v>6.9486404833836861</c:v>
                </c:pt>
                <c:pt idx="1">
                  <c:v>18.059299191374663</c:v>
                </c:pt>
                <c:pt idx="2">
                  <c:v>19.079999999999998</c:v>
                </c:pt>
                <c:pt idx="3">
                  <c:v>27.65</c:v>
                </c:pt>
              </c:numCache>
            </c:numRef>
          </c:val>
          <c:extLst>
            <c:ext xmlns:c16="http://schemas.microsoft.com/office/drawing/2014/chart" uri="{C3380CC4-5D6E-409C-BE32-E72D297353CC}">
              <c16:uniqueId val="{00000000-8FAF-4789-A4A7-317D62B0CD30}"/>
            </c:ext>
          </c:extLst>
        </c:ser>
        <c:ser>
          <c:idx val="1"/>
          <c:order val="1"/>
          <c:tx>
            <c:strRef>
              <c:f>Annex4_Baseline!$D$229</c:f>
              <c:strCache>
                <c:ptCount val="1"/>
                <c:pt idx="0">
                  <c:v>Part of the time</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(Annex4_Baseline!$E$229:$F$229,Annex4_Baseline!$H$229:$I$229)</c:f>
              <c:numCache>
                <c:formatCode>_-* #,##0.0_-;\-* #,##0.0_-;_-* "-"??_-;_-@_-</c:formatCode>
                <c:ptCount val="4"/>
                <c:pt idx="0">
                  <c:v>32.326283987915403</c:v>
                </c:pt>
                <c:pt idx="1">
                  <c:v>46.091644204851754</c:v>
                </c:pt>
                <c:pt idx="2">
                  <c:v>35.979999999999997</c:v>
                </c:pt>
                <c:pt idx="3">
                  <c:v>37.049999999999997</c:v>
                </c:pt>
              </c:numCache>
            </c:numRef>
          </c:val>
          <c:extLst>
            <c:ext xmlns:c16="http://schemas.microsoft.com/office/drawing/2014/chart" uri="{C3380CC4-5D6E-409C-BE32-E72D297353CC}">
              <c16:uniqueId val="{00000001-8FAF-4789-A4A7-317D62B0CD30}"/>
            </c:ext>
          </c:extLst>
        </c:ser>
        <c:ser>
          <c:idx val="2"/>
          <c:order val="2"/>
          <c:tx>
            <c:strRef>
              <c:f>Annex4_Baseline!$D$230</c:f>
              <c:strCache>
                <c:ptCount val="1"/>
                <c:pt idx="0">
                  <c:v>Half of the time</c:v>
                </c:pt>
              </c:strCache>
            </c:strRef>
          </c:tx>
          <c:spPr>
            <a:solidFill>
              <a:schemeClr val="accent3">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(Annex4_Baseline!$E$230:$F$230,Annex4_Baseline!$H$230:$I$230)</c:f>
              <c:numCache>
                <c:formatCode>_-* #,##0.0_-;\-* #,##0.0_-;_-* "-"??_-;_-@_-</c:formatCode>
                <c:ptCount val="4"/>
                <c:pt idx="0">
                  <c:v>0</c:v>
                </c:pt>
                <c:pt idx="1">
                  <c:v>0</c:v>
                </c:pt>
                <c:pt idx="2">
                  <c:v>14.36</c:v>
                </c:pt>
                <c:pt idx="3">
                  <c:v>13.13</c:v>
                </c:pt>
              </c:numCache>
            </c:numRef>
          </c:val>
          <c:extLst>
            <c:ext xmlns:c16="http://schemas.microsoft.com/office/drawing/2014/chart" uri="{C3380CC4-5D6E-409C-BE32-E72D297353CC}">
              <c16:uniqueId val="{00000002-8FAF-4789-A4A7-317D62B0CD30}"/>
            </c:ext>
          </c:extLst>
        </c:ser>
        <c:ser>
          <c:idx val="3"/>
          <c:order val="3"/>
          <c:tx>
            <c:strRef>
              <c:f>Annex4_Baseline!$D$232</c:f>
              <c:strCache>
                <c:ptCount val="1"/>
                <c:pt idx="0">
                  <c:v>All the time </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(Annex4_Baseline!$E$232:$F$232,Annex4_Baseline!$H$232:$I$232)</c:f>
              <c:numCache>
                <c:formatCode>_-* #,##0.0_-;\-* #,##0.0_-;_-* "-"??_-;_-@_-</c:formatCode>
                <c:ptCount val="4"/>
                <c:pt idx="0">
                  <c:v>15.407854984894259</c:v>
                </c:pt>
                <c:pt idx="1">
                  <c:v>13.746630727762804</c:v>
                </c:pt>
                <c:pt idx="2">
                  <c:v>13.8</c:v>
                </c:pt>
                <c:pt idx="3">
                  <c:v>11.37</c:v>
                </c:pt>
              </c:numCache>
            </c:numRef>
          </c:val>
          <c:extLst>
            <c:ext xmlns:c16="http://schemas.microsoft.com/office/drawing/2014/chart" uri="{C3380CC4-5D6E-409C-BE32-E72D297353CC}">
              <c16:uniqueId val="{00000003-8FAF-4789-A4A7-317D62B0CD30}"/>
            </c:ext>
          </c:extLst>
        </c:ser>
        <c:ser>
          <c:idx val="4"/>
          <c:order val="4"/>
          <c:tx>
            <c:strRef>
              <c:f>Annex4_Baseline!$D$233</c:f>
              <c:strCache>
                <c:ptCount val="1"/>
                <c:pt idx="0">
                  <c:v>Do not respond  </c:v>
                </c:pt>
              </c:strCache>
            </c:strRef>
          </c:tx>
          <c:spPr>
            <a:solidFill>
              <a:schemeClr val="accent5">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(Annex4_Baseline!$E$233:$F$233,Annex4_Baseline!$H$233:$I$233)</c:f>
              <c:numCache>
                <c:formatCode>_-* #,##0.0_-;\-* #,##0.0_-;_-* "-"??_-;_-@_-</c:formatCode>
                <c:ptCount val="4"/>
                <c:pt idx="0">
                  <c:v>0</c:v>
                </c:pt>
                <c:pt idx="1">
                  <c:v>9.433962264150944</c:v>
                </c:pt>
                <c:pt idx="2">
                  <c:v>2.0499999999999998</c:v>
                </c:pt>
                <c:pt idx="3">
                  <c:v>3.8</c:v>
                </c:pt>
              </c:numCache>
            </c:numRef>
          </c:val>
          <c:extLst>
            <c:ext xmlns:c16="http://schemas.microsoft.com/office/drawing/2014/chart" uri="{C3380CC4-5D6E-409C-BE32-E72D297353CC}">
              <c16:uniqueId val="{00000004-8FAF-4789-A4A7-317D62B0CD30}"/>
            </c:ext>
          </c:extLst>
        </c:ser>
        <c:dLbls>
          <c:dLblPos val="ctr"/>
          <c:showLegendKey val="0"/>
          <c:showVal val="1"/>
          <c:showCatName val="0"/>
          <c:showSerName val="0"/>
          <c:showPercent val="0"/>
          <c:showBubbleSize val="0"/>
        </c:dLbls>
        <c:gapWidth val="80"/>
        <c:overlap val="100"/>
        <c:axId val="-987461984"/>
        <c:axId val="-987459664"/>
      </c:barChart>
      <c:catAx>
        <c:axId val="-98746198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7459664"/>
        <c:crosses val="autoZero"/>
        <c:auto val="1"/>
        <c:lblAlgn val="ctr"/>
        <c:lblOffset val="100"/>
        <c:noMultiLvlLbl val="0"/>
      </c:catAx>
      <c:valAx>
        <c:axId val="-98745966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7461984"/>
        <c:crosses val="autoZero"/>
        <c:crossBetween val="between"/>
      </c:valAx>
      <c:spPr>
        <a:noFill/>
        <a:ln>
          <a:noFill/>
        </a:ln>
        <a:effectLst/>
      </c:spPr>
    </c:plotArea>
    <c:legend>
      <c:legendPos val="b"/>
      <c:layout>
        <c:manualLayout>
          <c:xMode val="edge"/>
          <c:yMode val="edge"/>
          <c:x val="4.9524026207205502E-2"/>
          <c:y val="0.89873744814156298"/>
          <c:w val="0.88879594288002195"/>
          <c:h val="0.1012625518584369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000" b="1"/>
              <a:t>Households evidencing a decrease in crops productivity</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Annex4_Baseline!$D$257</c:f>
              <c:strCache>
                <c:ptCount val="1"/>
                <c:pt idx="0">
                  <c:v>Yes</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(Annex4_Baseline!$E$257:$F$257,Annex4_Baseline!$H$257:$I$257)</c:f>
              <c:numCache>
                <c:formatCode>_-* #,##0.0_-;\-* #,##0.0_-;_-* "-"??_-;_-@_-</c:formatCode>
                <c:ptCount val="4"/>
                <c:pt idx="0">
                  <c:v>45.9214501510574</c:v>
                </c:pt>
                <c:pt idx="1">
                  <c:v>47.439353099730461</c:v>
                </c:pt>
                <c:pt idx="2">
                  <c:v>40.47</c:v>
                </c:pt>
                <c:pt idx="3">
                  <c:v>41.29</c:v>
                </c:pt>
              </c:numCache>
            </c:numRef>
          </c:val>
          <c:extLst>
            <c:ext xmlns:c16="http://schemas.microsoft.com/office/drawing/2014/chart" uri="{C3380CC4-5D6E-409C-BE32-E72D297353CC}">
              <c16:uniqueId val="{00000000-CFF8-409E-AC47-97FE80FB3216}"/>
            </c:ext>
          </c:extLst>
        </c:ser>
        <c:ser>
          <c:idx val="1"/>
          <c:order val="1"/>
          <c:tx>
            <c:strRef>
              <c:f>Annex4_Baseline!$D$258</c:f>
              <c:strCache>
                <c:ptCount val="1"/>
                <c:pt idx="0">
                  <c:v>Not</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(Annex4_Baseline!$E$258:$F$258,Annex4_Baseline!$H$258:$I$258)</c:f>
              <c:numCache>
                <c:formatCode>_-* #,##0.0_-;\-* #,##0.0_-;_-* "-"??_-;_-@_-</c:formatCode>
                <c:ptCount val="4"/>
                <c:pt idx="0">
                  <c:v>15.105740181268882</c:v>
                </c:pt>
                <c:pt idx="1">
                  <c:v>19.137466307277627</c:v>
                </c:pt>
                <c:pt idx="2">
                  <c:v>13.59</c:v>
                </c:pt>
                <c:pt idx="3">
                  <c:v>29.95</c:v>
                </c:pt>
              </c:numCache>
            </c:numRef>
          </c:val>
          <c:extLst>
            <c:ext xmlns:c16="http://schemas.microsoft.com/office/drawing/2014/chart" uri="{C3380CC4-5D6E-409C-BE32-E72D297353CC}">
              <c16:uniqueId val="{00000001-CFF8-409E-AC47-97FE80FB3216}"/>
            </c:ext>
          </c:extLst>
        </c:ser>
        <c:ser>
          <c:idx val="2"/>
          <c:order val="2"/>
          <c:tx>
            <c:strRef>
              <c:f>Annex4_Baseline!$D$259</c:f>
              <c:strCache>
                <c:ptCount val="1"/>
                <c:pt idx="0">
                  <c:v>Do not know</c:v>
                </c:pt>
              </c:strCache>
            </c:strRef>
          </c:tx>
          <c:spPr>
            <a:solidFill>
              <a:schemeClr val="accent3">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(Annex4_Baseline!$E$259:$F$259,Annex4_Baseline!$H$259:$I$259)</c:f>
              <c:numCache>
                <c:formatCode>_-* #,##0.0_-;\-* #,##0.0_-;_-* "-"??_-;_-@_-</c:formatCode>
                <c:ptCount val="4"/>
                <c:pt idx="0">
                  <c:v>3.6253776435045322</c:v>
                </c:pt>
                <c:pt idx="1">
                  <c:v>16.172506738544474</c:v>
                </c:pt>
                <c:pt idx="2">
                  <c:v>3.33</c:v>
                </c:pt>
                <c:pt idx="3">
                  <c:v>12.91</c:v>
                </c:pt>
              </c:numCache>
            </c:numRef>
          </c:val>
          <c:extLst>
            <c:ext xmlns:c16="http://schemas.microsoft.com/office/drawing/2014/chart" uri="{C3380CC4-5D6E-409C-BE32-E72D297353CC}">
              <c16:uniqueId val="{00000002-CFF8-409E-AC47-97FE80FB3216}"/>
            </c:ext>
          </c:extLst>
        </c:ser>
        <c:ser>
          <c:idx val="3"/>
          <c:order val="3"/>
          <c:tx>
            <c:strRef>
              <c:f>Annex4_Baseline!$D$260</c:f>
              <c:strCache>
                <c:ptCount val="1"/>
                <c:pt idx="0">
                  <c:v>Do not apply</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(Annex4_Baseline!$E$260:$F$260,Annex4_Baseline!$H$260:$I$260)</c:f>
              <c:numCache>
                <c:formatCode>_-* #,##0.0_-;\-* #,##0.0_-;_-* "-"??_-;_-@_-</c:formatCode>
                <c:ptCount val="4"/>
                <c:pt idx="0">
                  <c:v>33.534743202416919</c:v>
                </c:pt>
                <c:pt idx="1">
                  <c:v>14.824797843665769</c:v>
                </c:pt>
                <c:pt idx="2">
                  <c:v>29.81</c:v>
                </c:pt>
                <c:pt idx="3">
                  <c:v>8.7799999999999994</c:v>
                </c:pt>
              </c:numCache>
            </c:numRef>
          </c:val>
          <c:extLst>
            <c:ext xmlns:c16="http://schemas.microsoft.com/office/drawing/2014/chart" uri="{C3380CC4-5D6E-409C-BE32-E72D297353CC}">
              <c16:uniqueId val="{00000003-CFF8-409E-AC47-97FE80FB3216}"/>
            </c:ext>
          </c:extLst>
        </c:ser>
        <c:ser>
          <c:idx val="4"/>
          <c:order val="4"/>
          <c:tx>
            <c:strRef>
              <c:f>Annex4_Baseline!$D$261</c:f>
              <c:strCache>
                <c:ptCount val="1"/>
                <c:pt idx="0">
                  <c:v>Do not respond</c:v>
                </c:pt>
              </c:strCache>
            </c:strRef>
          </c:tx>
          <c:spPr>
            <a:solidFill>
              <a:schemeClr val="accent5">
                <a:alpha val="7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CFF8-409E-AC47-97FE80FB3216}"/>
                </c:ext>
              </c:extLst>
            </c:dLbl>
            <c:dLbl>
              <c:idx val="1"/>
              <c:delete val="1"/>
              <c:extLst>
                <c:ext xmlns:c15="http://schemas.microsoft.com/office/drawing/2012/chart" uri="{CE6537A1-D6FC-4f65-9D91-7224C49458BB}"/>
                <c:ext xmlns:c16="http://schemas.microsoft.com/office/drawing/2014/chart" uri="{C3380CC4-5D6E-409C-BE32-E72D297353CC}">
                  <c16:uniqueId val="{00000005-CFF8-409E-AC47-97FE80FB321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(Annex4_Baseline!$E$261:$F$261,Annex4_Baseline!$H$261:$I$261)</c:f>
              <c:numCache>
                <c:formatCode>_-* #,##0.0_-;\-* #,##0.0_-;_-* "-"??_-;_-@_-</c:formatCode>
                <c:ptCount val="4"/>
                <c:pt idx="0">
                  <c:v>1.8126888217522661</c:v>
                </c:pt>
                <c:pt idx="1">
                  <c:v>2.4258760107816713</c:v>
                </c:pt>
                <c:pt idx="2">
                  <c:v>12.8</c:v>
                </c:pt>
                <c:pt idx="3">
                  <c:v>7.07</c:v>
                </c:pt>
              </c:numCache>
            </c:numRef>
          </c:val>
          <c:extLst>
            <c:ext xmlns:c16="http://schemas.microsoft.com/office/drawing/2014/chart" uri="{C3380CC4-5D6E-409C-BE32-E72D297353CC}">
              <c16:uniqueId val="{00000006-CFF8-409E-AC47-97FE80FB3216}"/>
            </c:ext>
          </c:extLst>
        </c:ser>
        <c:dLbls>
          <c:dLblPos val="ctr"/>
          <c:showLegendKey val="0"/>
          <c:showVal val="1"/>
          <c:showCatName val="0"/>
          <c:showSerName val="0"/>
          <c:showPercent val="0"/>
          <c:showBubbleSize val="0"/>
        </c:dLbls>
        <c:gapWidth val="80"/>
        <c:overlap val="100"/>
        <c:axId val="-987564048"/>
        <c:axId val="-987561728"/>
      </c:barChart>
      <c:catAx>
        <c:axId val="-98756404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7561728"/>
        <c:crosses val="autoZero"/>
        <c:auto val="1"/>
        <c:lblAlgn val="ctr"/>
        <c:lblOffset val="100"/>
        <c:noMultiLvlLbl val="0"/>
      </c:catAx>
      <c:valAx>
        <c:axId val="-987561728"/>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7564048"/>
        <c:crosses val="autoZero"/>
        <c:crossBetween val="between"/>
      </c:valAx>
      <c:spPr>
        <a:noFill/>
        <a:ln>
          <a:noFill/>
        </a:ln>
        <a:effectLst/>
      </c:spPr>
    </c:plotArea>
    <c:legend>
      <c:legendPos val="b"/>
      <c:layout>
        <c:manualLayout>
          <c:xMode val="edge"/>
          <c:yMode val="edge"/>
          <c:x val="4.9524026207205502E-2"/>
          <c:y val="0.89873744814156298"/>
          <c:w val="0.88879594288002195"/>
          <c:h val="0.1012625518584369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000" b="1"/>
              <a:t>  Households affected by disasters and/or emergencies</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Annex4_Baseline!$D$263</c:f>
              <c:strCache>
                <c:ptCount val="1"/>
                <c:pt idx="0">
                  <c:v>Yes</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(Annex4_Baseline!$E$263:$F$263,Annex4_Baseline!$H$263:$I$263)</c:f>
              <c:numCache>
                <c:formatCode>_-* #,##0.0_-;\-* #,##0.0_-;_-* "-"??_-;_-@_-</c:formatCode>
                <c:ptCount val="4"/>
                <c:pt idx="0">
                  <c:v>57.099697885196377</c:v>
                </c:pt>
                <c:pt idx="1">
                  <c:v>46.36118598382749</c:v>
                </c:pt>
                <c:pt idx="2">
                  <c:v>36.43</c:v>
                </c:pt>
                <c:pt idx="3">
                  <c:v>19.7</c:v>
                </c:pt>
              </c:numCache>
            </c:numRef>
          </c:val>
          <c:extLst>
            <c:ext xmlns:c16="http://schemas.microsoft.com/office/drawing/2014/chart" uri="{C3380CC4-5D6E-409C-BE32-E72D297353CC}">
              <c16:uniqueId val="{00000000-A386-4304-A230-C61973A223F7}"/>
            </c:ext>
          </c:extLst>
        </c:ser>
        <c:ser>
          <c:idx val="1"/>
          <c:order val="1"/>
          <c:tx>
            <c:strRef>
              <c:f>Annex4_Baseline!$D$264</c:f>
              <c:strCache>
                <c:ptCount val="1"/>
                <c:pt idx="0">
                  <c:v>Not</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(Annex4_Baseline!$E$264:$F$264,Annex4_Baseline!$H$264:$I$264)</c:f>
              <c:numCache>
                <c:formatCode>_-* #,##0.0_-;\-* #,##0.0_-;_-* "-"??_-;_-@_-</c:formatCode>
                <c:ptCount val="4"/>
                <c:pt idx="0">
                  <c:v>39.879154078549853</c:v>
                </c:pt>
                <c:pt idx="1">
                  <c:v>48.247978436657682</c:v>
                </c:pt>
                <c:pt idx="2">
                  <c:v>58.84</c:v>
                </c:pt>
                <c:pt idx="3">
                  <c:v>66.63</c:v>
                </c:pt>
              </c:numCache>
            </c:numRef>
          </c:val>
          <c:extLst>
            <c:ext xmlns:c16="http://schemas.microsoft.com/office/drawing/2014/chart" uri="{C3380CC4-5D6E-409C-BE32-E72D297353CC}">
              <c16:uniqueId val="{00000001-A386-4304-A230-C61973A223F7}"/>
            </c:ext>
          </c:extLst>
        </c:ser>
        <c:ser>
          <c:idx val="2"/>
          <c:order val="2"/>
          <c:tx>
            <c:strRef>
              <c:f>Annex4_Baseline!$D$265</c:f>
              <c:strCache>
                <c:ptCount val="1"/>
                <c:pt idx="0">
                  <c:v>Do not know</c:v>
                </c:pt>
              </c:strCache>
            </c:strRef>
          </c:tx>
          <c:spPr>
            <a:solidFill>
              <a:schemeClr val="accent3">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(Annex4_Baseline!$E$265:$F$265,Annex4_Baseline!$H$265:$I$265)</c:f>
              <c:numCache>
                <c:formatCode>_-* #,##0.0_-;\-* #,##0.0_-;_-* "-"??_-;_-@_-</c:formatCode>
                <c:ptCount val="4"/>
                <c:pt idx="0">
                  <c:v>1.8126888217522661</c:v>
                </c:pt>
                <c:pt idx="1">
                  <c:v>4.0431266846361185</c:v>
                </c:pt>
                <c:pt idx="2">
                  <c:v>1.94</c:v>
                </c:pt>
                <c:pt idx="3">
                  <c:v>9.7799999999999994</c:v>
                </c:pt>
              </c:numCache>
            </c:numRef>
          </c:val>
          <c:extLst>
            <c:ext xmlns:c16="http://schemas.microsoft.com/office/drawing/2014/chart" uri="{C3380CC4-5D6E-409C-BE32-E72D297353CC}">
              <c16:uniqueId val="{00000002-A386-4304-A230-C61973A223F7}"/>
            </c:ext>
          </c:extLst>
        </c:ser>
        <c:dLbls>
          <c:dLblPos val="ctr"/>
          <c:showLegendKey val="0"/>
          <c:showVal val="1"/>
          <c:showCatName val="0"/>
          <c:showSerName val="0"/>
          <c:showPercent val="0"/>
          <c:showBubbleSize val="0"/>
        </c:dLbls>
        <c:gapWidth val="80"/>
        <c:overlap val="100"/>
        <c:axId val="-987525344"/>
        <c:axId val="-987523024"/>
        <c:extLst>
          <c:ext xmlns:c15="http://schemas.microsoft.com/office/drawing/2012/chart" uri="{02D57815-91ED-43cb-92C2-25804820EDAC}">
            <c15:filteredBarSeries>
              <c15:ser>
                <c:idx val="4"/>
                <c:order val="3"/>
                <c:tx>
                  <c:strRef>
                    <c:extLst>
                      <c:ext uri="{02D57815-91ED-43cb-92C2-25804820EDAC}">
                        <c15:formulaRef>
                          <c15:sqref>Annex4_Baseline!$D$266</c15:sqref>
                        </c15:formulaRef>
                      </c:ext>
                    </c:extLst>
                    <c:strCache>
                      <c:ptCount val="1"/>
                      <c:pt idx="0">
                        <c:v>Do nor respond</c:v>
                      </c:pt>
                    </c:strCache>
                  </c:strRef>
                </c:tx>
                <c:spPr>
                  <a:solidFill>
                    <a:schemeClr val="accent5">
                      <a:alpha val="70000"/>
                    </a:schemeClr>
                  </a:solidFill>
                  <a:ln>
                    <a:noFill/>
                  </a:ln>
                  <a:effectLst/>
                </c:spPr>
                <c:invertIfNegative val="0"/>
                <c:dLbls>
                  <c:dLbl>
                    <c:idx val="0"/>
                    <c:delete val="1"/>
                    <c:extLst>
                      <c:ext uri="{CE6537A1-D6FC-4f65-9D91-7224C49458BB}"/>
                      <c:ext xmlns:c16="http://schemas.microsoft.com/office/drawing/2014/chart" uri="{C3380CC4-5D6E-409C-BE32-E72D297353CC}">
                        <c16:uniqueId val="{00000003-A386-4304-A230-C61973A223F7}"/>
                      </c:ext>
                    </c:extLst>
                  </c:dLbl>
                  <c:dLbl>
                    <c:idx val="1"/>
                    <c:delete val="1"/>
                    <c:extLst>
                      <c:ext uri="{CE6537A1-D6FC-4f65-9D91-7224C49458BB}"/>
                      <c:ext xmlns:c16="http://schemas.microsoft.com/office/drawing/2014/chart" uri="{C3380CC4-5D6E-409C-BE32-E72D297353CC}">
                        <c16:uniqueId val="{00000004-A386-4304-A230-C61973A223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multiLvlStrRef>
                    <c:extLst>
                      <c:ext uri="{02D57815-91ED-43cb-92C2-25804820EDAC}">
                        <c15:formulaRef>
                          <c15:sqref>(Annex4_Baseline!$E$82:$F$83,Annex4_Baseline!$H$82:$I$83)</c15:sqref>
                        </c15:formulaRef>
                      </c:ext>
                    </c:extLst>
                    <c:multiLvlStrCache>
                      <c:ptCount val="4"/>
                      <c:lvl>
                        <c:pt idx="0">
                          <c:v>Afrodescendants</c:v>
                        </c:pt>
                        <c:pt idx="1">
                          <c:v>Awa</c:v>
                        </c:pt>
                        <c:pt idx="2">
                          <c:v>Afrodescendants</c:v>
                        </c:pt>
                        <c:pt idx="3">
                          <c:v>Awa</c:v>
                        </c:pt>
                      </c:lvl>
                      <c:lvl>
                        <c:pt idx="0">
                          <c:v>Colombia</c:v>
                        </c:pt>
                        <c:pt idx="2">
                          <c:v>Ecuador</c:v>
                        </c:pt>
                      </c:lvl>
                    </c:multiLvlStrCache>
                  </c:multiLvlStrRef>
                </c:cat>
                <c:val>
                  <c:numRef>
                    <c:extLst>
                      <c:ext uri="{02D57815-91ED-43cb-92C2-25804820EDAC}">
                        <c15:formulaRef>
                          <c15:sqref>(Annex4_Baseline!$E$266:$F$266,Annex4_Baseline!$H$266:$I$266)</c15:sqref>
                        </c15:formulaRef>
                      </c:ext>
                    </c:extLst>
                    <c:numCache>
                      <c:formatCode>_-* #,##0.0_-;\-* #,##0.0_-;_-* "-"??_-;_-@_-</c:formatCode>
                      <c:ptCount val="4"/>
                      <c:pt idx="0">
                        <c:v>1.2084592145015105</c:v>
                      </c:pt>
                      <c:pt idx="1">
                        <c:v>1.3477088948787064</c:v>
                      </c:pt>
                      <c:pt idx="2">
                        <c:v>2.79</c:v>
                      </c:pt>
                      <c:pt idx="3">
                        <c:v>3.89</c:v>
                      </c:pt>
                    </c:numCache>
                  </c:numRef>
                </c:val>
                <c:extLst>
                  <c:ext xmlns:c16="http://schemas.microsoft.com/office/drawing/2014/chart" uri="{C3380CC4-5D6E-409C-BE32-E72D297353CC}">
                    <c16:uniqueId val="{00000005-A386-4304-A230-C61973A223F7}"/>
                  </c:ext>
                </c:extLst>
              </c15:ser>
            </c15:filteredBarSeries>
          </c:ext>
        </c:extLst>
      </c:barChart>
      <c:catAx>
        <c:axId val="-98752534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7523024"/>
        <c:crosses val="autoZero"/>
        <c:auto val="1"/>
        <c:lblAlgn val="ctr"/>
        <c:lblOffset val="100"/>
        <c:noMultiLvlLbl val="0"/>
      </c:catAx>
      <c:valAx>
        <c:axId val="-98752302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7525344"/>
        <c:crosses val="autoZero"/>
        <c:crossBetween val="between"/>
      </c:valAx>
      <c:spPr>
        <a:noFill/>
        <a:ln>
          <a:noFill/>
        </a:ln>
        <a:effectLst/>
      </c:spPr>
    </c:plotArea>
    <c:legend>
      <c:legendPos val="b"/>
      <c:layout>
        <c:manualLayout>
          <c:xMode val="edge"/>
          <c:yMode val="edge"/>
          <c:x val="4.9524026207205502E-2"/>
          <c:y val="0.89873744814156298"/>
          <c:w val="0.88879594288002195"/>
          <c:h val="0.1012625518584369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cap="none" spc="50" normalizeH="0" baseline="0">
                <a:solidFill>
                  <a:schemeClr val="tx1">
                    <a:lumMod val="65000"/>
                    <a:lumOff val="35000"/>
                  </a:schemeClr>
                </a:solidFill>
                <a:latin typeface="+mj-lt"/>
                <a:ea typeface="+mj-ea"/>
                <a:cs typeface="+mj-cs"/>
              </a:defRPr>
            </a:pPr>
            <a:r>
              <a:rPr lang="es-EC" sz="1300" b="1" i="0" baseline="0">
                <a:effectLst/>
              </a:rPr>
              <a:t> Water sources for consumption - %</a:t>
            </a:r>
            <a:endParaRPr lang="es-EC" sz="1300">
              <a:effectLst/>
            </a:endParaRPr>
          </a:p>
        </c:rich>
      </c:tx>
      <c:overlay val="0"/>
      <c:spPr>
        <a:noFill/>
        <a:ln>
          <a:noFill/>
        </a:ln>
        <a:effectLst/>
      </c:spPr>
      <c:txPr>
        <a:bodyPr rot="0" spcFirstLastPara="1" vertOverflow="ellipsis" vert="horz" wrap="square" anchor="ctr" anchorCtr="1"/>
        <a:lstStyle/>
        <a:p>
          <a:pPr>
            <a:defRPr sz="130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manualLayout>
          <c:layoutTarget val="inner"/>
          <c:xMode val="edge"/>
          <c:yMode val="edge"/>
          <c:x val="8.5804789514134006E-2"/>
          <c:y val="0.16431253785584499"/>
          <c:w val="0.88524784806302403"/>
          <c:h val="0.53587944863535397"/>
        </c:manualLayout>
      </c:layout>
      <c:barChart>
        <c:barDir val="col"/>
        <c:grouping val="percentStacked"/>
        <c:varyColors val="0"/>
        <c:ser>
          <c:idx val="0"/>
          <c:order val="0"/>
          <c:tx>
            <c:strRef>
              <c:f>Annex4_Baseline!$D$103</c:f>
              <c:strCache>
                <c:ptCount val="1"/>
                <c:pt idx="0">
                  <c:v>Aqueduct</c:v>
                </c:pt>
              </c:strCache>
            </c:strRef>
          </c:tx>
          <c:spPr>
            <a:solidFill>
              <a:schemeClr val="accent1">
                <a:alpha val="7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3F8A-4E88-8D39-52DDAE602E6E}"/>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(Annex4_Baseline!$E$103:$F$103,Annex4_Baseline!$H$103:$I$103)</c:f>
              <c:numCache>
                <c:formatCode>_-* #,##0.0_-;\-* #,##0.0_-;_-* "-"??_-;_-@_-</c:formatCode>
                <c:ptCount val="4"/>
                <c:pt idx="0">
                  <c:v>12.084592145015106</c:v>
                </c:pt>
                <c:pt idx="1">
                  <c:v>1.6172506738544474</c:v>
                </c:pt>
                <c:pt idx="2">
                  <c:v>45.04</c:v>
                </c:pt>
                <c:pt idx="3">
                  <c:v>7.44</c:v>
                </c:pt>
              </c:numCache>
            </c:numRef>
          </c:val>
          <c:extLst>
            <c:ext xmlns:c16="http://schemas.microsoft.com/office/drawing/2014/chart" uri="{C3380CC4-5D6E-409C-BE32-E72D297353CC}">
              <c16:uniqueId val="{00000001-3F8A-4E88-8D39-52DDAE602E6E}"/>
            </c:ext>
          </c:extLst>
        </c:ser>
        <c:ser>
          <c:idx val="1"/>
          <c:order val="1"/>
          <c:tx>
            <c:strRef>
              <c:f>Annex4_Baseline!$D$104</c:f>
              <c:strCache>
                <c:ptCount val="1"/>
                <c:pt idx="0">
                  <c:v>Waterhole</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(Annex4_Baseline!$E$104:$F$104,Annex4_Baseline!$H$104:$I$104)</c:f>
              <c:numCache>
                <c:formatCode>_-* #,##0.0_-;\-* #,##0.0_-;_-* "-"??_-;_-@_-</c:formatCode>
                <c:ptCount val="4"/>
                <c:pt idx="0">
                  <c:v>19.033232628398792</c:v>
                </c:pt>
                <c:pt idx="1">
                  <c:v>12.668463611859837</c:v>
                </c:pt>
                <c:pt idx="2">
                  <c:v>17.8</c:v>
                </c:pt>
                <c:pt idx="3">
                  <c:v>15.04</c:v>
                </c:pt>
              </c:numCache>
            </c:numRef>
          </c:val>
          <c:extLst>
            <c:ext xmlns:c16="http://schemas.microsoft.com/office/drawing/2014/chart" uri="{C3380CC4-5D6E-409C-BE32-E72D297353CC}">
              <c16:uniqueId val="{00000002-3F8A-4E88-8D39-52DDAE602E6E}"/>
            </c:ext>
          </c:extLst>
        </c:ser>
        <c:ser>
          <c:idx val="2"/>
          <c:order val="2"/>
          <c:tx>
            <c:strRef>
              <c:f>Annex4_Baseline!$D$105</c:f>
              <c:strCache>
                <c:ptCount val="1"/>
                <c:pt idx="0">
                  <c:v>River, strand, ditch or channel</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(Annex4_Baseline!$E$105:$F$105,Annex4_Baseline!$H$105:$I$105)</c:f>
              <c:numCache>
                <c:formatCode>_-* #,##0.0_-;\-* #,##0.0_-;_-* "-"??_-;_-@_-</c:formatCode>
                <c:ptCount val="4"/>
                <c:pt idx="0">
                  <c:v>66.767371601208453</c:v>
                </c:pt>
                <c:pt idx="1">
                  <c:v>74.66307277628033</c:v>
                </c:pt>
                <c:pt idx="2">
                  <c:v>34.97</c:v>
                </c:pt>
                <c:pt idx="3">
                  <c:v>72</c:v>
                </c:pt>
              </c:numCache>
            </c:numRef>
          </c:val>
          <c:extLst>
            <c:ext xmlns:c16="http://schemas.microsoft.com/office/drawing/2014/chart" uri="{C3380CC4-5D6E-409C-BE32-E72D297353CC}">
              <c16:uniqueId val="{00000003-3F8A-4E88-8D39-52DDAE602E6E}"/>
            </c:ext>
          </c:extLst>
        </c:ser>
        <c:ser>
          <c:idx val="3"/>
          <c:order val="3"/>
          <c:tx>
            <c:strRef>
              <c:f>Annex4_Baseline!$D$106</c:f>
              <c:strCache>
                <c:ptCount val="1"/>
                <c:pt idx="0">
                  <c:v>Rain water, albarrada</c:v>
                </c:pt>
              </c:strCache>
            </c:strRef>
          </c:tx>
          <c:spPr>
            <a:solidFill>
              <a:schemeClr val="accent4">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(Annex4_Baseline!$E$106:$F$106,Annex4_Baseline!$H$106:$I$106)</c:f>
              <c:numCache>
                <c:formatCode>_-* #,##0.0_-;\-* #,##0.0_-;_-* "-"??_-;_-@_-</c:formatCode>
                <c:ptCount val="4"/>
                <c:pt idx="0">
                  <c:v>0.30211480362537763</c:v>
                </c:pt>
                <c:pt idx="1">
                  <c:v>7.2776280323450138</c:v>
                </c:pt>
                <c:pt idx="2">
                  <c:v>1.06</c:v>
                </c:pt>
                <c:pt idx="3">
                  <c:v>2.88</c:v>
                </c:pt>
              </c:numCache>
            </c:numRef>
          </c:val>
          <c:extLst>
            <c:ext xmlns:c16="http://schemas.microsoft.com/office/drawing/2014/chart" uri="{C3380CC4-5D6E-409C-BE32-E72D297353CC}">
              <c16:uniqueId val="{00000004-3F8A-4E88-8D39-52DDAE602E6E}"/>
            </c:ext>
          </c:extLst>
        </c:ser>
        <c:ser>
          <c:idx val="4"/>
          <c:order val="4"/>
          <c:tx>
            <c:strRef>
              <c:f>Annex4_Baseline!$D$107</c:f>
              <c:strCache>
                <c:ptCount val="1"/>
                <c:pt idx="0">
                  <c:v>Other</c:v>
                </c:pt>
              </c:strCache>
            </c:strRef>
          </c:tx>
          <c:spPr>
            <a:solidFill>
              <a:schemeClr val="accent5">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(Annex4_Baseline!$E$107:$F$107,Annex4_Baseline!$H$107:$I$107)</c:f>
              <c:numCache>
                <c:formatCode>_-* #,##0.0_-;\-* #,##0.0_-;_-* "-"??_-;_-@_-</c:formatCode>
                <c:ptCount val="4"/>
                <c:pt idx="0">
                  <c:v>0</c:v>
                </c:pt>
                <c:pt idx="1">
                  <c:v>1.6172506738544474</c:v>
                </c:pt>
                <c:pt idx="2">
                  <c:v>0.68</c:v>
                </c:pt>
                <c:pt idx="3">
                  <c:v>1.44</c:v>
                </c:pt>
              </c:numCache>
            </c:numRef>
          </c:val>
          <c:extLst>
            <c:ext xmlns:c16="http://schemas.microsoft.com/office/drawing/2014/chart" uri="{C3380CC4-5D6E-409C-BE32-E72D297353CC}">
              <c16:uniqueId val="{00000005-3F8A-4E88-8D39-52DDAE602E6E}"/>
            </c:ext>
          </c:extLst>
        </c:ser>
        <c:ser>
          <c:idx val="5"/>
          <c:order val="5"/>
          <c:tx>
            <c:strRef>
              <c:f>Annex4_Baseline!$D$108</c:f>
              <c:strCache>
                <c:ptCount val="1"/>
                <c:pt idx="0">
                  <c:v>Do not answer</c:v>
                </c:pt>
              </c:strCache>
            </c:strRef>
          </c:tx>
          <c:spPr>
            <a:solidFill>
              <a:schemeClr val="accent6">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(Annex4_Baseline!$E$108:$F$108,Annex4_Baseline!$H$108:$I$108)</c:f>
              <c:numCache>
                <c:formatCode>_-* #,##0.0_-;\-* #,##0.0_-;_-* "-"??_-;_-@_-</c:formatCode>
                <c:ptCount val="4"/>
                <c:pt idx="0">
                  <c:v>1.8126888217522661</c:v>
                </c:pt>
                <c:pt idx="1">
                  <c:v>2.1563342318059302</c:v>
                </c:pt>
                <c:pt idx="2">
                  <c:v>0.46</c:v>
                </c:pt>
                <c:pt idx="3">
                  <c:v>1.2</c:v>
                </c:pt>
              </c:numCache>
            </c:numRef>
          </c:val>
          <c:extLst>
            <c:ext xmlns:c16="http://schemas.microsoft.com/office/drawing/2014/chart" uri="{C3380CC4-5D6E-409C-BE32-E72D297353CC}">
              <c16:uniqueId val="{00000006-3F8A-4E88-8D39-52DDAE602E6E}"/>
            </c:ext>
          </c:extLst>
        </c:ser>
        <c:dLbls>
          <c:dLblPos val="ctr"/>
          <c:showLegendKey val="0"/>
          <c:showVal val="1"/>
          <c:showCatName val="0"/>
          <c:showSerName val="0"/>
          <c:showPercent val="0"/>
          <c:showBubbleSize val="0"/>
        </c:dLbls>
        <c:gapWidth val="80"/>
        <c:overlap val="100"/>
        <c:axId val="-987476736"/>
        <c:axId val="-987474416"/>
      </c:barChart>
      <c:catAx>
        <c:axId val="-987476736"/>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7474416"/>
        <c:crosses val="autoZero"/>
        <c:auto val="1"/>
        <c:lblAlgn val="ctr"/>
        <c:lblOffset val="100"/>
        <c:noMultiLvlLbl val="0"/>
      </c:catAx>
      <c:valAx>
        <c:axId val="-98747441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7476736"/>
        <c:crosses val="autoZero"/>
        <c:crossBetween val="between"/>
      </c:valAx>
      <c:spPr>
        <a:noFill/>
        <a:ln>
          <a:noFill/>
        </a:ln>
        <a:effectLst/>
      </c:spPr>
    </c:plotArea>
    <c:legend>
      <c:legendPos val="b"/>
      <c:layout>
        <c:manualLayout>
          <c:xMode val="edge"/>
          <c:yMode val="edge"/>
          <c:x val="1.00503501760567E-2"/>
          <c:y val="0.86963215995059395"/>
          <c:w val="0.97935371335397603"/>
          <c:h val="0.130367840049405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100" b="1"/>
              <a:t>Household members managing income - %</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Annex4_Baseline!$D$120</c:f>
              <c:strCache>
                <c:ptCount val="1"/>
                <c:pt idx="0">
                  <c:v>Both</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(Annex4_Baseline!$E$120:$F$120,Annex4_Baseline!$H$120:$I$120)</c:f>
              <c:numCache>
                <c:formatCode>_-* #,##0.0_-;\-* #,##0.0_-;_-* "-"??_-;_-@_-</c:formatCode>
                <c:ptCount val="4"/>
                <c:pt idx="0">
                  <c:v>46.223564954682779</c:v>
                </c:pt>
                <c:pt idx="1">
                  <c:v>61.725067385444746</c:v>
                </c:pt>
                <c:pt idx="2">
                  <c:v>36.49</c:v>
                </c:pt>
                <c:pt idx="3">
                  <c:v>55.11</c:v>
                </c:pt>
              </c:numCache>
            </c:numRef>
          </c:val>
          <c:extLst>
            <c:ext xmlns:c16="http://schemas.microsoft.com/office/drawing/2014/chart" uri="{C3380CC4-5D6E-409C-BE32-E72D297353CC}">
              <c16:uniqueId val="{00000000-D013-48AA-AE10-B90A60F6B8D7}"/>
            </c:ext>
          </c:extLst>
        </c:ser>
        <c:ser>
          <c:idx val="1"/>
          <c:order val="1"/>
          <c:tx>
            <c:strRef>
              <c:f>Annex4_Baseline!$D$121</c:f>
              <c:strCache>
                <c:ptCount val="1"/>
                <c:pt idx="0">
                  <c:v>Man</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(Annex4_Baseline!$E$121:$F$121,Annex4_Baseline!$H$121:$I$121)</c:f>
              <c:numCache>
                <c:formatCode>_-* #,##0.0_-;\-* #,##0.0_-;_-* "-"??_-;_-@_-</c:formatCode>
                <c:ptCount val="4"/>
                <c:pt idx="0">
                  <c:v>1.8126888217522661</c:v>
                </c:pt>
                <c:pt idx="1">
                  <c:v>14.824797843665769</c:v>
                </c:pt>
                <c:pt idx="2">
                  <c:v>6.32</c:v>
                </c:pt>
                <c:pt idx="3">
                  <c:v>21</c:v>
                </c:pt>
              </c:numCache>
            </c:numRef>
          </c:val>
          <c:extLst>
            <c:ext xmlns:c16="http://schemas.microsoft.com/office/drawing/2014/chart" uri="{C3380CC4-5D6E-409C-BE32-E72D297353CC}">
              <c16:uniqueId val="{00000001-D013-48AA-AE10-B90A60F6B8D7}"/>
            </c:ext>
          </c:extLst>
        </c:ser>
        <c:ser>
          <c:idx val="2"/>
          <c:order val="2"/>
          <c:tx>
            <c:strRef>
              <c:f>Annex4_Baseline!$D$122</c:f>
              <c:strCache>
                <c:ptCount val="1"/>
                <c:pt idx="0">
                  <c:v>The family</c:v>
                </c:pt>
              </c:strCache>
            </c:strRef>
          </c:tx>
          <c:spPr>
            <a:solidFill>
              <a:schemeClr val="accent3">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(Annex4_Baseline!$E$122:$F$122,Annex4_Baseline!$H$122:$I$122)</c:f>
              <c:numCache>
                <c:formatCode>_-* #,##0.0_-;\-* #,##0.0_-;_-* "-"??_-;_-@_-</c:formatCode>
                <c:ptCount val="4"/>
                <c:pt idx="0">
                  <c:v>9.3655589123867067</c:v>
                </c:pt>
                <c:pt idx="1">
                  <c:v>4.5822102425876015</c:v>
                </c:pt>
                <c:pt idx="2">
                  <c:v>3.68</c:v>
                </c:pt>
                <c:pt idx="3">
                  <c:v>2.91</c:v>
                </c:pt>
              </c:numCache>
            </c:numRef>
          </c:val>
          <c:extLst>
            <c:ext xmlns:c16="http://schemas.microsoft.com/office/drawing/2014/chart" uri="{C3380CC4-5D6E-409C-BE32-E72D297353CC}">
              <c16:uniqueId val="{00000002-D013-48AA-AE10-B90A60F6B8D7}"/>
            </c:ext>
          </c:extLst>
        </c:ser>
        <c:ser>
          <c:idx val="3"/>
          <c:order val="3"/>
          <c:tx>
            <c:strRef>
              <c:f>Annex4_Baseline!$D$123</c:f>
              <c:strCache>
                <c:ptCount val="1"/>
                <c:pt idx="0">
                  <c:v>Woman</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(Annex4_Baseline!$E$123:$F$123,Annex4_Baseline!$H$123:$I$123)</c:f>
              <c:numCache>
                <c:formatCode>_-* #,##0.0_-;\-* #,##0.0_-;_-* "-"??_-;_-@_-</c:formatCode>
                <c:ptCount val="4"/>
                <c:pt idx="0">
                  <c:v>37.160120845921455</c:v>
                </c:pt>
                <c:pt idx="1">
                  <c:v>14.824797843665769</c:v>
                </c:pt>
                <c:pt idx="2">
                  <c:v>50.54</c:v>
                </c:pt>
                <c:pt idx="3">
                  <c:v>19.579999999999998</c:v>
                </c:pt>
              </c:numCache>
            </c:numRef>
          </c:val>
          <c:extLst>
            <c:ext xmlns:c16="http://schemas.microsoft.com/office/drawing/2014/chart" uri="{C3380CC4-5D6E-409C-BE32-E72D297353CC}">
              <c16:uniqueId val="{00000003-D013-48AA-AE10-B90A60F6B8D7}"/>
            </c:ext>
          </c:extLst>
        </c:ser>
        <c:ser>
          <c:idx val="4"/>
          <c:order val="4"/>
          <c:tx>
            <c:strRef>
              <c:f>Annex4_Baseline!$D$124</c:f>
              <c:strCache>
                <c:ptCount val="1"/>
                <c:pt idx="0">
                  <c:v>Do not know/Do not answer</c:v>
                </c:pt>
              </c:strCache>
            </c:strRef>
          </c:tx>
          <c:spPr>
            <a:solidFill>
              <a:schemeClr val="accent5">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(Annex4_Baseline!$E$124:$F$124,Annex4_Baseline!$H$124:$I$124)</c:f>
              <c:numCache>
                <c:formatCode>_-* #,##0.0_-;\-* #,##0.0_-;_-* "-"??_-;_-@_-</c:formatCode>
                <c:ptCount val="4"/>
                <c:pt idx="0">
                  <c:v>5.4380664652567976</c:v>
                </c:pt>
                <c:pt idx="1">
                  <c:v>4.0431266846361185</c:v>
                </c:pt>
                <c:pt idx="2">
                  <c:v>2.97</c:v>
                </c:pt>
                <c:pt idx="3">
                  <c:v>1.4</c:v>
                </c:pt>
              </c:numCache>
            </c:numRef>
          </c:val>
          <c:extLst>
            <c:ext xmlns:c16="http://schemas.microsoft.com/office/drawing/2014/chart" uri="{C3380CC4-5D6E-409C-BE32-E72D297353CC}">
              <c16:uniqueId val="{00000004-D013-48AA-AE10-B90A60F6B8D7}"/>
            </c:ext>
          </c:extLst>
        </c:ser>
        <c:dLbls>
          <c:dLblPos val="ctr"/>
          <c:showLegendKey val="0"/>
          <c:showVal val="1"/>
          <c:showCatName val="0"/>
          <c:showSerName val="0"/>
          <c:showPercent val="0"/>
          <c:showBubbleSize val="0"/>
        </c:dLbls>
        <c:gapWidth val="80"/>
        <c:overlap val="100"/>
        <c:axId val="-623296624"/>
        <c:axId val="-623294304"/>
      </c:barChart>
      <c:catAx>
        <c:axId val="-62329662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623294304"/>
        <c:crosses val="autoZero"/>
        <c:auto val="1"/>
        <c:lblAlgn val="ctr"/>
        <c:lblOffset val="100"/>
        <c:noMultiLvlLbl val="0"/>
      </c:catAx>
      <c:valAx>
        <c:axId val="-62329430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623296624"/>
        <c:crosses val="autoZero"/>
        <c:crossBetween val="between"/>
      </c:valAx>
      <c:spPr>
        <a:noFill/>
        <a:ln>
          <a:noFill/>
        </a:ln>
        <a:effectLst/>
      </c:spPr>
    </c:plotArea>
    <c:legend>
      <c:legendPos val="b"/>
      <c:layout>
        <c:manualLayout>
          <c:xMode val="edge"/>
          <c:yMode val="edge"/>
          <c:x val="4.4260869403052301E-2"/>
          <c:y val="0.884338166744706"/>
          <c:w val="0.92463594599337995"/>
          <c:h val="8.36333724792299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100" b="1"/>
              <a:t>Households with crops - %</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Annex4_Baseline!$D$140</c:f>
              <c:strCache>
                <c:ptCount val="1"/>
                <c:pt idx="0">
                  <c:v>Yes</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(Annex4_Baseline!$E$140:$F$140,Annex4_Baseline!$H$140:$I$140)</c:f>
              <c:numCache>
                <c:formatCode>_-* #,##0.0_-;\-* #,##0.0_-;_-* "-"??_-;_-@_-</c:formatCode>
                <c:ptCount val="4"/>
                <c:pt idx="0">
                  <c:v>53.7764350453172</c:v>
                </c:pt>
                <c:pt idx="1">
                  <c:v>72.237196765498652</c:v>
                </c:pt>
                <c:pt idx="2">
                  <c:v>50.92</c:v>
                </c:pt>
                <c:pt idx="3">
                  <c:v>79.7</c:v>
                </c:pt>
              </c:numCache>
            </c:numRef>
          </c:val>
          <c:extLst>
            <c:ext xmlns:c16="http://schemas.microsoft.com/office/drawing/2014/chart" uri="{C3380CC4-5D6E-409C-BE32-E72D297353CC}">
              <c16:uniqueId val="{00000000-DF0C-4EFB-9448-B749023C86B5}"/>
            </c:ext>
          </c:extLst>
        </c:ser>
        <c:ser>
          <c:idx val="1"/>
          <c:order val="1"/>
          <c:tx>
            <c:strRef>
              <c:f>Annex4_Baseline!$D$141</c:f>
              <c:strCache>
                <c:ptCount val="1"/>
                <c:pt idx="0">
                  <c:v>Not</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(Annex4_Baseline!$E$141:$F$141,Annex4_Baseline!$H$141:$I$141)</c:f>
              <c:numCache>
                <c:formatCode>_-* #,##0.0_-;\-* #,##0.0_-;_-* "-"??_-;_-@_-</c:formatCode>
                <c:ptCount val="4"/>
                <c:pt idx="0">
                  <c:v>46.223564954682779</c:v>
                </c:pt>
                <c:pt idx="1">
                  <c:v>27.762803234501348</c:v>
                </c:pt>
                <c:pt idx="2">
                  <c:v>46.94</c:v>
                </c:pt>
                <c:pt idx="3">
                  <c:v>19.84</c:v>
                </c:pt>
              </c:numCache>
            </c:numRef>
          </c:val>
          <c:extLst>
            <c:ext xmlns:c16="http://schemas.microsoft.com/office/drawing/2014/chart" uri="{C3380CC4-5D6E-409C-BE32-E72D297353CC}">
              <c16:uniqueId val="{00000001-DF0C-4EFB-9448-B749023C86B5}"/>
            </c:ext>
          </c:extLst>
        </c:ser>
        <c:ser>
          <c:idx val="2"/>
          <c:order val="2"/>
          <c:tx>
            <c:strRef>
              <c:f>Annex4_Baseline!$D$142</c:f>
              <c:strCache>
                <c:ptCount val="1"/>
                <c:pt idx="0">
                  <c:v>Do not answer</c:v>
                </c:pt>
              </c:strCache>
            </c:strRef>
          </c:tx>
          <c:spPr>
            <a:solidFill>
              <a:schemeClr val="accent3">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(Annex4_Baseline!$E$142:$F$142,Annex4_Baseline!$H$142:$I$142)</c:f>
              <c:numCache>
                <c:formatCode>_-* #,##0.0_-;\-* #,##0.0_-;_-* "-"??_-;_-@_-</c:formatCode>
                <c:ptCount val="4"/>
                <c:pt idx="0">
                  <c:v>0</c:v>
                </c:pt>
                <c:pt idx="1">
                  <c:v>0</c:v>
                </c:pt>
                <c:pt idx="2">
                  <c:v>2.13</c:v>
                </c:pt>
                <c:pt idx="3">
                  <c:v>0.46</c:v>
                </c:pt>
              </c:numCache>
            </c:numRef>
          </c:val>
          <c:extLst>
            <c:ext xmlns:c16="http://schemas.microsoft.com/office/drawing/2014/chart" uri="{C3380CC4-5D6E-409C-BE32-E72D297353CC}">
              <c16:uniqueId val="{00000002-DF0C-4EFB-9448-B749023C86B5}"/>
            </c:ext>
          </c:extLst>
        </c:ser>
        <c:dLbls>
          <c:dLblPos val="ctr"/>
          <c:showLegendKey val="0"/>
          <c:showVal val="1"/>
          <c:showCatName val="0"/>
          <c:showSerName val="0"/>
          <c:showPercent val="0"/>
          <c:showBubbleSize val="0"/>
        </c:dLbls>
        <c:gapWidth val="80"/>
        <c:overlap val="100"/>
        <c:axId val="-987236368"/>
        <c:axId val="-705379376"/>
      </c:barChart>
      <c:catAx>
        <c:axId val="-98723636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705379376"/>
        <c:crosses val="autoZero"/>
        <c:auto val="1"/>
        <c:lblAlgn val="ctr"/>
        <c:lblOffset val="100"/>
        <c:noMultiLvlLbl val="0"/>
      </c:catAx>
      <c:valAx>
        <c:axId val="-70537937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7236368"/>
        <c:crosses val="autoZero"/>
        <c:crossBetween val="between"/>
      </c:valAx>
      <c:spPr>
        <a:noFill/>
        <a:ln>
          <a:noFill/>
        </a:ln>
        <a:effectLst/>
      </c:spPr>
    </c:plotArea>
    <c:legend>
      <c:legendPos val="b"/>
      <c:layout>
        <c:manualLayout>
          <c:xMode val="edge"/>
          <c:yMode val="edge"/>
          <c:x val="4.4260869403052301E-2"/>
          <c:y val="0.884338166744706"/>
          <c:w val="0.92463594599337995"/>
          <c:h val="8.36333724792299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100" b="1"/>
              <a:t>Household dedicated to brood stock management - %</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Annex4_Baseline!$D$144</c:f>
              <c:strCache>
                <c:ptCount val="1"/>
                <c:pt idx="0">
                  <c:v>Yes</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(Annex4_Baseline!$E$144:$F$144,Annex4_Baseline!$H$144:$I$144)</c:f>
              <c:numCache>
                <c:formatCode>_-* #,##0.0_-;\-* #,##0.0_-;_-* "-"??_-;_-@_-</c:formatCode>
                <c:ptCount val="4"/>
                <c:pt idx="0">
                  <c:v>33.23262839879154</c:v>
                </c:pt>
                <c:pt idx="1">
                  <c:v>60.377358490566039</c:v>
                </c:pt>
                <c:pt idx="2">
                  <c:v>34.4</c:v>
                </c:pt>
                <c:pt idx="3">
                  <c:v>82.7</c:v>
                </c:pt>
              </c:numCache>
            </c:numRef>
          </c:val>
          <c:extLst>
            <c:ext xmlns:c16="http://schemas.microsoft.com/office/drawing/2014/chart" uri="{C3380CC4-5D6E-409C-BE32-E72D297353CC}">
              <c16:uniqueId val="{00000000-1E55-46EC-8EC0-98CCC55CEB4F}"/>
            </c:ext>
          </c:extLst>
        </c:ser>
        <c:ser>
          <c:idx val="1"/>
          <c:order val="1"/>
          <c:tx>
            <c:strRef>
              <c:f>Annex4_Baseline!$D$145</c:f>
              <c:strCache>
                <c:ptCount val="1"/>
                <c:pt idx="0">
                  <c:v>Not</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(Annex4_Baseline!$E$145:$F$145,Annex4_Baseline!$H$145:$I$145)</c:f>
              <c:numCache>
                <c:formatCode>_-* #,##0.0_-;\-* #,##0.0_-;_-* "-"??_-;_-@_-</c:formatCode>
                <c:ptCount val="4"/>
                <c:pt idx="0">
                  <c:v>66.767371601208453</c:v>
                </c:pt>
                <c:pt idx="1">
                  <c:v>39.622641509433961</c:v>
                </c:pt>
                <c:pt idx="2">
                  <c:v>62.86</c:v>
                </c:pt>
                <c:pt idx="3">
                  <c:v>15.85</c:v>
                </c:pt>
              </c:numCache>
            </c:numRef>
          </c:val>
          <c:extLst>
            <c:ext xmlns:c16="http://schemas.microsoft.com/office/drawing/2014/chart" uri="{C3380CC4-5D6E-409C-BE32-E72D297353CC}">
              <c16:uniqueId val="{00000001-1E55-46EC-8EC0-98CCC55CEB4F}"/>
            </c:ext>
          </c:extLst>
        </c:ser>
        <c:ser>
          <c:idx val="2"/>
          <c:order val="2"/>
          <c:tx>
            <c:strRef>
              <c:f>Annex4_Baseline!$D$146</c:f>
              <c:strCache>
                <c:ptCount val="1"/>
                <c:pt idx="0">
                  <c:v>Do not answer</c:v>
                </c:pt>
              </c:strCache>
            </c:strRef>
          </c:tx>
          <c:spPr>
            <a:solidFill>
              <a:schemeClr val="accent3">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(Annex4_Baseline!$E$146:$F$146,Annex4_Baseline!$H$146:$I$146)</c:f>
              <c:numCache>
                <c:formatCode>_-* #,##0.0_-;\-* #,##0.0_-;_-* "-"??_-;_-@_-</c:formatCode>
                <c:ptCount val="4"/>
                <c:pt idx="0">
                  <c:v>0</c:v>
                </c:pt>
                <c:pt idx="1">
                  <c:v>0</c:v>
                </c:pt>
                <c:pt idx="2">
                  <c:v>2.74</c:v>
                </c:pt>
                <c:pt idx="3">
                  <c:v>1.45</c:v>
                </c:pt>
              </c:numCache>
            </c:numRef>
          </c:val>
          <c:extLst>
            <c:ext xmlns:c16="http://schemas.microsoft.com/office/drawing/2014/chart" uri="{C3380CC4-5D6E-409C-BE32-E72D297353CC}">
              <c16:uniqueId val="{00000002-1E55-46EC-8EC0-98CCC55CEB4F}"/>
            </c:ext>
          </c:extLst>
        </c:ser>
        <c:dLbls>
          <c:dLblPos val="ctr"/>
          <c:showLegendKey val="0"/>
          <c:showVal val="1"/>
          <c:showCatName val="0"/>
          <c:showSerName val="0"/>
          <c:showPercent val="0"/>
          <c:showBubbleSize val="0"/>
        </c:dLbls>
        <c:gapWidth val="80"/>
        <c:overlap val="100"/>
        <c:axId val="-986391344"/>
        <c:axId val="-986778400"/>
      </c:barChart>
      <c:catAx>
        <c:axId val="-98639134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6778400"/>
        <c:crosses val="autoZero"/>
        <c:auto val="1"/>
        <c:lblAlgn val="ctr"/>
        <c:lblOffset val="100"/>
        <c:noMultiLvlLbl val="0"/>
      </c:catAx>
      <c:valAx>
        <c:axId val="-98677840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6391344"/>
        <c:crosses val="autoZero"/>
        <c:crossBetween val="between"/>
      </c:valAx>
      <c:spPr>
        <a:noFill/>
        <a:ln>
          <a:noFill/>
        </a:ln>
        <a:effectLst/>
      </c:spPr>
    </c:plotArea>
    <c:legend>
      <c:legendPos val="b"/>
      <c:layout>
        <c:manualLayout>
          <c:xMode val="edge"/>
          <c:yMode val="edge"/>
          <c:x val="4.4260869403052301E-2"/>
          <c:y val="0.884338166744706"/>
          <c:w val="0.92463594599337995"/>
          <c:h val="8.36333724792299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000" b="1"/>
              <a:t>Livelihood-based Coping Strategies - %</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Annex4_Baseline!$D$189</c:f>
              <c:strCache>
                <c:ptCount val="1"/>
                <c:pt idx="0">
                  <c:v>Crisis</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(Annex4_Baseline!$E$189:$F$189,Annex4_Baseline!$H$189:$I$189)</c:f>
              <c:numCache>
                <c:formatCode>_-* #,##0.0_-;\-* #,##0.0_-;_-* "-"??_-;_-@_-</c:formatCode>
                <c:ptCount val="4"/>
                <c:pt idx="0">
                  <c:v>11.178247734138973</c:v>
                </c:pt>
                <c:pt idx="1">
                  <c:v>14.285714285714285</c:v>
                </c:pt>
                <c:pt idx="2">
                  <c:v>2.78</c:v>
                </c:pt>
                <c:pt idx="3">
                  <c:v>8.82</c:v>
                </c:pt>
              </c:numCache>
            </c:numRef>
          </c:val>
          <c:extLst>
            <c:ext xmlns:c16="http://schemas.microsoft.com/office/drawing/2014/chart" uri="{C3380CC4-5D6E-409C-BE32-E72D297353CC}">
              <c16:uniqueId val="{00000000-9F2C-496D-8A52-0A8EF0E911F7}"/>
            </c:ext>
          </c:extLst>
        </c:ser>
        <c:ser>
          <c:idx val="1"/>
          <c:order val="1"/>
          <c:tx>
            <c:strRef>
              <c:f>Annex4_Baseline!$D$190</c:f>
              <c:strCache>
                <c:ptCount val="1"/>
                <c:pt idx="0">
                  <c:v>Emergency</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(Annex4_Baseline!$E$190:$F$190,Annex4_Baseline!$H$190:$I$190)</c:f>
              <c:numCache>
                <c:formatCode>_-* #,##0.0_-;\-* #,##0.0_-;_-* "-"??_-;_-@_-</c:formatCode>
                <c:ptCount val="4"/>
                <c:pt idx="0">
                  <c:v>0</c:v>
                </c:pt>
                <c:pt idx="1">
                  <c:v>0</c:v>
                </c:pt>
                <c:pt idx="2">
                  <c:v>20.28</c:v>
                </c:pt>
                <c:pt idx="3">
                  <c:v>23.13</c:v>
                </c:pt>
              </c:numCache>
            </c:numRef>
          </c:val>
          <c:extLst>
            <c:ext xmlns:c16="http://schemas.microsoft.com/office/drawing/2014/chart" uri="{C3380CC4-5D6E-409C-BE32-E72D297353CC}">
              <c16:uniqueId val="{00000001-9F2C-496D-8A52-0A8EF0E911F7}"/>
            </c:ext>
          </c:extLst>
        </c:ser>
        <c:ser>
          <c:idx val="2"/>
          <c:order val="2"/>
          <c:tx>
            <c:strRef>
              <c:f>Annex4_Baseline!$D$191</c:f>
              <c:strCache>
                <c:ptCount val="1"/>
                <c:pt idx="0">
                  <c:v>Stress </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(Annex4_Baseline!$E$191:$F$191,Annex4_Baseline!$H$191:$I$191)</c:f>
              <c:numCache>
                <c:formatCode>_-* #,##0.0_-;\-* #,##0.0_-;_-* "-"??_-;_-@_-</c:formatCode>
                <c:ptCount val="4"/>
                <c:pt idx="0">
                  <c:v>73.413897280966765</c:v>
                </c:pt>
                <c:pt idx="1">
                  <c:v>48.247978436657682</c:v>
                </c:pt>
                <c:pt idx="2">
                  <c:v>49.54</c:v>
                </c:pt>
                <c:pt idx="3">
                  <c:v>36.020000000000003</c:v>
                </c:pt>
              </c:numCache>
            </c:numRef>
          </c:val>
          <c:extLst>
            <c:ext xmlns:c16="http://schemas.microsoft.com/office/drawing/2014/chart" uri="{C3380CC4-5D6E-409C-BE32-E72D297353CC}">
              <c16:uniqueId val="{00000002-9F2C-496D-8A52-0A8EF0E911F7}"/>
            </c:ext>
          </c:extLst>
        </c:ser>
        <c:ser>
          <c:idx val="3"/>
          <c:order val="3"/>
          <c:tx>
            <c:strRef>
              <c:f>Annex4_Baseline!$D$192</c:f>
              <c:strCache>
                <c:ptCount val="1"/>
                <c:pt idx="0">
                  <c:v>Neutral</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(Annex4_Baseline!$E$192:$F$192,Annex4_Baseline!$H$192:$I$192)</c:f>
              <c:numCache>
                <c:formatCode>_-* #,##0.0_-;\-* #,##0.0_-;_-* "-"??_-;_-@_-</c:formatCode>
                <c:ptCount val="4"/>
                <c:pt idx="0">
                  <c:v>14.803625377643503</c:v>
                </c:pt>
                <c:pt idx="1">
                  <c:v>36.927223719676547</c:v>
                </c:pt>
                <c:pt idx="2">
                  <c:v>27.4</c:v>
                </c:pt>
                <c:pt idx="3">
                  <c:v>32.03</c:v>
                </c:pt>
              </c:numCache>
            </c:numRef>
          </c:val>
          <c:extLst>
            <c:ext xmlns:c16="http://schemas.microsoft.com/office/drawing/2014/chart" uri="{C3380CC4-5D6E-409C-BE32-E72D297353CC}">
              <c16:uniqueId val="{00000003-9F2C-496D-8A52-0A8EF0E911F7}"/>
            </c:ext>
          </c:extLst>
        </c:ser>
        <c:ser>
          <c:idx val="4"/>
          <c:order val="4"/>
          <c:tx>
            <c:strRef>
              <c:f>Annex4_Baseline!$D$193</c:f>
              <c:strCache>
                <c:ptCount val="1"/>
                <c:pt idx="0">
                  <c:v>Do not answer</c:v>
                </c:pt>
              </c:strCache>
            </c:strRef>
          </c:tx>
          <c:spPr>
            <a:solidFill>
              <a:schemeClr val="accent5">
                <a:alpha val="70000"/>
              </a:schemeClr>
            </a:solidFill>
            <a:ln>
              <a:noFill/>
            </a:ln>
            <a:effectLst/>
          </c:spPr>
          <c:invertIfNegative val="0"/>
          <c:dLbls>
            <c:delete val="1"/>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(Annex4_Baseline!$E$193:$F$193,Annex4_Baseline!$H$193:$I$193)</c:f>
              <c:numCache>
                <c:formatCode>_-* #,##0.0_-;\-* #,##0.0_-;_-* "-"??_-;_-@_-</c:formatCode>
                <c:ptCount val="4"/>
                <c:pt idx="0">
                  <c:v>0.60422960725075525</c:v>
                </c:pt>
                <c:pt idx="1">
                  <c:v>0.53908355795148255</c:v>
                </c:pt>
                <c:pt idx="2">
                  <c:v>0</c:v>
                </c:pt>
                <c:pt idx="3">
                  <c:v>0</c:v>
                </c:pt>
              </c:numCache>
            </c:numRef>
          </c:val>
          <c:extLst>
            <c:ext xmlns:c16="http://schemas.microsoft.com/office/drawing/2014/chart" uri="{C3380CC4-5D6E-409C-BE32-E72D297353CC}">
              <c16:uniqueId val="{00000004-9F2C-496D-8A52-0A8EF0E911F7}"/>
            </c:ext>
          </c:extLst>
        </c:ser>
        <c:dLbls>
          <c:dLblPos val="ctr"/>
          <c:showLegendKey val="0"/>
          <c:showVal val="1"/>
          <c:showCatName val="0"/>
          <c:showSerName val="0"/>
          <c:showPercent val="0"/>
          <c:showBubbleSize val="0"/>
        </c:dLbls>
        <c:gapWidth val="80"/>
        <c:overlap val="100"/>
        <c:axId val="-986049440"/>
        <c:axId val="-986047120"/>
      </c:barChart>
      <c:catAx>
        <c:axId val="-98604944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6047120"/>
        <c:crosses val="autoZero"/>
        <c:auto val="1"/>
        <c:lblAlgn val="ctr"/>
        <c:lblOffset val="100"/>
        <c:noMultiLvlLbl val="0"/>
      </c:catAx>
      <c:valAx>
        <c:axId val="-98604712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6049440"/>
        <c:crosses val="autoZero"/>
        <c:crossBetween val="between"/>
      </c:valAx>
      <c:spPr>
        <a:noFill/>
        <a:ln>
          <a:noFill/>
        </a:ln>
        <a:effectLst/>
      </c:spPr>
    </c:plotArea>
    <c:legend>
      <c:legendPos val="b"/>
      <c:layout>
        <c:manualLayout>
          <c:xMode val="edge"/>
          <c:yMode val="edge"/>
          <c:x val="4.9524026207205502E-2"/>
          <c:y val="0.884338166744706"/>
          <c:w val="0.90046230823408402"/>
          <c:h val="8.36333724792299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C" sz="1000" b="1" i="0" u="none" strike="noStrike" kern="1200" cap="none" spc="50" normalizeH="0" baseline="0">
                <a:solidFill>
                  <a:sysClr val="windowText" lastClr="000000">
                    <a:lumMod val="65000"/>
                    <a:lumOff val="35000"/>
                  </a:sysClr>
                </a:solidFill>
                <a:latin typeface="+mj-lt"/>
                <a:ea typeface="+mj-ea"/>
                <a:cs typeface="+mj-cs"/>
              </a:defRPr>
            </a:pPr>
            <a:r>
              <a:rPr lang="es-EC" sz="1000" b="1" i="0" u="none" strike="noStrike" kern="1200" cap="none" spc="50" normalizeH="0" baseline="0">
                <a:solidFill>
                  <a:sysClr val="windowText" lastClr="000000">
                    <a:lumMod val="65000"/>
                    <a:lumOff val="35000"/>
                  </a:sysClr>
                </a:solidFill>
                <a:latin typeface="+mj-lt"/>
                <a:ea typeface="+mj-ea"/>
                <a:cs typeface="+mj-cs"/>
              </a:rPr>
              <a:t>Frequency of food consumption groups - %</a:t>
            </a:r>
          </a:p>
        </c:rich>
      </c:tx>
      <c:overlay val="0"/>
      <c:spPr>
        <a:noFill/>
        <a:ln>
          <a:noFill/>
        </a:ln>
        <a:effectLst/>
      </c:spPr>
      <c:txPr>
        <a:bodyPr rot="0" spcFirstLastPara="1" vertOverflow="ellipsis" vert="horz" wrap="square" anchor="ctr" anchorCtr="1"/>
        <a:lstStyle/>
        <a:p>
          <a:pPr>
            <a:defRPr lang="es-EC" sz="1000" b="1" i="0" u="none" strike="noStrike" kern="1200" cap="none" spc="50" normalizeH="0" baseline="0">
              <a:solidFill>
                <a:sysClr val="windowText" lastClr="000000">
                  <a:lumMod val="65000"/>
                  <a:lumOff val="35000"/>
                </a:sys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Annex4_Baseline!$D$196</c:f>
              <c:strCache>
                <c:ptCount val="1"/>
                <c:pt idx="0">
                  <c:v>Vitamin A</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Annex4_Baseline!$E$194:$J$195</c:f>
              <c:multiLvlStrCache>
                <c:ptCount val="6"/>
                <c:lvl>
                  <c:pt idx="0">
                    <c:v> Never 
(0days) </c:v>
                  </c:pt>
                  <c:pt idx="1">
                    <c:v> Sometimes 
(1-6 days) </c:v>
                  </c:pt>
                  <c:pt idx="2">
                    <c:v> At least dialy
(7 days) </c:v>
                  </c:pt>
                  <c:pt idx="3">
                    <c:v> Never 
(0days) </c:v>
                  </c:pt>
                  <c:pt idx="4">
                    <c:v> Sometimes 
(1-6 days) </c:v>
                  </c:pt>
                  <c:pt idx="5">
                    <c:v> At least dialy
(7 days) </c:v>
                  </c:pt>
                </c:lvl>
                <c:lvl>
                  <c:pt idx="0">
                    <c:v>Colombia</c:v>
                  </c:pt>
                  <c:pt idx="3">
                    <c:v>Ecuador</c:v>
                  </c:pt>
                </c:lvl>
              </c:multiLvlStrCache>
            </c:multiLvlStrRef>
          </c:cat>
          <c:val>
            <c:numRef>
              <c:f>Annex4_Baseline!$E$196:$J$196</c:f>
              <c:numCache>
                <c:formatCode>0%</c:formatCode>
                <c:ptCount val="6"/>
                <c:pt idx="0">
                  <c:v>5.6980056980056981E-2</c:v>
                </c:pt>
                <c:pt idx="1">
                  <c:v>0.42022792022792022</c:v>
                </c:pt>
                <c:pt idx="2">
                  <c:v>0.52279202279202275</c:v>
                </c:pt>
                <c:pt idx="3">
                  <c:v>0.15207877461706784</c:v>
                </c:pt>
                <c:pt idx="4">
                  <c:v>0.41794310722100658</c:v>
                </c:pt>
                <c:pt idx="5">
                  <c:v>0.41684901531728663</c:v>
                </c:pt>
              </c:numCache>
            </c:numRef>
          </c:val>
          <c:extLst>
            <c:ext xmlns:c16="http://schemas.microsoft.com/office/drawing/2014/chart" uri="{C3380CC4-5D6E-409C-BE32-E72D297353CC}">
              <c16:uniqueId val="{00000000-FBF8-44E0-A4CE-32AA93BD1D06}"/>
            </c:ext>
          </c:extLst>
        </c:ser>
        <c:ser>
          <c:idx val="1"/>
          <c:order val="1"/>
          <c:tx>
            <c:strRef>
              <c:f>Annex4_Baseline!$D$197</c:f>
              <c:strCache>
                <c:ptCount val="1"/>
                <c:pt idx="0">
                  <c:v>Protein rich-food</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Annex4_Baseline!$E$194:$J$195</c:f>
              <c:multiLvlStrCache>
                <c:ptCount val="6"/>
                <c:lvl>
                  <c:pt idx="0">
                    <c:v> Never 
(0days) </c:v>
                  </c:pt>
                  <c:pt idx="1">
                    <c:v> Sometimes 
(1-6 days) </c:v>
                  </c:pt>
                  <c:pt idx="2">
                    <c:v> At least dialy
(7 days) </c:v>
                  </c:pt>
                  <c:pt idx="3">
                    <c:v> Never 
(0days) </c:v>
                  </c:pt>
                  <c:pt idx="4">
                    <c:v> Sometimes 
(1-6 days) </c:v>
                  </c:pt>
                  <c:pt idx="5">
                    <c:v> At least dialy
(7 days) </c:v>
                  </c:pt>
                </c:lvl>
                <c:lvl>
                  <c:pt idx="0">
                    <c:v>Colombia</c:v>
                  </c:pt>
                  <c:pt idx="3">
                    <c:v>Ecuador</c:v>
                  </c:pt>
                </c:lvl>
              </c:multiLvlStrCache>
            </c:multiLvlStrRef>
          </c:cat>
          <c:val>
            <c:numRef>
              <c:f>Annex4_Baseline!$E$197:$J$197</c:f>
              <c:numCache>
                <c:formatCode>0%</c:formatCode>
                <c:ptCount val="6"/>
                <c:pt idx="0">
                  <c:v>1.7094017094017096E-2</c:v>
                </c:pt>
                <c:pt idx="1">
                  <c:v>0.28062678062678065</c:v>
                </c:pt>
                <c:pt idx="2">
                  <c:v>0.70227920227920226</c:v>
                </c:pt>
                <c:pt idx="3">
                  <c:v>3.9387308533916851E-2</c:v>
                </c:pt>
                <c:pt idx="4">
                  <c:v>0.33807439824945296</c:v>
                </c:pt>
                <c:pt idx="5">
                  <c:v>0.61816192560175054</c:v>
                </c:pt>
              </c:numCache>
            </c:numRef>
          </c:val>
          <c:extLst>
            <c:ext xmlns:c16="http://schemas.microsoft.com/office/drawing/2014/chart" uri="{C3380CC4-5D6E-409C-BE32-E72D297353CC}">
              <c16:uniqueId val="{00000001-FBF8-44E0-A4CE-32AA93BD1D06}"/>
            </c:ext>
          </c:extLst>
        </c:ser>
        <c:ser>
          <c:idx val="2"/>
          <c:order val="2"/>
          <c:tx>
            <c:strRef>
              <c:f>Annex4_Baseline!$D$198</c:f>
              <c:strCache>
                <c:ptCount val="1"/>
                <c:pt idx="0">
                  <c:v>Hem Iron</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Annex4_Baseline!$E$194:$J$195</c:f>
              <c:multiLvlStrCache>
                <c:ptCount val="6"/>
                <c:lvl>
                  <c:pt idx="0">
                    <c:v> Never 
(0days) </c:v>
                  </c:pt>
                  <c:pt idx="1">
                    <c:v> Sometimes 
(1-6 days) </c:v>
                  </c:pt>
                  <c:pt idx="2">
                    <c:v> At least dialy
(7 days) </c:v>
                  </c:pt>
                  <c:pt idx="3">
                    <c:v> Never 
(0days) </c:v>
                  </c:pt>
                  <c:pt idx="4">
                    <c:v> Sometimes 
(1-6 days) </c:v>
                  </c:pt>
                  <c:pt idx="5">
                    <c:v> At least dialy
(7 days) </c:v>
                  </c:pt>
                </c:lvl>
                <c:lvl>
                  <c:pt idx="0">
                    <c:v>Colombia</c:v>
                  </c:pt>
                  <c:pt idx="3">
                    <c:v>Ecuador</c:v>
                  </c:pt>
                </c:lvl>
              </c:multiLvlStrCache>
            </c:multiLvlStrRef>
          </c:cat>
          <c:val>
            <c:numRef>
              <c:f>Annex4_Baseline!$E$198:$J$198</c:f>
              <c:numCache>
                <c:formatCode>0%</c:formatCode>
                <c:ptCount val="6"/>
                <c:pt idx="0">
                  <c:v>0.14387464387464388</c:v>
                </c:pt>
                <c:pt idx="1">
                  <c:v>0.64814814814814814</c:v>
                </c:pt>
                <c:pt idx="2">
                  <c:v>0.20797720797720798</c:v>
                </c:pt>
                <c:pt idx="3">
                  <c:v>0.15536105032822758</c:v>
                </c:pt>
                <c:pt idx="4">
                  <c:v>0.55798687089715537</c:v>
                </c:pt>
                <c:pt idx="5">
                  <c:v>0.11050328227571116</c:v>
                </c:pt>
              </c:numCache>
            </c:numRef>
          </c:val>
          <c:extLst>
            <c:ext xmlns:c16="http://schemas.microsoft.com/office/drawing/2014/chart" uri="{C3380CC4-5D6E-409C-BE32-E72D297353CC}">
              <c16:uniqueId val="{00000002-FBF8-44E0-A4CE-32AA93BD1D06}"/>
            </c:ext>
          </c:extLst>
        </c:ser>
        <c:dLbls>
          <c:showLegendKey val="0"/>
          <c:showVal val="0"/>
          <c:showCatName val="0"/>
          <c:showSerName val="0"/>
          <c:showPercent val="0"/>
          <c:showBubbleSize val="0"/>
        </c:dLbls>
        <c:gapWidth val="50"/>
        <c:overlap val="100"/>
        <c:axId val="-986666704"/>
        <c:axId val="-986664384"/>
        <c:extLst>
          <c:ext xmlns:c15="http://schemas.microsoft.com/office/drawing/2012/chart" uri="{02D57815-91ED-43cb-92C2-25804820EDAC}">
            <c15:filteredBarSeries>
              <c15:ser>
                <c:idx val="3"/>
                <c:order val="3"/>
                <c:tx>
                  <c:strRef>
                    <c:extLst>
                      <c:ext uri="{02D57815-91ED-43cb-92C2-25804820EDAC}">
                        <c15:formulaRef>
                          <c15:sqref>Annex4_Baseline!$E$194</c15:sqref>
                        </c15:formulaRef>
                      </c:ext>
                    </c:extLst>
                    <c:strCache>
                      <c:ptCount val="1"/>
                      <c:pt idx="0">
                        <c:v>Colombia</c:v>
                      </c:pt>
                    </c:strCache>
                  </c:strRef>
                </c:tx>
                <c:spPr>
                  <a:solidFill>
                    <a:schemeClr val="accent4">
                      <a:alpha val="70000"/>
                    </a:schemeClr>
                  </a:solidFill>
                  <a:ln>
                    <a:noFill/>
                  </a:ln>
                  <a:effectLst/>
                </c:spPr>
                <c:invertIfNegative val="0"/>
                <c:cat>
                  <c:multiLvlStrRef>
                    <c:extLst>
                      <c:ext uri="{02D57815-91ED-43cb-92C2-25804820EDAC}">
                        <c15:formulaRef>
                          <c15:sqref>Annex4_Baseline!$E$194:$J$195</c15:sqref>
                        </c15:formulaRef>
                      </c:ext>
                    </c:extLst>
                    <c:multiLvlStrCache>
                      <c:ptCount val="6"/>
                      <c:lvl>
                        <c:pt idx="0">
                          <c:v> Never 
(0days) </c:v>
                        </c:pt>
                        <c:pt idx="1">
                          <c:v> Sometimes 
(1-6 days) </c:v>
                        </c:pt>
                        <c:pt idx="2">
                          <c:v> At least dialy
(7 days) </c:v>
                        </c:pt>
                        <c:pt idx="3">
                          <c:v> Never 
(0days) </c:v>
                        </c:pt>
                        <c:pt idx="4">
                          <c:v> Sometimes 
(1-6 days) </c:v>
                        </c:pt>
                        <c:pt idx="5">
                          <c:v> At least dialy
(7 days) </c:v>
                        </c:pt>
                      </c:lvl>
                      <c:lvl>
                        <c:pt idx="0">
                          <c:v>Colombia</c:v>
                        </c:pt>
                        <c:pt idx="3">
                          <c:v>Ecuador</c:v>
                        </c:pt>
                      </c:lvl>
                    </c:multiLvlStrCache>
                  </c:multiLvlStrRef>
                </c:cat>
                <c:val>
                  <c:numRef>
                    <c:extLst>
                      <c:ext uri="{02D57815-91ED-43cb-92C2-25804820EDAC}">
                        <c15:formulaRef>
                          <c15:sqref>Annex4_Baseline!$F$194:$J$194</c15:sqref>
                        </c15:formulaRef>
                      </c:ext>
                    </c:extLst>
                    <c:numCache>
                      <c:formatCode>General</c:formatCode>
                      <c:ptCount val="5"/>
                      <c:pt idx="2">
                        <c:v>0</c:v>
                      </c:pt>
                    </c:numCache>
                  </c:numRef>
                </c:val>
                <c:extLst>
                  <c:ext xmlns:c16="http://schemas.microsoft.com/office/drawing/2014/chart" uri="{C3380CC4-5D6E-409C-BE32-E72D297353CC}">
                    <c16:uniqueId val="{00000003-FBF8-44E0-A4CE-32AA93BD1D0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Annex4_Baseline!$E$195</c15:sqref>
                        </c15:formulaRef>
                      </c:ext>
                    </c:extLst>
                    <c:strCache>
                      <c:ptCount val="1"/>
                      <c:pt idx="0">
                        <c:v> Never 
(0days) </c:v>
                      </c:pt>
                    </c:strCache>
                  </c:strRef>
                </c:tx>
                <c:spPr>
                  <a:solidFill>
                    <a:schemeClr val="accent5">
                      <a:alpha val="7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Annex4_Baseline!$E$194:$J$195</c15:sqref>
                        </c15:formulaRef>
                      </c:ext>
                    </c:extLst>
                    <c:multiLvlStrCache>
                      <c:ptCount val="6"/>
                      <c:lvl>
                        <c:pt idx="0">
                          <c:v> Never 
(0days) </c:v>
                        </c:pt>
                        <c:pt idx="1">
                          <c:v> Sometimes 
(1-6 days) </c:v>
                        </c:pt>
                        <c:pt idx="2">
                          <c:v> At least dialy
(7 days) </c:v>
                        </c:pt>
                        <c:pt idx="3">
                          <c:v> Never 
(0days) </c:v>
                        </c:pt>
                        <c:pt idx="4">
                          <c:v> Sometimes 
(1-6 days) </c:v>
                        </c:pt>
                        <c:pt idx="5">
                          <c:v> At least dialy
(7 days) </c:v>
                        </c:pt>
                      </c:lvl>
                      <c:lvl>
                        <c:pt idx="0">
                          <c:v>Colombia</c:v>
                        </c:pt>
                        <c:pt idx="3">
                          <c:v>Ecuador</c:v>
                        </c:pt>
                      </c:lvl>
                    </c:multiLvlStrCache>
                  </c:multiLvlStrRef>
                </c:cat>
                <c:val>
                  <c:numRef>
                    <c:extLst xmlns:c15="http://schemas.microsoft.com/office/drawing/2012/chart">
                      <c:ext xmlns:c15="http://schemas.microsoft.com/office/drawing/2012/chart" uri="{02D57815-91ED-43cb-92C2-25804820EDAC}">
                        <c15:formulaRef>
                          <c15:sqref>Annex4_Baseline!$F$195:$J$195</c15:sqref>
                        </c15:formulaRef>
                      </c:ext>
                    </c:extLst>
                    <c:numCache>
                      <c:formatCode>_-* #,##0.0_-;\-* #,##0.0_-;_-*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FBF8-44E0-A4CE-32AA93BD1D06}"/>
                  </c:ext>
                </c:extLst>
              </c15:ser>
            </c15:filteredBarSeries>
          </c:ext>
        </c:extLst>
      </c:barChart>
      <c:catAx>
        <c:axId val="-98666670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86664384"/>
        <c:crosses val="autoZero"/>
        <c:auto val="1"/>
        <c:lblAlgn val="ctr"/>
        <c:lblOffset val="100"/>
        <c:noMultiLvlLbl val="0"/>
      </c:catAx>
      <c:valAx>
        <c:axId val="-986664384"/>
        <c:scaling>
          <c:orientation val="minMax"/>
        </c:scaling>
        <c:delete val="0"/>
        <c:axPos val="l"/>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8666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000" b="1"/>
              <a:t>Household food access - %</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Annex4_Baseline!$D$168</c:f>
              <c:strCache>
                <c:ptCount val="1"/>
                <c:pt idx="0">
                  <c:v>Purchased food (Family Income)</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(Annex4_Baseline!$E$168:$F$168,Annex4_Baseline!$H$168:$I$168)</c:f>
              <c:numCache>
                <c:formatCode>_-* #,##0.0_-;\-* #,##0.0_-;_-* "-"??_-;_-@_-</c:formatCode>
                <c:ptCount val="4"/>
                <c:pt idx="0">
                  <c:v>99.395770392749256</c:v>
                </c:pt>
                <c:pt idx="1">
                  <c:v>97.843665768194072</c:v>
                </c:pt>
                <c:pt idx="2">
                  <c:v>94.33</c:v>
                </c:pt>
                <c:pt idx="3">
                  <c:v>79.73</c:v>
                </c:pt>
              </c:numCache>
            </c:numRef>
          </c:val>
          <c:extLst>
            <c:ext xmlns:c16="http://schemas.microsoft.com/office/drawing/2014/chart" uri="{C3380CC4-5D6E-409C-BE32-E72D297353CC}">
              <c16:uniqueId val="{00000000-D6C5-4933-84E2-837D4631934F}"/>
            </c:ext>
          </c:extLst>
        </c:ser>
        <c:ser>
          <c:idx val="1"/>
          <c:order val="1"/>
          <c:tx>
            <c:strRef>
              <c:f>Annex4_Baseline!$D$169</c:f>
              <c:strCache>
                <c:ptCount val="1"/>
                <c:pt idx="0">
                  <c:v>Own production (reserve)</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(Annex4_Baseline!$E$169:$F$169,Annex4_Baseline!$H$169:$I$169)</c:f>
              <c:numCache>
                <c:formatCode>_-* #,##0.0_-;\-* #,##0.0_-;_-* "-"??_-;_-@_-</c:formatCode>
                <c:ptCount val="4"/>
                <c:pt idx="0">
                  <c:v>73.716012084592137</c:v>
                </c:pt>
                <c:pt idx="1">
                  <c:v>92.452830188679243</c:v>
                </c:pt>
                <c:pt idx="2">
                  <c:v>19.72</c:v>
                </c:pt>
                <c:pt idx="3">
                  <c:v>38.81</c:v>
                </c:pt>
              </c:numCache>
            </c:numRef>
          </c:val>
          <c:extLst>
            <c:ext xmlns:c16="http://schemas.microsoft.com/office/drawing/2014/chart" uri="{C3380CC4-5D6E-409C-BE32-E72D297353CC}">
              <c16:uniqueId val="{00000001-D6C5-4933-84E2-837D4631934F}"/>
            </c:ext>
          </c:extLst>
        </c:ser>
        <c:ser>
          <c:idx val="2"/>
          <c:order val="2"/>
          <c:tx>
            <c:strRef>
              <c:f>Annex4_Baseline!$D$170</c:f>
              <c:strCache>
                <c:ptCount val="1"/>
                <c:pt idx="0">
                  <c:v>Donations (support)</c:v>
                </c:pt>
              </c:strCache>
            </c:strRef>
          </c:tx>
          <c:spPr>
            <a:solidFill>
              <a:schemeClr val="accent3">
                <a:alpha val="70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5-4933-84E2-837D4631934F}"/>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5-4933-84E2-837D4631934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(Annex4_Baseline!$E$170:$F$170,Annex4_Baseline!$H$170:$I$170)</c:f>
              <c:numCache>
                <c:formatCode>_-* #,##0.0_-;\-* #,##0.0_-;_-* "-"??_-;_-@_-</c:formatCode>
                <c:ptCount val="4"/>
                <c:pt idx="0">
                  <c:v>44.410876132930518</c:v>
                </c:pt>
                <c:pt idx="1">
                  <c:v>76.010781671159037</c:v>
                </c:pt>
                <c:pt idx="2">
                  <c:v>4.8499999999999996</c:v>
                </c:pt>
                <c:pt idx="3">
                  <c:v>1.98</c:v>
                </c:pt>
              </c:numCache>
            </c:numRef>
          </c:val>
          <c:extLst>
            <c:ext xmlns:c16="http://schemas.microsoft.com/office/drawing/2014/chart" uri="{C3380CC4-5D6E-409C-BE32-E72D297353CC}">
              <c16:uniqueId val="{00000002-D6C5-4933-84E2-837D4631934F}"/>
            </c:ext>
          </c:extLst>
        </c:ser>
        <c:ser>
          <c:idx val="3"/>
          <c:order val="3"/>
          <c:tx>
            <c:strRef>
              <c:f>Annex4_Baseline!$D$171</c:f>
              <c:strCache>
                <c:ptCount val="1"/>
                <c:pt idx="0">
                  <c:v>Harvest (hunting, fishing)</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(Annex4_Baseline!$E$171:$F$171,Annex4_Baseline!$H$171:$I$171)</c:f>
              <c:numCache>
                <c:formatCode>_-* #,##0.0_-;\-* #,##0.0_-;_-* "-"??_-;_-@_-</c:formatCode>
                <c:ptCount val="4"/>
                <c:pt idx="0">
                  <c:v>0</c:v>
                </c:pt>
                <c:pt idx="1">
                  <c:v>0</c:v>
                </c:pt>
                <c:pt idx="2">
                  <c:v>10.01</c:v>
                </c:pt>
                <c:pt idx="3">
                  <c:v>22.46</c:v>
                </c:pt>
              </c:numCache>
            </c:numRef>
          </c:val>
          <c:extLst>
            <c:ext xmlns:c16="http://schemas.microsoft.com/office/drawing/2014/chart" uri="{C3380CC4-5D6E-409C-BE32-E72D297353CC}">
              <c16:uniqueId val="{00000003-D6C5-4933-84E2-837D4631934F}"/>
            </c:ext>
          </c:extLst>
        </c:ser>
        <c:dLbls>
          <c:dLblPos val="ctr"/>
          <c:showLegendKey val="0"/>
          <c:showVal val="1"/>
          <c:showCatName val="0"/>
          <c:showSerName val="0"/>
          <c:showPercent val="0"/>
          <c:showBubbleSize val="0"/>
        </c:dLbls>
        <c:gapWidth val="80"/>
        <c:overlap val="100"/>
        <c:axId val="-986935824"/>
        <c:axId val="-986933504"/>
      </c:barChart>
      <c:catAx>
        <c:axId val="-98693582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6933504"/>
        <c:crosses val="autoZero"/>
        <c:auto val="1"/>
        <c:lblAlgn val="ctr"/>
        <c:lblOffset val="100"/>
        <c:noMultiLvlLbl val="0"/>
      </c:catAx>
      <c:valAx>
        <c:axId val="-98693350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6935824"/>
        <c:crosses val="autoZero"/>
        <c:crossBetween val="between"/>
      </c:valAx>
      <c:spPr>
        <a:noFill/>
        <a:ln>
          <a:noFill/>
        </a:ln>
        <a:effectLst/>
      </c:spPr>
    </c:plotArea>
    <c:legend>
      <c:legendPos val="b"/>
      <c:layout>
        <c:manualLayout>
          <c:xMode val="edge"/>
          <c:yMode val="edge"/>
          <c:x val="4.9524026207205502E-2"/>
          <c:y val="0.82561932198858901"/>
          <c:w val="0.90046230823408402"/>
          <c:h val="0.14235221723534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000" b="1"/>
              <a:t> Diet diversity Score - %</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percentStacked"/>
        <c:varyColors val="0"/>
        <c:ser>
          <c:idx val="0"/>
          <c:order val="0"/>
          <c:tx>
            <c:strRef>
              <c:f>Annex4_Baseline!$D$208</c:f>
              <c:strCache>
                <c:ptCount val="1"/>
                <c:pt idx="0">
                  <c:v>High diet diversity (≥ 6 food groups)</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(Annex4_Baseline!$E$208:$F$208,Annex4_Baseline!$H$208:$I$208)</c:f>
              <c:numCache>
                <c:formatCode>_-* #,##0.0_-;\-* #,##0.0_-;_-* "-"??_-;_-@_-</c:formatCode>
                <c:ptCount val="4"/>
                <c:pt idx="0">
                  <c:v>4.8338368580060402</c:v>
                </c:pt>
                <c:pt idx="1">
                  <c:v>7.5471698113207504</c:v>
                </c:pt>
                <c:pt idx="2">
                  <c:v>18.91</c:v>
                </c:pt>
                <c:pt idx="3">
                  <c:v>6.99</c:v>
                </c:pt>
              </c:numCache>
            </c:numRef>
          </c:val>
          <c:extLst>
            <c:ext xmlns:c16="http://schemas.microsoft.com/office/drawing/2014/chart" uri="{C3380CC4-5D6E-409C-BE32-E72D297353CC}">
              <c16:uniqueId val="{00000000-0813-407B-8007-6C6748A6148B}"/>
            </c:ext>
          </c:extLst>
        </c:ser>
        <c:ser>
          <c:idx val="1"/>
          <c:order val="1"/>
          <c:tx>
            <c:strRef>
              <c:f>Annex4_Baseline!$D$209</c:f>
              <c:strCache>
                <c:ptCount val="1"/>
                <c:pt idx="0">
                  <c:v>Medium diet diversity (4 and 5 food groups)</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(Annex4_Baseline!$E$209:$F$209,Annex4_Baseline!$H$209:$I$209)</c:f>
              <c:numCache>
                <c:formatCode>_-* #,##0.0_-;\-* #,##0.0_-;_-* "-"??_-;_-@_-</c:formatCode>
                <c:ptCount val="4"/>
                <c:pt idx="0">
                  <c:v>54.0785498489426</c:v>
                </c:pt>
                <c:pt idx="1">
                  <c:v>37.735849056603797</c:v>
                </c:pt>
                <c:pt idx="2">
                  <c:v>53.92</c:v>
                </c:pt>
                <c:pt idx="3">
                  <c:v>35.82</c:v>
                </c:pt>
              </c:numCache>
            </c:numRef>
          </c:val>
          <c:extLst>
            <c:ext xmlns:c16="http://schemas.microsoft.com/office/drawing/2014/chart" uri="{C3380CC4-5D6E-409C-BE32-E72D297353CC}">
              <c16:uniqueId val="{00000001-0813-407B-8007-6C6748A6148B}"/>
            </c:ext>
          </c:extLst>
        </c:ser>
        <c:ser>
          <c:idx val="2"/>
          <c:order val="2"/>
          <c:tx>
            <c:strRef>
              <c:f>Annex4_Baseline!$D$210</c:f>
              <c:strCache>
                <c:ptCount val="1"/>
                <c:pt idx="0">
                  <c:v>Lowest diet diversity (≤ 3 food groups)</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(Annex4_Baseline!$E$210:$F$210,Annex4_Baseline!$H$210:$I$210)</c:f>
              <c:numCache>
                <c:formatCode>_-* #,##0.0_-;\-* #,##0.0_-;_-* "-"??_-;_-@_-</c:formatCode>
                <c:ptCount val="4"/>
                <c:pt idx="0">
                  <c:v>41.087613293051398</c:v>
                </c:pt>
                <c:pt idx="1">
                  <c:v>54.716981132075503</c:v>
                </c:pt>
                <c:pt idx="2">
                  <c:v>27.17</c:v>
                </c:pt>
                <c:pt idx="3">
                  <c:v>57.19</c:v>
                </c:pt>
              </c:numCache>
            </c:numRef>
          </c:val>
          <c:extLst>
            <c:ext xmlns:c16="http://schemas.microsoft.com/office/drawing/2014/chart" uri="{C3380CC4-5D6E-409C-BE32-E72D297353CC}">
              <c16:uniqueId val="{00000002-0813-407B-8007-6C6748A6148B}"/>
            </c:ext>
          </c:extLst>
        </c:ser>
        <c:dLbls>
          <c:dLblPos val="ctr"/>
          <c:showLegendKey val="0"/>
          <c:showVal val="1"/>
          <c:showCatName val="0"/>
          <c:showSerName val="0"/>
          <c:showPercent val="0"/>
          <c:showBubbleSize val="0"/>
        </c:dLbls>
        <c:gapWidth val="80"/>
        <c:overlap val="100"/>
        <c:axId val="-705164224"/>
        <c:axId val="-622888912"/>
      </c:barChart>
      <c:catAx>
        <c:axId val="-70516422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622888912"/>
        <c:crosses val="autoZero"/>
        <c:auto val="1"/>
        <c:lblAlgn val="ctr"/>
        <c:lblOffset val="100"/>
        <c:noMultiLvlLbl val="0"/>
      </c:catAx>
      <c:valAx>
        <c:axId val="-62288891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705164224"/>
        <c:crosses val="autoZero"/>
        <c:crossBetween val="between"/>
      </c:valAx>
      <c:spPr>
        <a:noFill/>
        <a:ln>
          <a:noFill/>
        </a:ln>
        <a:effectLst/>
      </c:spPr>
    </c:plotArea>
    <c:legend>
      <c:legendPos val="b"/>
      <c:layout>
        <c:manualLayout>
          <c:xMode val="edge"/>
          <c:yMode val="edge"/>
          <c:x val="4.9524026207205502E-2"/>
          <c:y val="0.81494309061326098"/>
          <c:w val="0.90046230823408402"/>
          <c:h val="0.1743807513073039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r>
              <a:rPr lang="es-EC" sz="1000" b="1"/>
              <a:t>Cephalic and arm perimeter - centimetres</a:t>
            </a:r>
          </a:p>
        </c:rich>
      </c:tx>
      <c:overlay val="0"/>
      <c:spPr>
        <a:noFill/>
        <a:ln>
          <a:noFill/>
        </a:ln>
        <a:effectLst/>
      </c:spPr>
      <c:txPr>
        <a:bodyPr rot="0" spcFirstLastPara="1" vertOverflow="ellipsis" vert="horz" wrap="square" anchor="ctr" anchorCtr="1"/>
        <a:lstStyle/>
        <a:p>
          <a:pPr>
            <a:defRPr sz="96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Annex4_Baseline!$D$217</c:f>
              <c:strCache>
                <c:ptCount val="1"/>
                <c:pt idx="0">
                  <c:v>27. Cephalic perimeter</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(Annex4_Baseline!$E$217:$F$217,Annex4_Baseline!$H$217:$I$217)</c:f>
              <c:numCache>
                <c:formatCode>_-* #,##0.0_-;\-* #,##0.0_-;_-* "-"??_-;_-@_-</c:formatCode>
                <c:ptCount val="4"/>
                <c:pt idx="0">
                  <c:v>34.96</c:v>
                </c:pt>
                <c:pt idx="1">
                  <c:v>34.450980392156865</c:v>
                </c:pt>
                <c:pt idx="2">
                  <c:v>39.852220000000003</c:v>
                </c:pt>
                <c:pt idx="3">
                  <c:v>34.765540000000001</c:v>
                </c:pt>
              </c:numCache>
            </c:numRef>
          </c:val>
          <c:extLst>
            <c:ext xmlns:c16="http://schemas.microsoft.com/office/drawing/2014/chart" uri="{C3380CC4-5D6E-409C-BE32-E72D297353CC}">
              <c16:uniqueId val="{00000000-87F1-4F19-83FE-30ACA0CD05C3}"/>
            </c:ext>
          </c:extLst>
        </c:ser>
        <c:ser>
          <c:idx val="1"/>
          <c:order val="1"/>
          <c:tx>
            <c:strRef>
              <c:f>Annex4_Baseline!$D$220</c:f>
              <c:strCache>
                <c:ptCount val="1"/>
                <c:pt idx="0">
                  <c:v>28. Arm circumference</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(Annex4_Baseline!$E$82:$F$83,Annex4_Baseline!$H$82:$I$83)</c:f>
              <c:multiLvlStrCache>
                <c:ptCount val="4"/>
                <c:lvl>
                  <c:pt idx="0">
                    <c:v>Afrodescendants</c:v>
                  </c:pt>
                  <c:pt idx="1">
                    <c:v>Awa</c:v>
                  </c:pt>
                  <c:pt idx="2">
                    <c:v>Afrodescendants</c:v>
                  </c:pt>
                  <c:pt idx="3">
                    <c:v>Awa</c:v>
                  </c:pt>
                </c:lvl>
                <c:lvl>
                  <c:pt idx="0">
                    <c:v>Colombia</c:v>
                  </c:pt>
                  <c:pt idx="2">
                    <c:v>Ecuador</c:v>
                  </c:pt>
                </c:lvl>
              </c:multiLvlStrCache>
            </c:multiLvlStrRef>
          </c:cat>
          <c:val>
            <c:numRef>
              <c:f>(Annex4_Baseline!$E$220:$F$220,Annex4_Baseline!$H$220:$I$220)</c:f>
              <c:numCache>
                <c:formatCode>_-* #,##0.0_-;\-* #,##0.0_-;_-* "-"??_-;_-@_-</c:formatCode>
                <c:ptCount val="4"/>
                <c:pt idx="0">
                  <c:v>17.048632218844986</c:v>
                </c:pt>
                <c:pt idx="1">
                  <c:v>15.86376811594203</c:v>
                </c:pt>
                <c:pt idx="2">
                  <c:v>16.1798</c:v>
                </c:pt>
                <c:pt idx="3">
                  <c:v>15.748519999999999</c:v>
                </c:pt>
              </c:numCache>
            </c:numRef>
          </c:val>
          <c:extLst>
            <c:ext xmlns:c16="http://schemas.microsoft.com/office/drawing/2014/chart" uri="{C3380CC4-5D6E-409C-BE32-E72D297353CC}">
              <c16:uniqueId val="{00000001-87F1-4F19-83FE-30ACA0CD05C3}"/>
            </c:ext>
          </c:extLst>
        </c:ser>
        <c:dLbls>
          <c:dLblPos val="ctr"/>
          <c:showLegendKey val="0"/>
          <c:showVal val="1"/>
          <c:showCatName val="0"/>
          <c:showSerName val="0"/>
          <c:showPercent val="0"/>
          <c:showBubbleSize val="0"/>
        </c:dLbls>
        <c:gapWidth val="80"/>
        <c:axId val="-986803376"/>
        <c:axId val="-986800544"/>
        <c:extLst>
          <c:ext xmlns:c15="http://schemas.microsoft.com/office/drawing/2012/chart" uri="{02D57815-91ED-43cb-92C2-25804820EDAC}">
            <c15:filteredBarSeries>
              <c15:ser>
                <c:idx val="2"/>
                <c:order val="2"/>
                <c:tx>
                  <c:strRef>
                    <c:extLst>
                      <c:ext uri="{02D57815-91ED-43cb-92C2-25804820EDAC}">
                        <c15:formulaRef>
                          <c15:sqref>Annex4_Baseline!$D$205</c15:sqref>
                        </c15:formulaRef>
                      </c:ext>
                    </c:extLst>
                    <c:strCache>
                      <c:ptCount val="1"/>
                      <c:pt idx="0">
                        <c:v>Poor</c:v>
                      </c:pt>
                    </c:strCache>
                  </c:strRef>
                </c:tx>
                <c:spPr>
                  <a:solidFill>
                    <a:schemeClr val="accent3">
                      <a:alpha val="70000"/>
                    </a:schemeClr>
                  </a:solidFill>
                  <a:ln>
                    <a:noFill/>
                  </a:ln>
                  <a:effectLst/>
                </c:spPr>
                <c:invertIfNegative val="0"/>
                <c:dLbls>
                  <c:delete val="1"/>
                </c:dLbls>
                <c:cat>
                  <c:multiLvlStrRef>
                    <c:extLst>
                      <c:ext uri="{02D57815-91ED-43cb-92C2-25804820EDAC}">
                        <c15:formulaRef>
                          <c15:sqref>(Annex4_Baseline!$E$82:$F$83,Annex4_Baseline!$H$82:$I$83)</c15:sqref>
                        </c15:formulaRef>
                      </c:ext>
                    </c:extLst>
                    <c:multiLvlStrCache>
                      <c:ptCount val="4"/>
                      <c:lvl>
                        <c:pt idx="0">
                          <c:v>Afrodescendants</c:v>
                        </c:pt>
                        <c:pt idx="1">
                          <c:v>Awa</c:v>
                        </c:pt>
                        <c:pt idx="2">
                          <c:v>Afrodescendants</c:v>
                        </c:pt>
                        <c:pt idx="3">
                          <c:v>Awa</c:v>
                        </c:pt>
                      </c:lvl>
                      <c:lvl>
                        <c:pt idx="0">
                          <c:v>Colombia</c:v>
                        </c:pt>
                        <c:pt idx="2">
                          <c:v>Ecuador</c:v>
                        </c:pt>
                      </c:lvl>
                    </c:multiLvlStrCache>
                  </c:multiLvlStrRef>
                </c:cat>
                <c:val>
                  <c:numRef>
                    <c:extLst>
                      <c:ext uri="{02D57815-91ED-43cb-92C2-25804820EDAC}">
                        <c15:formulaRef>
                          <c15:sqref>(Annex4_Baseline!$E$205:$F$205,Annex4_Baseline!$H$205:$I$205)</c15:sqref>
                        </c15:formulaRef>
                      </c:ext>
                    </c:extLst>
                    <c:numCache>
                      <c:formatCode>_-* #,##0.0_-;\-* #,##0.0_-;_-* "-"??_-;_-@_-</c:formatCode>
                      <c:ptCount val="4"/>
                      <c:pt idx="0">
                        <c:v>2.1148036253776437</c:v>
                      </c:pt>
                      <c:pt idx="1">
                        <c:v>22.641509433962266</c:v>
                      </c:pt>
                      <c:pt idx="2">
                        <c:v>5.4736842105263159</c:v>
                      </c:pt>
                      <c:pt idx="3">
                        <c:v>38.496583143507976</c:v>
                      </c:pt>
                    </c:numCache>
                  </c:numRef>
                </c:val>
                <c:extLst>
                  <c:ext xmlns:c16="http://schemas.microsoft.com/office/drawing/2014/chart" uri="{C3380CC4-5D6E-409C-BE32-E72D297353CC}">
                    <c16:uniqueId val="{00000002-87F1-4F19-83FE-30ACA0CD05C3}"/>
                  </c:ext>
                </c:extLst>
              </c15:ser>
            </c15:filteredBarSeries>
          </c:ext>
        </c:extLst>
      </c:barChart>
      <c:catAx>
        <c:axId val="-986803376"/>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n-US"/>
          </a:p>
        </c:txPr>
        <c:crossAx val="-986800544"/>
        <c:crosses val="autoZero"/>
        <c:auto val="1"/>
        <c:lblAlgn val="ctr"/>
        <c:lblOffset val="100"/>
        <c:noMultiLvlLbl val="0"/>
      </c:catAx>
      <c:valAx>
        <c:axId val="-986800544"/>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spc="20" baseline="0">
                <a:solidFill>
                  <a:schemeClr val="tx1">
                    <a:lumMod val="65000"/>
                    <a:lumOff val="35000"/>
                  </a:schemeClr>
                </a:solidFill>
                <a:latin typeface="+mn-lt"/>
                <a:ea typeface="+mn-ea"/>
                <a:cs typeface="+mn-cs"/>
              </a:defRPr>
            </a:pPr>
            <a:endParaRPr lang="en-US"/>
          </a:p>
        </c:txPr>
        <c:crossAx val="-986803376"/>
        <c:crosses val="autoZero"/>
        <c:crossBetween val="between"/>
      </c:valAx>
      <c:spPr>
        <a:noFill/>
        <a:ln>
          <a:noFill/>
        </a:ln>
        <a:effectLst/>
      </c:spPr>
    </c:plotArea>
    <c:legend>
      <c:legendPos val="b"/>
      <c:layout>
        <c:manualLayout>
          <c:xMode val="edge"/>
          <c:yMode val="edge"/>
          <c:x val="9.4260859042507403E-2"/>
          <c:y val="0.88433815241168001"/>
          <c:w val="0.82310260607074104"/>
          <c:h val="9.867349301933700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2.png"/><Relationship Id="rId1" Type="http://schemas.openxmlformats.org/officeDocument/2006/relationships/image" Target="../media/image71.png"/><Relationship Id="rId4" Type="http://schemas.openxmlformats.org/officeDocument/2006/relationships/image" Target="../media/image7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13" Type="http://schemas.openxmlformats.org/officeDocument/2006/relationships/image" Target="../media/image20.png"/><Relationship Id="rId18" Type="http://schemas.openxmlformats.org/officeDocument/2006/relationships/image" Target="../media/image24.jpeg"/><Relationship Id="rId26" Type="http://schemas.openxmlformats.org/officeDocument/2006/relationships/image" Target="../media/image32.jpeg"/><Relationship Id="rId39" Type="http://schemas.openxmlformats.org/officeDocument/2006/relationships/image" Target="../media/image45.png"/><Relationship Id="rId21" Type="http://schemas.openxmlformats.org/officeDocument/2006/relationships/image" Target="../media/image27.jpeg"/><Relationship Id="rId34" Type="http://schemas.openxmlformats.org/officeDocument/2006/relationships/image" Target="../media/image40.svg"/><Relationship Id="rId42" Type="http://schemas.openxmlformats.org/officeDocument/2006/relationships/image" Target="../media/image48.svg"/><Relationship Id="rId47" Type="http://schemas.openxmlformats.org/officeDocument/2006/relationships/image" Target="../media/image53.jpeg"/><Relationship Id="rId50" Type="http://schemas.openxmlformats.org/officeDocument/2006/relationships/image" Target="../media/image56.jpeg"/><Relationship Id="rId7" Type="http://schemas.openxmlformats.org/officeDocument/2006/relationships/image" Target="../media/image14.png"/><Relationship Id="rId2" Type="http://schemas.openxmlformats.org/officeDocument/2006/relationships/image" Target="../media/image9.emf"/><Relationship Id="rId16" Type="http://schemas.openxmlformats.org/officeDocument/2006/relationships/image" Target="../media/image22.png"/><Relationship Id="rId29" Type="http://schemas.openxmlformats.org/officeDocument/2006/relationships/image" Target="../media/image35.png"/><Relationship Id="rId11" Type="http://schemas.openxmlformats.org/officeDocument/2006/relationships/image" Target="../media/image18.emf"/><Relationship Id="rId24" Type="http://schemas.openxmlformats.org/officeDocument/2006/relationships/image" Target="../media/image30.png"/><Relationship Id="rId32" Type="http://schemas.openxmlformats.org/officeDocument/2006/relationships/image" Target="../media/image38.svg"/><Relationship Id="rId37" Type="http://schemas.openxmlformats.org/officeDocument/2006/relationships/image" Target="../media/image43.png"/><Relationship Id="rId40" Type="http://schemas.openxmlformats.org/officeDocument/2006/relationships/image" Target="../media/image46.svg"/><Relationship Id="rId45" Type="http://schemas.openxmlformats.org/officeDocument/2006/relationships/image" Target="../media/image51.jpeg"/><Relationship Id="rId53" Type="http://schemas.openxmlformats.org/officeDocument/2006/relationships/image" Target="../media/image59.emf"/><Relationship Id="rId5" Type="http://schemas.openxmlformats.org/officeDocument/2006/relationships/image" Target="../media/image12.emf"/><Relationship Id="rId10" Type="http://schemas.openxmlformats.org/officeDocument/2006/relationships/image" Target="../media/image17.emf"/><Relationship Id="rId19" Type="http://schemas.openxmlformats.org/officeDocument/2006/relationships/image" Target="../media/image25.jpeg"/><Relationship Id="rId31" Type="http://schemas.openxmlformats.org/officeDocument/2006/relationships/image" Target="../media/image37.png"/><Relationship Id="rId44" Type="http://schemas.openxmlformats.org/officeDocument/2006/relationships/image" Target="../media/image50.jpeg"/><Relationship Id="rId52" Type="http://schemas.openxmlformats.org/officeDocument/2006/relationships/image" Target="../media/image58.jpeg"/><Relationship Id="rId4" Type="http://schemas.openxmlformats.org/officeDocument/2006/relationships/image" Target="../media/image11.emf"/><Relationship Id="rId9" Type="http://schemas.openxmlformats.org/officeDocument/2006/relationships/image" Target="../media/image16.emf"/><Relationship Id="rId14" Type="http://schemas.openxmlformats.org/officeDocument/2006/relationships/image" Target="../media/image21.png"/><Relationship Id="rId22" Type="http://schemas.openxmlformats.org/officeDocument/2006/relationships/image" Target="../media/image28.jpeg"/><Relationship Id="rId27" Type="http://schemas.openxmlformats.org/officeDocument/2006/relationships/image" Target="../media/image33.png"/><Relationship Id="rId30" Type="http://schemas.openxmlformats.org/officeDocument/2006/relationships/image" Target="../media/image36.svg"/><Relationship Id="rId35" Type="http://schemas.openxmlformats.org/officeDocument/2006/relationships/image" Target="../media/image41.png"/><Relationship Id="rId43" Type="http://schemas.openxmlformats.org/officeDocument/2006/relationships/image" Target="../media/image49.jpeg"/><Relationship Id="rId48" Type="http://schemas.openxmlformats.org/officeDocument/2006/relationships/image" Target="../media/image54.jpeg"/><Relationship Id="rId8" Type="http://schemas.openxmlformats.org/officeDocument/2006/relationships/image" Target="../media/image15.svg"/><Relationship Id="rId51" Type="http://schemas.openxmlformats.org/officeDocument/2006/relationships/image" Target="../media/image57.JPG"/><Relationship Id="rId3" Type="http://schemas.openxmlformats.org/officeDocument/2006/relationships/image" Target="../media/image10.emf"/><Relationship Id="rId12" Type="http://schemas.openxmlformats.org/officeDocument/2006/relationships/image" Target="../media/image19.emf"/><Relationship Id="rId17" Type="http://schemas.openxmlformats.org/officeDocument/2006/relationships/image" Target="../media/image23.jpeg"/><Relationship Id="rId25" Type="http://schemas.openxmlformats.org/officeDocument/2006/relationships/image" Target="../media/image31.jpeg"/><Relationship Id="rId33" Type="http://schemas.openxmlformats.org/officeDocument/2006/relationships/image" Target="../media/image39.png"/><Relationship Id="rId38" Type="http://schemas.openxmlformats.org/officeDocument/2006/relationships/image" Target="../media/image44.svg"/><Relationship Id="rId46" Type="http://schemas.openxmlformats.org/officeDocument/2006/relationships/image" Target="../media/image52.jpeg"/><Relationship Id="rId20" Type="http://schemas.openxmlformats.org/officeDocument/2006/relationships/image" Target="../media/image26.jpeg"/><Relationship Id="rId41" Type="http://schemas.openxmlformats.org/officeDocument/2006/relationships/image" Target="../media/image47.png"/><Relationship Id="rId54" Type="http://schemas.openxmlformats.org/officeDocument/2006/relationships/image" Target="../media/image60.jpeg"/><Relationship Id="rId1" Type="http://schemas.openxmlformats.org/officeDocument/2006/relationships/image" Target="../media/image8.png"/><Relationship Id="rId6" Type="http://schemas.openxmlformats.org/officeDocument/2006/relationships/image" Target="../media/image13.emf"/><Relationship Id="rId15" Type="http://schemas.openxmlformats.org/officeDocument/2006/relationships/image" Target="../media/image6.png"/><Relationship Id="rId23" Type="http://schemas.openxmlformats.org/officeDocument/2006/relationships/image" Target="../media/image29.jpeg"/><Relationship Id="rId28" Type="http://schemas.openxmlformats.org/officeDocument/2006/relationships/image" Target="../media/image34.svg"/><Relationship Id="rId36" Type="http://schemas.openxmlformats.org/officeDocument/2006/relationships/image" Target="../media/image42.svg"/><Relationship Id="rId49" Type="http://schemas.openxmlformats.org/officeDocument/2006/relationships/image" Target="../media/image55.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62.png"/><Relationship Id="rId1" Type="http://schemas.openxmlformats.org/officeDocument/2006/relationships/image" Target="../media/image61.png"/><Relationship Id="rId4" Type="http://schemas.openxmlformats.org/officeDocument/2006/relationships/image" Target="../media/image63.png"/></Relationships>
</file>

<file path=xl/drawings/_rels/drawing9.xml.rels><?xml version="1.0" encoding="UTF-8" standalone="yes"?>
<Relationships xmlns="http://schemas.openxmlformats.org/package/2006/relationships"><Relationship Id="rId8" Type="http://schemas.openxmlformats.org/officeDocument/2006/relationships/image" Target="../media/image70.png"/><Relationship Id="rId13" Type="http://schemas.openxmlformats.org/officeDocument/2006/relationships/chart" Target="../charts/chart5.xml"/><Relationship Id="rId18" Type="http://schemas.openxmlformats.org/officeDocument/2006/relationships/chart" Target="../charts/chart10.xml"/><Relationship Id="rId3" Type="http://schemas.openxmlformats.org/officeDocument/2006/relationships/image" Target="../media/image66.png"/><Relationship Id="rId21" Type="http://schemas.openxmlformats.org/officeDocument/2006/relationships/chart" Target="../charts/chart13.xml"/><Relationship Id="rId7" Type="http://schemas.openxmlformats.org/officeDocument/2006/relationships/image" Target="../media/image6.png"/><Relationship Id="rId12" Type="http://schemas.openxmlformats.org/officeDocument/2006/relationships/chart" Target="../charts/chart4.xml"/><Relationship Id="rId17" Type="http://schemas.openxmlformats.org/officeDocument/2006/relationships/chart" Target="../charts/chart9.xml"/><Relationship Id="rId2" Type="http://schemas.openxmlformats.org/officeDocument/2006/relationships/image" Target="../media/image65.png"/><Relationship Id="rId16" Type="http://schemas.openxmlformats.org/officeDocument/2006/relationships/chart" Target="../charts/chart8.xml"/><Relationship Id="rId20" Type="http://schemas.openxmlformats.org/officeDocument/2006/relationships/chart" Target="../charts/chart12.xml"/><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chart" Target="../charts/chart3.xml"/><Relationship Id="rId5" Type="http://schemas.openxmlformats.org/officeDocument/2006/relationships/image" Target="../media/image68.png"/><Relationship Id="rId15" Type="http://schemas.openxmlformats.org/officeDocument/2006/relationships/chart" Target="../charts/chart7.xml"/><Relationship Id="rId10" Type="http://schemas.openxmlformats.org/officeDocument/2006/relationships/chart" Target="../charts/chart2.xml"/><Relationship Id="rId19" Type="http://schemas.openxmlformats.org/officeDocument/2006/relationships/chart" Target="../charts/chart11.xml"/><Relationship Id="rId4" Type="http://schemas.openxmlformats.org/officeDocument/2006/relationships/image" Target="../media/image67.png"/><Relationship Id="rId9" Type="http://schemas.openxmlformats.org/officeDocument/2006/relationships/chart" Target="../charts/chart1.xml"/><Relationship Id="rId1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228600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6690" y="192405"/>
          <a:ext cx="941070" cy="58293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236220</xdr:colOff>
      <xdr:row>0</xdr:row>
      <xdr:rowOff>114301</xdr:rowOff>
    </xdr:from>
    <xdr:to>
      <xdr:col>2</xdr:col>
      <xdr:colOff>2537460</xdr:colOff>
      <xdr:row>3</xdr:row>
      <xdr:rowOff>160021</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236220" y="114301"/>
          <a:ext cx="5968365" cy="593408"/>
          <a:chOff x="11264900" y="139701"/>
          <a:chExt cx="8559800" cy="912699"/>
        </a:xfrm>
      </xdr:grpSpPr>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64900" y="152400"/>
            <a:ext cx="900000" cy="900000"/>
          </a:xfrm>
          <a:prstGeom prst="rect">
            <a:avLst/>
          </a:prstGeom>
        </xdr:spPr>
      </xdr:pic>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414500" y="348927"/>
            <a:ext cx="2566729" cy="504000"/>
          </a:xfrm>
          <a:prstGeom prst="rect">
            <a:avLst/>
          </a:prstGeom>
        </xdr:spPr>
      </xdr:pic>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865100" y="139701"/>
            <a:ext cx="890332" cy="900000"/>
          </a:xfrm>
          <a:prstGeom prst="rect">
            <a:avLst/>
          </a:prstGeom>
        </xdr:spPr>
      </xdr:pic>
      <xdr:pic>
        <xdr:nvPicPr>
          <xdr:cNvPr id="6" name="Picture 5" descr="A picture containing plate, drawing&#10;&#10;Description automatically generated">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7653000" y="344025"/>
            <a:ext cx="2171700" cy="53444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292100</xdr:rowOff>
        </xdr:from>
        <xdr:to>
          <xdr:col>6</xdr:col>
          <xdr:colOff>368300</xdr:colOff>
          <xdr:row>7</xdr:row>
          <xdr:rowOff>444500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63500</xdr:rowOff>
        </xdr:from>
        <xdr:to>
          <xdr:col>5</xdr:col>
          <xdr:colOff>1866900</xdr:colOff>
          <xdr:row>7</xdr:row>
          <xdr:rowOff>254000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00778" y="4924778"/>
              <a:ext cx="1066800" cy="832908"/>
              <a:chOff x="3057525" y="5286375"/>
              <a:chExt cx="1066800" cy="219075"/>
            </a:xfrm>
          </xdr:grpSpPr>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00778" y="5729111"/>
              <a:ext cx="1066800" cy="1524353"/>
              <a:chOff x="3057525" y="5286375"/>
              <a:chExt cx="1066800" cy="219075"/>
            </a:xfrm>
          </xdr:grpSpPr>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00778" y="7224889"/>
              <a:ext cx="1066800" cy="832908"/>
              <a:chOff x="3057525" y="5286375"/>
              <a:chExt cx="1066800" cy="219075"/>
            </a:xfrm>
          </xdr:grpSpPr>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00778" y="8029222"/>
              <a:ext cx="1066800" cy="219075"/>
              <a:chOff x="3057525" y="5286375"/>
              <a:chExt cx="1066800" cy="219075"/>
            </a:xfrm>
          </xdr:grpSpPr>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50278" y="4120444"/>
              <a:ext cx="1066800" cy="832909"/>
              <a:chOff x="3057525" y="5286375"/>
              <a:chExt cx="1066800" cy="219075"/>
            </a:xfrm>
          </xdr:grpSpPr>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50278" y="4929791"/>
              <a:ext cx="1066800" cy="832908"/>
              <a:chOff x="3057525" y="5286375"/>
              <a:chExt cx="1066800" cy="219075"/>
            </a:xfrm>
          </xdr:grpSpPr>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00778" y="13229167"/>
              <a:ext cx="1066800" cy="832908"/>
              <a:chOff x="3057525" y="5286375"/>
              <a:chExt cx="1066800" cy="219075"/>
            </a:xfrm>
          </xdr:grpSpPr>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00778" y="14033500"/>
              <a:ext cx="1066800" cy="3958519"/>
              <a:chOff x="3057525" y="5286375"/>
              <a:chExt cx="1066800" cy="219075"/>
            </a:xfrm>
          </xdr:grpSpPr>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400-000012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00778" y="17963444"/>
              <a:ext cx="1066800" cy="832909"/>
              <a:chOff x="3057525" y="5286375"/>
              <a:chExt cx="1066800" cy="219075"/>
            </a:xfrm>
          </xdr:grpSpPr>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400-000013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400-000014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00778" y="18767778"/>
              <a:ext cx="1066800" cy="3732741"/>
              <a:chOff x="3057525" y="5286375"/>
              <a:chExt cx="1066800" cy="219075"/>
            </a:xfrm>
          </xdr:grpSpPr>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00778" y="22471944"/>
              <a:ext cx="1066800" cy="832909"/>
              <a:chOff x="3057525" y="5286375"/>
              <a:chExt cx="1066800" cy="219075"/>
            </a:xfrm>
          </xdr:grpSpPr>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00778" y="23276278"/>
              <a:ext cx="1066800" cy="832908"/>
              <a:chOff x="3057525" y="5286375"/>
              <a:chExt cx="1066800" cy="219075"/>
            </a:xfrm>
          </xdr:grpSpPr>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400-00001A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00778" y="24080611"/>
              <a:ext cx="1066800" cy="219075"/>
              <a:chOff x="3057525" y="5286375"/>
              <a:chExt cx="1066800" cy="219075"/>
            </a:xfrm>
          </xdr:grpSpPr>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00778" y="24884944"/>
              <a:ext cx="1066800" cy="832909"/>
              <a:chOff x="3057525" y="5286375"/>
              <a:chExt cx="1066800" cy="219075"/>
            </a:xfrm>
          </xdr:grpSpPr>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00778" y="25689278"/>
              <a:ext cx="1066800" cy="832908"/>
              <a:chOff x="3057525" y="5286375"/>
              <a:chExt cx="1066800" cy="219075"/>
            </a:xfrm>
          </xdr:grpSpPr>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00778" y="26493611"/>
              <a:ext cx="1066800" cy="4113742"/>
              <a:chOff x="3057525" y="5286375"/>
              <a:chExt cx="1066800" cy="219075"/>
            </a:xfrm>
          </xdr:grpSpPr>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50278" y="26493611"/>
              <a:ext cx="1066800" cy="4113742"/>
              <a:chOff x="3057525" y="5286375"/>
              <a:chExt cx="1066800" cy="219075"/>
            </a:xfrm>
          </xdr:grpSpPr>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50278" y="25689278"/>
              <a:ext cx="1066800" cy="832908"/>
              <a:chOff x="3057525" y="5286375"/>
              <a:chExt cx="1066800" cy="219075"/>
            </a:xfrm>
          </xdr:grpSpPr>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50278" y="24884944"/>
              <a:ext cx="1066800" cy="832909"/>
              <a:chOff x="3057525" y="5286375"/>
              <a:chExt cx="1066800" cy="219075"/>
            </a:xfrm>
          </xdr:grpSpPr>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50278" y="24080611"/>
              <a:ext cx="1066800" cy="219075"/>
              <a:chOff x="3057525" y="5286375"/>
              <a:chExt cx="1066800" cy="219075"/>
            </a:xfrm>
          </xdr:grpSpPr>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50278" y="23276278"/>
              <a:ext cx="1066800" cy="832908"/>
              <a:chOff x="3057525" y="5286375"/>
              <a:chExt cx="1066800" cy="219075"/>
            </a:xfrm>
          </xdr:grpSpPr>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400-00002B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400-00002C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50278" y="22471944"/>
              <a:ext cx="1066800" cy="832909"/>
              <a:chOff x="3057525" y="5286375"/>
              <a:chExt cx="1066800" cy="219075"/>
            </a:xfrm>
          </xdr:grpSpPr>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400-00002D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400-00002E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50278" y="18767778"/>
              <a:ext cx="1066800" cy="3732741"/>
              <a:chOff x="3057525" y="5286375"/>
              <a:chExt cx="1066800" cy="219075"/>
            </a:xfrm>
          </xdr:grpSpPr>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400-00002F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400-000030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50278" y="17963444"/>
              <a:ext cx="1066800" cy="832909"/>
              <a:chOff x="3057525" y="5286375"/>
              <a:chExt cx="1066800" cy="219075"/>
            </a:xfrm>
          </xdr:grpSpPr>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400-000031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400-000032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50278" y="14033500"/>
              <a:ext cx="1066800" cy="3958519"/>
              <a:chOff x="3057525" y="5286375"/>
              <a:chExt cx="1066800" cy="219075"/>
            </a:xfrm>
          </xdr:grpSpPr>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400-000033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400-000034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50278" y="13229167"/>
              <a:ext cx="1066800" cy="832908"/>
              <a:chOff x="3057525" y="5286375"/>
              <a:chExt cx="1066800" cy="219075"/>
            </a:xfrm>
          </xdr:grpSpPr>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400-000035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400-000036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50278" y="8029222"/>
              <a:ext cx="1066800" cy="219075"/>
              <a:chOff x="3057525" y="5286375"/>
              <a:chExt cx="1066800" cy="219075"/>
            </a:xfrm>
          </xdr:grpSpPr>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400-000037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400-000038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50278" y="5729111"/>
              <a:ext cx="1066800" cy="1524353"/>
              <a:chOff x="3057525" y="5286375"/>
              <a:chExt cx="1066800" cy="219075"/>
            </a:xfrm>
          </xdr:grpSpPr>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400-000039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400-00003A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50278" y="7224889"/>
              <a:ext cx="1066800" cy="832908"/>
              <a:chOff x="3057525" y="5286375"/>
              <a:chExt cx="1066800" cy="219075"/>
            </a:xfrm>
          </xdr:grpSpPr>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400-00003B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400-00003C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00778" y="4120444"/>
              <a:ext cx="1066800" cy="832909"/>
              <a:chOff x="3057525" y="5286375"/>
              <a:chExt cx="1066800" cy="219075"/>
            </a:xfrm>
          </xdr:grpSpPr>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400-00003D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400-00003E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00778" y="40096722"/>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50278" y="33577389"/>
              <a:ext cx="1066800" cy="508000"/>
              <a:chOff x="3057525" y="5286375"/>
              <a:chExt cx="1066800" cy="219075"/>
            </a:xfrm>
          </xdr:grpSpPr>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400-00003F5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400-0000405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788378" y="40258647"/>
              <a:ext cx="2257425" cy="333375"/>
              <a:chOff x="30480" y="148175"/>
              <a:chExt cx="18553" cy="2191"/>
            </a:xfrm>
          </xdr:grpSpPr>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400-0000415C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400-0000425C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400-0000435C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50278" y="46150389"/>
              <a:ext cx="1855304" cy="762000"/>
              <a:chOff x="3048006" y="14817587"/>
              <a:chExt cx="1855281" cy="219075"/>
            </a:xfrm>
          </xdr:grpSpPr>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400-0000445C0000}"/>
                  </a:ext>
                </a:extLst>
              </xdr:cNvPr>
              <xdr:cNvSpPr/>
            </xdr:nvSpPr>
            <xdr:spPr bwMode="auto">
              <a:xfrm>
                <a:off x="3048006"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400-0000455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400-0000465C0000}"/>
                  </a:ext>
                </a:extLst>
              </xdr:cNvPr>
              <xdr:cNvSpPr/>
            </xdr:nvSpPr>
            <xdr:spPr bwMode="auto">
              <a:xfrm>
                <a:off x="4105676"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474179</xdr:colOff>
          <xdr:row>44</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70563" y="22090063"/>
              <a:ext cx="2156929" cy="571500"/>
              <a:chOff x="3047996" y="14817587"/>
              <a:chExt cx="1855301"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6"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9" y="14817587"/>
                <a:ext cx="79760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3107689</xdr:colOff>
          <xdr:row>36</xdr:row>
          <xdr:rowOff>0</xdr:rowOff>
        </xdr:from>
        <xdr:to>
          <xdr:col>3</xdr:col>
          <xdr:colOff>1219200</xdr:colOff>
          <xdr:row>36</xdr:row>
          <xdr:rowOff>180975</xdr:rowOff>
        </xdr:to>
        <xdr:grpSp>
          <xdr:nvGrpSpPr>
            <xdr:cNvPr id="2" name="Group 135">
              <a:extLst>
                <a:ext uri="{FF2B5EF4-FFF2-40B4-BE49-F238E27FC236}">
                  <a16:creationId xmlns:a16="http://schemas.microsoft.com/office/drawing/2014/main" id="{00000000-0008-0000-0900-000002000000}"/>
                </a:ext>
              </a:extLst>
            </xdr:cNvPr>
            <xdr:cNvGrpSpPr>
              <a:grpSpLocks/>
            </xdr:cNvGrpSpPr>
          </xdr:nvGrpSpPr>
          <xdr:grpSpPr bwMode="auto">
            <a:xfrm>
              <a:off x="3347578" y="21808722"/>
              <a:ext cx="1279455" cy="180975"/>
              <a:chOff x="30480" y="148175"/>
              <a:chExt cx="10668" cy="2191"/>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3107689</xdr:colOff>
          <xdr:row>38</xdr:row>
          <xdr:rowOff>0</xdr:rowOff>
        </xdr:from>
        <xdr:to>
          <xdr:col>3</xdr:col>
          <xdr:colOff>1219200</xdr:colOff>
          <xdr:row>38</xdr:row>
          <xdr:rowOff>188595</xdr:rowOff>
        </xdr:to>
        <xdr:grpSp>
          <xdr:nvGrpSpPr>
            <xdr:cNvPr id="5" name="Group 135">
              <a:extLst>
                <a:ext uri="{FF2B5EF4-FFF2-40B4-BE49-F238E27FC236}">
                  <a16:creationId xmlns:a16="http://schemas.microsoft.com/office/drawing/2014/main" id="{00000000-0008-0000-0900-000005000000}"/>
                </a:ext>
              </a:extLst>
            </xdr:cNvPr>
            <xdr:cNvGrpSpPr>
              <a:grpSpLocks/>
            </xdr:cNvGrpSpPr>
          </xdr:nvGrpSpPr>
          <xdr:grpSpPr bwMode="auto">
            <a:xfrm>
              <a:off x="3347578" y="22359056"/>
              <a:ext cx="1279455" cy="188595"/>
              <a:chOff x="30480" y="148175"/>
              <a:chExt cx="10668" cy="2191"/>
            </a:xfrm>
          </xdr:grpSpPr>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900-0000033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900-0000043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28871" y="227239"/>
          <a:ext cx="1417647" cy="1000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1077685</xdr:colOff>
      <xdr:row>0</xdr:row>
      <xdr:rowOff>183243</xdr:rowOff>
    </xdr:from>
    <xdr:to>
      <xdr:col>6</xdr:col>
      <xdr:colOff>1190171</xdr:colOff>
      <xdr:row>4</xdr:row>
      <xdr:rowOff>108857</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7685" y="183243"/>
          <a:ext cx="8706153" cy="920447"/>
          <a:chOff x="11264900" y="139701"/>
          <a:chExt cx="8559800" cy="912699"/>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64900" y="152400"/>
            <a:ext cx="900000" cy="900000"/>
          </a:xfrm>
          <a:prstGeom prst="rect">
            <a:avLst/>
          </a:prstGeom>
        </xdr:spPr>
      </xdr:pic>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414500" y="348927"/>
            <a:ext cx="2566729" cy="504000"/>
          </a:xfrm>
          <a:prstGeom prst="rect">
            <a:avLst/>
          </a:prstGeom>
        </xdr:spPr>
      </xdr:pic>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865100" y="139701"/>
            <a:ext cx="890332" cy="900000"/>
          </a:xfrm>
          <a:prstGeom prst="rect">
            <a:avLst/>
          </a:prstGeom>
        </xdr:spPr>
      </xdr:pic>
      <xdr:pic>
        <xdr:nvPicPr>
          <xdr:cNvPr id="6" name="Picture 5" descr="A picture containing plate, drawing&#10;&#10;Description automatically generated">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7653000" y="344025"/>
            <a:ext cx="2171700" cy="53444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59266</xdr:colOff>
      <xdr:row>38</xdr:row>
      <xdr:rowOff>95463</xdr:rowOff>
    </xdr:from>
    <xdr:to>
      <xdr:col>8</xdr:col>
      <xdr:colOff>254001</xdr:colOff>
      <xdr:row>54</xdr:row>
      <xdr:rowOff>160869</xdr:rowOff>
    </xdr:to>
    <xdr:grpSp>
      <xdr:nvGrpSpPr>
        <xdr:cNvPr id="2" name="Grupo 3">
          <a:extLst>
            <a:ext uri="{FF2B5EF4-FFF2-40B4-BE49-F238E27FC236}">
              <a16:creationId xmlns:a16="http://schemas.microsoft.com/office/drawing/2014/main" id="{00000000-0008-0000-0D00-000002000000}"/>
            </a:ext>
          </a:extLst>
        </xdr:cNvPr>
        <xdr:cNvGrpSpPr>
          <a:grpSpLocks/>
        </xdr:cNvGrpSpPr>
      </xdr:nvGrpSpPr>
      <xdr:grpSpPr bwMode="auto">
        <a:xfrm>
          <a:off x="1837266" y="7572588"/>
          <a:ext cx="4957235" cy="3240406"/>
          <a:chOff x="5542693" y="2339677"/>
          <a:chExt cx="4537932" cy="3391010"/>
        </a:xfrm>
      </xdr:grpSpPr>
      <xdr:pic>
        <xdr:nvPicPr>
          <xdr:cNvPr id="3" name="Picture 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542693" y="2339677"/>
            <a:ext cx="4537932" cy="339101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CuadroTexto 2">
            <a:extLst>
              <a:ext uri="{FF2B5EF4-FFF2-40B4-BE49-F238E27FC236}">
                <a16:creationId xmlns:a16="http://schemas.microsoft.com/office/drawing/2014/main" id="{00000000-0008-0000-0D00-000004000000}"/>
              </a:ext>
            </a:extLst>
          </xdr:cNvPr>
          <xdr:cNvSpPr txBox="1">
            <a:spLocks noChangeArrowheads="1"/>
          </xdr:cNvSpPr>
        </xdr:nvSpPr>
        <xdr:spPr bwMode="auto">
          <a:xfrm>
            <a:off x="7546716" y="4736065"/>
            <a:ext cx="1063246" cy="645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r>
              <a:rPr lang="es-NI" altLang="es-ES" b="1">
                <a:solidFill>
                  <a:schemeClr val="bg1"/>
                </a:solidFill>
              </a:rPr>
              <a:t>Timeline of good, bad and typical years</a:t>
            </a:r>
          </a:p>
        </xdr:txBody>
      </xdr:sp>
      <xdr:sp macro="" textlink="">
        <xdr:nvSpPr>
          <xdr:cNvPr id="5" name="CuadroTexto 4">
            <a:extLst>
              <a:ext uri="{FF2B5EF4-FFF2-40B4-BE49-F238E27FC236}">
                <a16:creationId xmlns:a16="http://schemas.microsoft.com/office/drawing/2014/main" id="{00000000-0008-0000-0D00-000005000000}"/>
              </a:ext>
            </a:extLst>
          </xdr:cNvPr>
          <xdr:cNvSpPr txBox="1">
            <a:spLocks noChangeArrowheads="1"/>
          </xdr:cNvSpPr>
        </xdr:nvSpPr>
        <xdr:spPr bwMode="auto">
          <a:xfrm>
            <a:off x="5729285" y="3992554"/>
            <a:ext cx="1110652" cy="297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r>
              <a:rPr lang="es-NI" altLang="es-ES" sz="1200" b="1">
                <a:solidFill>
                  <a:schemeClr val="bg1"/>
                </a:solidFill>
              </a:rPr>
              <a:t>Livelihoods</a:t>
            </a:r>
          </a:p>
        </xdr:txBody>
      </xdr:sp>
      <xdr:sp macro="" textlink="">
        <xdr:nvSpPr>
          <xdr:cNvPr id="6" name="CuadroTexto 6">
            <a:extLst>
              <a:ext uri="{FF2B5EF4-FFF2-40B4-BE49-F238E27FC236}">
                <a16:creationId xmlns:a16="http://schemas.microsoft.com/office/drawing/2014/main" id="{00000000-0008-0000-0D00-000006000000}"/>
              </a:ext>
            </a:extLst>
          </xdr:cNvPr>
          <xdr:cNvSpPr txBox="1">
            <a:spLocks noChangeArrowheads="1"/>
          </xdr:cNvSpPr>
        </xdr:nvSpPr>
        <xdr:spPr bwMode="auto">
          <a:xfrm>
            <a:off x="7086173" y="3490297"/>
            <a:ext cx="1445315" cy="496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r>
              <a:rPr lang="es-NI" altLang="es-ES" sz="1200" b="1">
                <a:solidFill>
                  <a:schemeClr val="bg1"/>
                </a:solidFill>
              </a:rPr>
              <a:t>Calendars for typical and bad years</a:t>
            </a:r>
          </a:p>
        </xdr:txBody>
      </xdr:sp>
      <xdr:sp macro="" textlink="">
        <xdr:nvSpPr>
          <xdr:cNvPr id="7" name="CuadroTexto 7">
            <a:extLst>
              <a:ext uri="{FF2B5EF4-FFF2-40B4-BE49-F238E27FC236}">
                <a16:creationId xmlns:a16="http://schemas.microsoft.com/office/drawing/2014/main" id="{00000000-0008-0000-0D00-000007000000}"/>
              </a:ext>
            </a:extLst>
          </xdr:cNvPr>
          <xdr:cNvSpPr txBox="1">
            <a:spLocks noChangeArrowheads="1"/>
          </xdr:cNvSpPr>
        </xdr:nvSpPr>
        <xdr:spPr bwMode="auto">
          <a:xfrm>
            <a:off x="8723752" y="3240297"/>
            <a:ext cx="1152129" cy="462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r>
              <a:rPr lang="es-NI" altLang="es-ES" sz="1100" b="1">
                <a:solidFill>
                  <a:schemeClr val="bg1"/>
                </a:solidFill>
              </a:rPr>
              <a:t>Programmes &amp; Oportunities</a:t>
            </a:r>
          </a:p>
        </xdr:txBody>
      </xdr:sp>
      <xdr:sp macro="" textlink="">
        <xdr:nvSpPr>
          <xdr:cNvPr id="8" name="CuadroTexto 8">
            <a:extLst>
              <a:ext uri="{FF2B5EF4-FFF2-40B4-BE49-F238E27FC236}">
                <a16:creationId xmlns:a16="http://schemas.microsoft.com/office/drawing/2014/main" id="{00000000-0008-0000-0D00-000008000000}"/>
              </a:ext>
            </a:extLst>
          </xdr:cNvPr>
          <xdr:cNvSpPr txBox="1">
            <a:spLocks noChangeArrowheads="1"/>
          </xdr:cNvSpPr>
        </xdr:nvSpPr>
        <xdr:spPr bwMode="auto">
          <a:xfrm>
            <a:off x="7588598" y="2958701"/>
            <a:ext cx="792212" cy="280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r>
              <a:rPr lang="es-NI" altLang="es-ES" sz="1100" b="1">
                <a:solidFill>
                  <a:schemeClr val="bg1"/>
                </a:solidFill>
              </a:rPr>
              <a:t>Next steps</a:t>
            </a:r>
          </a:p>
        </xdr:txBody>
      </xdr:sp>
    </xdr:grpSp>
    <xdr:clientData/>
  </xdr:twoCellAnchor>
  <xdr:twoCellAnchor editAs="oneCell">
    <xdr:from>
      <xdr:col>36</xdr:col>
      <xdr:colOff>79709</xdr:colOff>
      <xdr:row>168</xdr:row>
      <xdr:rowOff>186418</xdr:rowOff>
    </xdr:from>
    <xdr:to>
      <xdr:col>55</xdr:col>
      <xdr:colOff>374966</xdr:colOff>
      <xdr:row>190</xdr:row>
      <xdr:rowOff>66676</xdr:rowOff>
    </xdr:to>
    <xdr:pic>
      <xdr:nvPicPr>
        <xdr:cNvPr id="9" name="Picture 8">
          <a:extLst>
            <a:ext uri="{FF2B5EF4-FFF2-40B4-BE49-F238E27FC236}">
              <a16:creationId xmlns:a16="http://schemas.microsoft.com/office/drawing/2014/main" id="{00000000-0008-0000-0D00-000009000000}"/>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b="63944"/>
        <a:stretch/>
      </xdr:blipFill>
      <xdr:spPr bwMode="auto">
        <a:xfrm>
          <a:off x="22840649" y="36846238"/>
          <a:ext cx="11732877" cy="474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371475</xdr:colOff>
      <xdr:row>58</xdr:row>
      <xdr:rowOff>0</xdr:rowOff>
    </xdr:from>
    <xdr:to>
      <xdr:col>101</xdr:col>
      <xdr:colOff>357188</xdr:colOff>
      <xdr:row>86</xdr:row>
      <xdr:rowOff>85588</xdr:rowOff>
    </xdr:to>
    <xdr:pic>
      <xdr:nvPicPr>
        <xdr:cNvPr id="10" name="Picture 9">
          <a:extLst>
            <a:ext uri="{FF2B5EF4-FFF2-40B4-BE49-F238E27FC236}">
              <a16:creationId xmlns:a16="http://schemas.microsoft.com/office/drawing/2014/main" id="{00000000-0008-0000-0D00-00000A000000}"/>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b="24618"/>
        <a:stretch/>
      </xdr:blipFill>
      <xdr:spPr bwMode="auto">
        <a:xfrm>
          <a:off x="55448835" y="11590020"/>
          <a:ext cx="6005513" cy="6585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283028</xdr:colOff>
      <xdr:row>165</xdr:row>
      <xdr:rowOff>217713</xdr:rowOff>
    </xdr:from>
    <xdr:to>
      <xdr:col>101</xdr:col>
      <xdr:colOff>130629</xdr:colOff>
      <xdr:row>190</xdr:row>
      <xdr:rowOff>87084</xdr:rowOff>
    </xdr:to>
    <xdr:pic>
      <xdr:nvPicPr>
        <xdr:cNvPr id="11" name="Picture 10">
          <a:extLst>
            <a:ext uri="{FF2B5EF4-FFF2-40B4-BE49-F238E27FC236}">
              <a16:creationId xmlns:a16="http://schemas.microsoft.com/office/drawing/2014/main" id="{00000000-0008-0000-0D00-00000B000000}"/>
            </a:ext>
          </a:extLst>
        </xdr:cNvPr>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b="75776"/>
        <a:stretch/>
      </xdr:blipFill>
      <xdr:spPr bwMode="auto">
        <a:xfrm>
          <a:off x="49942568" y="36214593"/>
          <a:ext cx="11285221" cy="5393871"/>
        </a:xfrm>
        <a:prstGeom prst="rect">
          <a:avLst/>
        </a:prstGeom>
        <a:noFill/>
        <a:ln>
          <a:solidFill>
            <a:schemeClr val="tx1"/>
          </a:solidFill>
        </a:ln>
      </xdr:spPr>
    </xdr:pic>
    <xdr:clientData/>
  </xdr:twoCellAnchor>
  <xdr:twoCellAnchor editAs="oneCell">
    <xdr:from>
      <xdr:col>59</xdr:col>
      <xdr:colOff>195942</xdr:colOff>
      <xdr:row>123</xdr:row>
      <xdr:rowOff>119744</xdr:rowOff>
    </xdr:from>
    <xdr:to>
      <xdr:col>77</xdr:col>
      <xdr:colOff>370113</xdr:colOff>
      <xdr:row>151</xdr:row>
      <xdr:rowOff>138795</xdr:rowOff>
    </xdr:to>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b="64080"/>
        <a:stretch/>
      </xdr:blipFill>
      <xdr:spPr>
        <a:xfrm>
          <a:off x="36406182" y="26728784"/>
          <a:ext cx="11009811" cy="6099811"/>
        </a:xfrm>
        <a:prstGeom prst="rect">
          <a:avLst/>
        </a:prstGeom>
      </xdr:spPr>
    </xdr:pic>
    <xdr:clientData/>
  </xdr:twoCellAnchor>
  <xdr:twoCellAnchor editAs="oneCell">
    <xdr:from>
      <xdr:col>59</xdr:col>
      <xdr:colOff>21771</xdr:colOff>
      <xdr:row>163</xdr:row>
      <xdr:rowOff>195944</xdr:rowOff>
    </xdr:from>
    <xdr:to>
      <xdr:col>78</xdr:col>
      <xdr:colOff>206829</xdr:colOff>
      <xdr:row>190</xdr:row>
      <xdr:rowOff>21773</xdr:rowOff>
    </xdr:to>
    <xdr:pic>
      <xdr:nvPicPr>
        <xdr:cNvPr id="13" name="Picture 12">
          <a:extLst>
            <a:ext uri="{FF2B5EF4-FFF2-40B4-BE49-F238E27FC236}">
              <a16:creationId xmlns:a16="http://schemas.microsoft.com/office/drawing/2014/main" id="{00000000-0008-0000-0D00-00000D00000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b="67104"/>
        <a:stretch/>
      </xdr:blipFill>
      <xdr:spPr>
        <a:xfrm>
          <a:off x="36232011" y="35750864"/>
          <a:ext cx="11622678" cy="5792289"/>
        </a:xfrm>
        <a:prstGeom prst="rect">
          <a:avLst/>
        </a:prstGeom>
      </xdr:spPr>
    </xdr:pic>
    <xdr:clientData/>
  </xdr:twoCellAnchor>
  <xdr:twoCellAnchor>
    <xdr:from>
      <xdr:col>3</xdr:col>
      <xdr:colOff>416060</xdr:colOff>
      <xdr:row>155</xdr:row>
      <xdr:rowOff>0</xdr:rowOff>
    </xdr:from>
    <xdr:to>
      <xdr:col>7</xdr:col>
      <xdr:colOff>590232</xdr:colOff>
      <xdr:row>161</xdr:row>
      <xdr:rowOff>0</xdr:rowOff>
    </xdr:to>
    <xdr:sp macro="" textlink="">
      <xdr:nvSpPr>
        <xdr:cNvPr id="14" name="Callout: Left-Right Arrow 13">
          <a:extLst>
            <a:ext uri="{FF2B5EF4-FFF2-40B4-BE49-F238E27FC236}">
              <a16:creationId xmlns:a16="http://schemas.microsoft.com/office/drawing/2014/main" id="{00000000-0008-0000-0D00-00000E000000}"/>
            </a:ext>
          </a:extLst>
        </xdr:cNvPr>
        <xdr:cNvSpPr/>
      </xdr:nvSpPr>
      <xdr:spPr>
        <a:xfrm>
          <a:off x="2168660" y="33688020"/>
          <a:ext cx="3953692" cy="1325880"/>
        </a:xfrm>
        <a:prstGeom prst="leftRightArrowCallout">
          <a:avLst>
            <a:gd name="adj1" fmla="val 32692"/>
            <a:gd name="adj2" fmla="val 37532"/>
            <a:gd name="adj3" fmla="val 24961"/>
            <a:gd name="adj4" fmla="val 77785"/>
          </a:avLst>
        </a:prstGeom>
        <a:ln>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EC" sz="1400" b="0">
              <a:solidFill>
                <a:schemeClr val="lt1"/>
              </a:solidFill>
              <a:effectLst/>
              <a:latin typeface="Arial" panose="020B0604020202020204" pitchFamily="34" charset="0"/>
              <a:ea typeface="+mn-ea"/>
              <a:cs typeface="Arial" panose="020B0604020202020204" pitchFamily="34" charset="0"/>
            </a:rPr>
            <a:t>“Trigger months”</a:t>
          </a:r>
          <a:r>
            <a:rPr lang="es-CO" sz="1400" b="1">
              <a:solidFill>
                <a:schemeClr val="lt1"/>
              </a:solidFill>
              <a:effectLst/>
              <a:latin typeface="Arial" panose="020B0604020202020204" pitchFamily="34" charset="0"/>
              <a:ea typeface="+mn-ea"/>
              <a:cs typeface="Arial" panose="020B0604020202020204" pitchFamily="34" charset="0"/>
            </a:rPr>
            <a:t>: </a:t>
          </a:r>
          <a:r>
            <a:rPr lang="es-CO" sz="1400" b="0">
              <a:solidFill>
                <a:schemeClr val="lt1"/>
              </a:solidFill>
              <a:effectLst/>
              <a:latin typeface="Arial" panose="020B0604020202020204" pitchFamily="34" charset="0"/>
              <a:ea typeface="+mn-ea"/>
              <a:cs typeface="Arial" panose="020B0604020202020204" pitchFamily="34" charset="0"/>
            </a:rPr>
            <a:t>Scenario that triggers a bad year - refers to </a:t>
          </a:r>
          <a:r>
            <a:rPr lang="es-EC" sz="1400" b="0">
              <a:solidFill>
                <a:schemeClr val="lt1"/>
              </a:solidFill>
              <a:effectLst/>
              <a:latin typeface="Arial" panose="020B0604020202020204" pitchFamily="34" charset="0"/>
              <a:ea typeface="+mn-ea"/>
              <a:cs typeface="Arial" panose="020B0604020202020204" pitchFamily="34" charset="0"/>
            </a:rPr>
            <a:t>those months when conditions change and lead to a bad year.</a:t>
          </a:r>
        </a:p>
      </xdr:txBody>
    </xdr:sp>
    <xdr:clientData/>
  </xdr:twoCellAnchor>
  <xdr:twoCellAnchor editAs="oneCell">
    <xdr:from>
      <xdr:col>9</xdr:col>
      <xdr:colOff>112611</xdr:colOff>
      <xdr:row>106</xdr:row>
      <xdr:rowOff>25400</xdr:rowOff>
    </xdr:from>
    <xdr:to>
      <xdr:col>9</xdr:col>
      <xdr:colOff>881287</xdr:colOff>
      <xdr:row>109</xdr:row>
      <xdr:rowOff>59595</xdr:rowOff>
    </xdr:to>
    <xdr:pic>
      <xdr:nvPicPr>
        <xdr:cNvPr id="15" name="Graphic 14" descr="Farmer">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 uri="{96DAC541-7B7A-43D3-8B79-37D633B846F1}">
              <asvg:svgBlip xmlns:asvg="http://schemas.microsoft.com/office/drawing/2016/SVG/main" r:embed="rId8"/>
            </a:ext>
          </a:extLst>
        </a:blip>
        <a:stretch>
          <a:fillRect/>
        </a:stretch>
      </xdr:blipFill>
      <xdr:spPr>
        <a:xfrm>
          <a:off x="7534491" y="22595840"/>
          <a:ext cx="768676" cy="780955"/>
        </a:xfrm>
        <a:prstGeom prst="rect">
          <a:avLst/>
        </a:prstGeom>
      </xdr:spPr>
    </xdr:pic>
    <xdr:clientData/>
  </xdr:twoCellAnchor>
  <xdr:twoCellAnchor editAs="oneCell">
    <xdr:from>
      <xdr:col>12</xdr:col>
      <xdr:colOff>208774</xdr:colOff>
      <xdr:row>124</xdr:row>
      <xdr:rowOff>142876</xdr:rowOff>
    </xdr:from>
    <xdr:to>
      <xdr:col>32</xdr:col>
      <xdr:colOff>201929</xdr:colOff>
      <xdr:row>152</xdr:row>
      <xdr:rowOff>47627</xdr:rowOff>
    </xdr:to>
    <xdr:pic>
      <xdr:nvPicPr>
        <xdr:cNvPr id="16" name="Picture 15">
          <a:extLst>
            <a:ext uri="{FF2B5EF4-FFF2-40B4-BE49-F238E27FC236}">
              <a16:creationId xmlns:a16="http://schemas.microsoft.com/office/drawing/2014/main" id="{00000000-0008-0000-0D00-000010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b="9512"/>
        <a:stretch/>
      </xdr:blipFill>
      <xdr:spPr bwMode="auto">
        <a:xfrm>
          <a:off x="9314674" y="26972896"/>
          <a:ext cx="11636515" cy="5985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190500</xdr:colOff>
      <xdr:row>167</xdr:row>
      <xdr:rowOff>158891</xdr:rowOff>
    </xdr:from>
    <xdr:to>
      <xdr:col>32</xdr:col>
      <xdr:colOff>230504</xdr:colOff>
      <xdr:row>190</xdr:row>
      <xdr:rowOff>45719</xdr:rowOff>
    </xdr:to>
    <xdr:pic>
      <xdr:nvPicPr>
        <xdr:cNvPr id="17" name="Picture 16">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9502140" y="36597731"/>
          <a:ext cx="11477624" cy="4969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9524</xdr:colOff>
      <xdr:row>126</xdr:row>
      <xdr:rowOff>179512</xdr:rowOff>
    </xdr:from>
    <xdr:to>
      <xdr:col>55</xdr:col>
      <xdr:colOff>390525</xdr:colOff>
      <xdr:row>151</xdr:row>
      <xdr:rowOff>200025</xdr:rowOff>
    </xdr:to>
    <xdr:pic>
      <xdr:nvPicPr>
        <xdr:cNvPr id="18" name="Picture 17">
          <a:extLst>
            <a:ext uri="{FF2B5EF4-FFF2-40B4-BE49-F238E27FC236}">
              <a16:creationId xmlns:a16="http://schemas.microsoft.com/office/drawing/2014/main" id="{00000000-0008-0000-0D00-000012000000}"/>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b="39683"/>
        <a:stretch/>
      </xdr:blipFill>
      <xdr:spPr bwMode="auto">
        <a:xfrm>
          <a:off x="22770464" y="27451492"/>
          <a:ext cx="11818621" cy="5438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185058</xdr:colOff>
      <xdr:row>124</xdr:row>
      <xdr:rowOff>43228</xdr:rowOff>
    </xdr:from>
    <xdr:to>
      <xdr:col>101</xdr:col>
      <xdr:colOff>313508</xdr:colOff>
      <xdr:row>152</xdr:row>
      <xdr:rowOff>77559</xdr:rowOff>
    </xdr:to>
    <xdr:pic>
      <xdr:nvPicPr>
        <xdr:cNvPr id="19" name="Picture 18">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49844598" y="26873248"/>
          <a:ext cx="11566070" cy="6115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10886</xdr:colOff>
      <xdr:row>0</xdr:row>
      <xdr:rowOff>141515</xdr:rowOff>
    </xdr:from>
    <xdr:to>
      <xdr:col>11</xdr:col>
      <xdr:colOff>395514</xdr:colOff>
      <xdr:row>5</xdr:row>
      <xdr:rowOff>74500</xdr:rowOff>
    </xdr:to>
    <xdr:grpSp>
      <xdr:nvGrpSpPr>
        <xdr:cNvPr id="20" name="Group 19">
          <a:extLst>
            <a:ext uri="{FF2B5EF4-FFF2-40B4-BE49-F238E27FC236}">
              <a16:creationId xmlns:a16="http://schemas.microsoft.com/office/drawing/2014/main" id="{00000000-0008-0000-0D00-000014000000}"/>
            </a:ext>
          </a:extLst>
        </xdr:cNvPr>
        <xdr:cNvGrpSpPr/>
      </xdr:nvGrpSpPr>
      <xdr:grpSpPr>
        <a:xfrm>
          <a:off x="312511" y="141515"/>
          <a:ext cx="8671378" cy="885485"/>
          <a:chOff x="11264900" y="139701"/>
          <a:chExt cx="8559800" cy="912699"/>
        </a:xfrm>
      </xdr:grpSpPr>
      <xdr:pic>
        <xdr:nvPicPr>
          <xdr:cNvPr id="21" name="Picture 20">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1264900" y="152400"/>
            <a:ext cx="900000" cy="900000"/>
          </a:xfrm>
          <a:prstGeom prst="rect">
            <a:avLst/>
          </a:prstGeom>
        </xdr:spPr>
      </xdr:pic>
      <xdr:pic>
        <xdr:nvPicPr>
          <xdr:cNvPr id="22" name="Picture 2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4414500" y="348927"/>
            <a:ext cx="2566729" cy="504000"/>
          </a:xfrm>
          <a:prstGeom prst="rect">
            <a:avLst/>
          </a:prstGeom>
        </xdr:spPr>
      </xdr:pic>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2865100" y="139701"/>
            <a:ext cx="890332" cy="900000"/>
          </a:xfrm>
          <a:prstGeom prst="rect">
            <a:avLst/>
          </a:prstGeom>
        </xdr:spPr>
      </xdr:pic>
      <xdr:pic>
        <xdr:nvPicPr>
          <xdr:cNvPr id="24" name="Picture 23" descr="A picture containing plate, drawing&#10;&#10;Description automatically generated">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653000" y="344025"/>
            <a:ext cx="2171700" cy="534442"/>
          </a:xfrm>
          <a:prstGeom prst="rect">
            <a:avLst/>
          </a:prstGeom>
        </xdr:spPr>
      </xdr:pic>
    </xdr:grpSp>
    <xdr:clientData/>
  </xdr:twoCellAnchor>
  <xdr:twoCellAnchor editAs="oneCell">
    <xdr:from>
      <xdr:col>14</xdr:col>
      <xdr:colOff>315685</xdr:colOff>
      <xdr:row>13</xdr:row>
      <xdr:rowOff>163286</xdr:rowOff>
    </xdr:from>
    <xdr:to>
      <xdr:col>31</xdr:col>
      <xdr:colOff>10885</xdr:colOff>
      <xdr:row>49</xdr:row>
      <xdr:rowOff>7257</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0229305" y="2662646"/>
          <a:ext cx="9928860" cy="682389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37</xdr:col>
      <xdr:colOff>326570</xdr:colOff>
      <xdr:row>13</xdr:row>
      <xdr:rowOff>174172</xdr:rowOff>
    </xdr:from>
    <xdr:to>
      <xdr:col>54</xdr:col>
      <xdr:colOff>21770</xdr:colOff>
      <xdr:row>49</xdr:row>
      <xdr:rowOff>18143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3689490" y="2673532"/>
          <a:ext cx="9928860" cy="682389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83</xdr:col>
      <xdr:colOff>391886</xdr:colOff>
      <xdr:row>15</xdr:row>
      <xdr:rowOff>8467</xdr:rowOff>
    </xdr:from>
    <xdr:to>
      <xdr:col>100</xdr:col>
      <xdr:colOff>87086</xdr:colOff>
      <xdr:row>49</xdr:row>
      <xdr:rowOff>1209</xdr:rowOff>
    </xdr:to>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50653406" y="2949787"/>
          <a:ext cx="9928860" cy="653070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61</xdr:col>
      <xdr:colOff>36740</xdr:colOff>
      <xdr:row>23</xdr:row>
      <xdr:rowOff>43543</xdr:rowOff>
    </xdr:from>
    <xdr:to>
      <xdr:col>69</xdr:col>
      <xdr:colOff>36740</xdr:colOff>
      <xdr:row>43</xdr:row>
      <xdr:rowOff>65466</xdr:rowOff>
    </xdr:to>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37450940" y="4752703"/>
          <a:ext cx="4815840" cy="3717623"/>
        </a:xfrm>
        <a:prstGeom prst="rect">
          <a:avLst/>
        </a:prstGeom>
        <a:solidFill>
          <a:srgbClr val="FFFFFF">
            <a:shade val="85000"/>
          </a:srgbClr>
        </a:solidFill>
        <a:ln w="190500" cap="sq">
          <a:solidFill>
            <a:srgbClr val="FFFFFF"/>
          </a:solidFill>
          <a:miter lim="800000"/>
        </a:ln>
        <a:effectLst>
          <a:outerShdw blurRad="65000" dist="50800" dir="12900000" kx="195000" ky="145000" algn="tl" rotWithShape="0">
            <a:srgbClr val="000000">
              <a:alpha val="30000"/>
            </a:srgbClr>
          </a:outerShdw>
        </a:effectLst>
        <a:scene3d>
          <a:camera prst="orthographicFront">
            <a:rot lat="0" lon="0" rev="360000"/>
          </a:camera>
          <a:lightRig rig="twoPt" dir="t">
            <a:rot lat="0" lon="0" rev="7200000"/>
          </a:lightRig>
        </a:scene3d>
        <a:sp3d contourW="12700">
          <a:bevelT w="25400" h="19050"/>
          <a:contourClr>
            <a:srgbClr val="969696"/>
          </a:contourClr>
        </a:sp3d>
      </xdr:spPr>
    </xdr:pic>
    <xdr:clientData/>
  </xdr:twoCellAnchor>
  <xdr:twoCellAnchor editAs="oneCell">
    <xdr:from>
      <xdr:col>69</xdr:col>
      <xdr:colOff>515710</xdr:colOff>
      <xdr:row>18</xdr:row>
      <xdr:rowOff>10887</xdr:rowOff>
    </xdr:from>
    <xdr:to>
      <xdr:col>75</xdr:col>
      <xdr:colOff>515710</xdr:colOff>
      <xdr:row>44</xdr:row>
      <xdr:rowOff>70305</xdr:rowOff>
    </xdr:to>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2745750" y="3615147"/>
          <a:ext cx="3611880" cy="495145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377118</xdr:colOff>
      <xdr:row>172</xdr:row>
      <xdr:rowOff>152931</xdr:rowOff>
    </xdr:from>
    <xdr:to>
      <xdr:col>9</xdr:col>
      <xdr:colOff>885825</xdr:colOff>
      <xdr:row>184</xdr:row>
      <xdr:rowOff>76200</xdr:rowOff>
    </xdr:to>
    <xdr:pic>
      <xdr:nvPicPr>
        <xdr:cNvPr id="30" name="Picture 29">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4964358" y="37696671"/>
          <a:ext cx="3343347" cy="2575029"/>
        </a:xfrm>
        <a:prstGeom prst="rect">
          <a:avLst/>
        </a:prstGeom>
        <a:solidFill>
          <a:srgbClr val="FFFFFF">
            <a:shade val="85000"/>
          </a:srgbClr>
        </a:solidFill>
        <a:ln w="19050" cap="sq">
          <a:solidFill>
            <a:srgbClr val="FFFFFF"/>
          </a:solidFill>
          <a:miter lim="800000"/>
        </a:ln>
        <a:effectLst>
          <a:outerShdw blurRad="65000" dist="50800" dir="12900000" kx="195000" ky="145000" algn="tl" rotWithShape="0">
            <a:srgbClr val="000000">
              <a:alpha val="30000"/>
            </a:srgbClr>
          </a:outerShdw>
        </a:effectLst>
        <a:scene3d>
          <a:camera prst="perspectiveLeft"/>
          <a:lightRig rig="twoPt" dir="t">
            <a:rot lat="0" lon="0" rev="7200000"/>
          </a:lightRig>
        </a:scene3d>
        <a:sp3d contourW="12700">
          <a:bevelT w="25400" h="19050"/>
          <a:contourClr>
            <a:srgbClr val="969696"/>
          </a:contourClr>
        </a:sp3d>
      </xdr:spPr>
    </xdr:pic>
    <xdr:clientData/>
  </xdr:twoCellAnchor>
  <xdr:twoCellAnchor editAs="oneCell">
    <xdr:from>
      <xdr:col>1</xdr:col>
      <xdr:colOff>46230</xdr:colOff>
      <xdr:row>171</xdr:row>
      <xdr:rowOff>144834</xdr:rowOff>
    </xdr:from>
    <xdr:to>
      <xdr:col>6</xdr:col>
      <xdr:colOff>545041</xdr:colOff>
      <xdr:row>186</xdr:row>
      <xdr:rowOff>104775</xdr:rowOff>
    </xdr:to>
    <xdr:pic>
      <xdr:nvPicPr>
        <xdr:cNvPr id="31" name="Picture 30">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343410" y="37467594"/>
          <a:ext cx="4788871" cy="3274641"/>
        </a:xfrm>
        <a:prstGeom prst="rect">
          <a:avLst/>
        </a:prstGeom>
        <a:ln w="19050">
          <a:solidFill>
            <a:schemeClr val="bg1"/>
          </a:solidFill>
        </a:ln>
        <a:effectLst>
          <a:outerShdw blurRad="292100" dist="139700" dir="2700000" algn="tl" rotWithShape="0">
            <a:srgbClr val="333333">
              <a:alpha val="65000"/>
            </a:srgbClr>
          </a:outerShdw>
        </a:effectLst>
        <a:scene3d>
          <a:camera prst="perspectiveRight"/>
          <a:lightRig rig="threePt" dir="t"/>
        </a:scene3d>
      </xdr:spPr>
    </xdr:pic>
    <xdr:clientData/>
  </xdr:twoCellAnchor>
  <xdr:twoCellAnchor editAs="oneCell">
    <xdr:from>
      <xdr:col>4</xdr:col>
      <xdr:colOff>186278</xdr:colOff>
      <xdr:row>15</xdr:row>
      <xdr:rowOff>25403</xdr:rowOff>
    </xdr:from>
    <xdr:to>
      <xdr:col>5</xdr:col>
      <xdr:colOff>770478</xdr:colOff>
      <xdr:row>20</xdr:row>
      <xdr:rowOff>186267</xdr:rowOff>
    </xdr:to>
    <xdr:pic>
      <xdr:nvPicPr>
        <xdr:cNvPr id="32" name="Imagen 2" descr="image2">
          <a:extLst>
            <a:ext uri="{FF2B5EF4-FFF2-40B4-BE49-F238E27FC236}">
              <a16:creationId xmlns:a16="http://schemas.microsoft.com/office/drawing/2014/main" id="{00000000-0008-0000-0D00-000020000000}"/>
            </a:ext>
          </a:extLst>
        </xdr:cNvPr>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2883758" y="2966723"/>
          <a:ext cx="1529080" cy="126576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203209</xdr:colOff>
      <xdr:row>21</xdr:row>
      <xdr:rowOff>64914</xdr:rowOff>
    </xdr:from>
    <xdr:to>
      <xdr:col>5</xdr:col>
      <xdr:colOff>778942</xdr:colOff>
      <xdr:row>28</xdr:row>
      <xdr:rowOff>89900</xdr:rowOff>
    </xdr:to>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a:off x="2900689" y="4332114"/>
          <a:ext cx="1520613" cy="125942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211667</xdr:colOff>
      <xdr:row>28</xdr:row>
      <xdr:rowOff>84671</xdr:rowOff>
    </xdr:from>
    <xdr:to>
      <xdr:col>5</xdr:col>
      <xdr:colOff>795875</xdr:colOff>
      <xdr:row>34</xdr:row>
      <xdr:rowOff>143937</xdr:rowOff>
    </xdr:to>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a:xfrm>
          <a:off x="2909147" y="5586311"/>
          <a:ext cx="1529088" cy="122512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9</xdr:col>
      <xdr:colOff>66675</xdr:colOff>
      <xdr:row>87</xdr:row>
      <xdr:rowOff>190397</xdr:rowOff>
    </xdr:from>
    <xdr:to>
      <xdr:col>9</xdr:col>
      <xdr:colOff>886880</xdr:colOff>
      <xdr:row>91</xdr:row>
      <xdr:rowOff>66673</xdr:rowOff>
    </xdr:to>
    <xdr:pic>
      <xdr:nvPicPr>
        <xdr:cNvPr id="35" name="Graphic 34" descr="Transfer">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 uri="{96DAC541-7B7A-43D3-8B79-37D633B846F1}">
              <asvg:svgBlip xmlns:asvg="http://schemas.microsoft.com/office/drawing/2016/SVG/main" r:embed="rId28"/>
            </a:ext>
          </a:extLst>
        </a:blip>
        <a:stretch>
          <a:fillRect/>
        </a:stretch>
      </xdr:blipFill>
      <xdr:spPr>
        <a:xfrm>
          <a:off x="7488555" y="18493637"/>
          <a:ext cx="820205" cy="828776"/>
        </a:xfrm>
        <a:prstGeom prst="rect">
          <a:avLst/>
        </a:prstGeom>
      </xdr:spPr>
    </xdr:pic>
    <xdr:clientData/>
  </xdr:twoCellAnchor>
  <xdr:twoCellAnchor editAs="oneCell">
    <xdr:from>
      <xdr:col>9</xdr:col>
      <xdr:colOff>85725</xdr:colOff>
      <xdr:row>55</xdr:row>
      <xdr:rowOff>1777</xdr:rowOff>
    </xdr:from>
    <xdr:to>
      <xdr:col>9</xdr:col>
      <xdr:colOff>897461</xdr:colOff>
      <xdr:row>58</xdr:row>
      <xdr:rowOff>29631</xdr:rowOff>
    </xdr:to>
    <xdr:pic>
      <xdr:nvPicPr>
        <xdr:cNvPr id="36" name="Graphic 35" descr="Research">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 uri="{96DAC541-7B7A-43D3-8B79-37D633B846F1}">
              <asvg:svgBlip xmlns:asvg="http://schemas.microsoft.com/office/drawing/2016/SVG/main" r:embed="rId30"/>
            </a:ext>
          </a:extLst>
        </a:blip>
        <a:stretch>
          <a:fillRect/>
        </a:stretch>
      </xdr:blipFill>
      <xdr:spPr>
        <a:xfrm>
          <a:off x="7507605" y="10806937"/>
          <a:ext cx="811736" cy="812714"/>
        </a:xfrm>
        <a:prstGeom prst="rect">
          <a:avLst/>
        </a:prstGeom>
      </xdr:spPr>
    </xdr:pic>
    <xdr:clientData/>
  </xdr:twoCellAnchor>
  <xdr:twoCellAnchor editAs="oneCell">
    <xdr:from>
      <xdr:col>9</xdr:col>
      <xdr:colOff>78315</xdr:colOff>
      <xdr:row>119</xdr:row>
      <xdr:rowOff>279400</xdr:rowOff>
    </xdr:from>
    <xdr:to>
      <xdr:col>9</xdr:col>
      <xdr:colOff>895350</xdr:colOff>
      <xdr:row>123</xdr:row>
      <xdr:rowOff>16936</xdr:rowOff>
    </xdr:to>
    <xdr:pic>
      <xdr:nvPicPr>
        <xdr:cNvPr id="37" name="Graphic 36" descr="Partial sun">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 uri="{96DAC541-7B7A-43D3-8B79-37D633B846F1}">
              <asvg:svgBlip xmlns:asvg="http://schemas.microsoft.com/office/drawing/2016/SVG/main" r:embed="rId32"/>
            </a:ext>
          </a:extLst>
        </a:blip>
        <a:stretch>
          <a:fillRect/>
        </a:stretch>
      </xdr:blipFill>
      <xdr:spPr>
        <a:xfrm>
          <a:off x="7500195" y="25806400"/>
          <a:ext cx="817035" cy="819576"/>
        </a:xfrm>
        <a:prstGeom prst="rect">
          <a:avLst/>
        </a:prstGeom>
      </xdr:spPr>
    </xdr:pic>
    <xdr:clientData/>
  </xdr:twoCellAnchor>
  <xdr:twoCellAnchor>
    <xdr:from>
      <xdr:col>8</xdr:col>
      <xdr:colOff>895350</xdr:colOff>
      <xdr:row>161</xdr:row>
      <xdr:rowOff>47625</xdr:rowOff>
    </xdr:from>
    <xdr:to>
      <xdr:col>9</xdr:col>
      <xdr:colOff>942975</xdr:colOff>
      <xdr:row>164</xdr:row>
      <xdr:rowOff>57150</xdr:rowOff>
    </xdr:to>
    <xdr:grpSp>
      <xdr:nvGrpSpPr>
        <xdr:cNvPr id="38" name="Group 37">
          <a:extLst>
            <a:ext uri="{FF2B5EF4-FFF2-40B4-BE49-F238E27FC236}">
              <a16:creationId xmlns:a16="http://schemas.microsoft.com/office/drawing/2014/main" id="{00000000-0008-0000-0D00-000026000000}"/>
            </a:ext>
          </a:extLst>
        </xdr:cNvPr>
        <xdr:cNvGrpSpPr/>
      </xdr:nvGrpSpPr>
      <xdr:grpSpPr>
        <a:xfrm>
          <a:off x="7435850" y="35258375"/>
          <a:ext cx="1000125" cy="771525"/>
          <a:chOff x="7425267" y="36889267"/>
          <a:chExt cx="1166000" cy="855133"/>
        </a:xfrm>
      </xdr:grpSpPr>
      <xdr:pic>
        <xdr:nvPicPr>
          <xdr:cNvPr id="39" name="Graphic 38" descr="Lightni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 uri="{96DAC541-7B7A-43D3-8B79-37D633B846F1}">
                <asvg:svgBlip xmlns:asvg="http://schemas.microsoft.com/office/drawing/2016/SVG/main" r:embed="rId34"/>
              </a:ext>
            </a:extLst>
          </a:blip>
          <a:stretch>
            <a:fillRect/>
          </a:stretch>
        </xdr:blipFill>
        <xdr:spPr>
          <a:xfrm>
            <a:off x="7425267" y="36931600"/>
            <a:ext cx="812800" cy="812800"/>
          </a:xfrm>
          <a:prstGeom prst="rect">
            <a:avLst/>
          </a:prstGeom>
        </xdr:spPr>
      </xdr:pic>
      <xdr:pic>
        <xdr:nvPicPr>
          <xdr:cNvPr id="40" name="Graphic 39" descr="Sun">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 uri="{96DAC541-7B7A-43D3-8B79-37D633B846F1}">
                <asvg:svgBlip xmlns:asvg="http://schemas.microsoft.com/office/drawing/2016/SVG/main" r:embed="rId36"/>
              </a:ext>
            </a:extLst>
          </a:blip>
          <a:stretch>
            <a:fillRect/>
          </a:stretch>
        </xdr:blipFill>
        <xdr:spPr>
          <a:xfrm>
            <a:off x="8060269" y="36889267"/>
            <a:ext cx="530998" cy="530998"/>
          </a:xfrm>
          <a:prstGeom prst="rect">
            <a:avLst/>
          </a:prstGeom>
        </xdr:spPr>
      </xdr:pic>
    </xdr:grpSp>
    <xdr:clientData/>
  </xdr:twoCellAnchor>
  <xdr:twoCellAnchor editAs="oneCell">
    <xdr:from>
      <xdr:col>9</xdr:col>
      <xdr:colOff>26458</xdr:colOff>
      <xdr:row>189</xdr:row>
      <xdr:rowOff>142874</xdr:rowOff>
    </xdr:from>
    <xdr:to>
      <xdr:col>9</xdr:col>
      <xdr:colOff>936625</xdr:colOff>
      <xdr:row>193</xdr:row>
      <xdr:rowOff>83608</xdr:rowOff>
    </xdr:to>
    <xdr:pic>
      <xdr:nvPicPr>
        <xdr:cNvPr id="41" name="Graphic 40" descr="Target Audience">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7448338" y="41443274"/>
          <a:ext cx="910167" cy="908474"/>
        </a:xfrm>
        <a:prstGeom prst="rect">
          <a:avLst/>
        </a:prstGeom>
      </xdr:spPr>
    </xdr:pic>
    <xdr:clientData/>
  </xdr:twoCellAnchor>
  <xdr:twoCellAnchor editAs="oneCell">
    <xdr:from>
      <xdr:col>9</xdr:col>
      <xdr:colOff>25397</xdr:colOff>
      <xdr:row>231</xdr:row>
      <xdr:rowOff>152402</xdr:rowOff>
    </xdr:from>
    <xdr:to>
      <xdr:col>9</xdr:col>
      <xdr:colOff>935564</xdr:colOff>
      <xdr:row>235</xdr:row>
      <xdr:rowOff>67736</xdr:rowOff>
    </xdr:to>
    <xdr:pic>
      <xdr:nvPicPr>
        <xdr:cNvPr id="42" name="Graphic 41" descr="Social network">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 uri="{96DAC541-7B7A-43D3-8B79-37D633B846F1}">
              <asvg:svgBlip xmlns:asvg="http://schemas.microsoft.com/office/drawing/2016/SVG/main" r:embed="rId40"/>
            </a:ext>
          </a:extLst>
        </a:blip>
        <a:stretch>
          <a:fillRect/>
        </a:stretch>
      </xdr:blipFill>
      <xdr:spPr>
        <a:xfrm>
          <a:off x="7447277" y="50817782"/>
          <a:ext cx="910167" cy="913554"/>
        </a:xfrm>
        <a:prstGeom prst="rect">
          <a:avLst/>
        </a:prstGeom>
      </xdr:spPr>
    </xdr:pic>
    <xdr:clientData/>
  </xdr:twoCellAnchor>
  <xdr:twoCellAnchor editAs="oneCell">
    <xdr:from>
      <xdr:col>9</xdr:col>
      <xdr:colOff>101600</xdr:colOff>
      <xdr:row>152</xdr:row>
      <xdr:rowOff>16934</xdr:rowOff>
    </xdr:from>
    <xdr:to>
      <xdr:col>9</xdr:col>
      <xdr:colOff>863600</xdr:colOff>
      <xdr:row>155</xdr:row>
      <xdr:rowOff>0</xdr:rowOff>
    </xdr:to>
    <xdr:pic>
      <xdr:nvPicPr>
        <xdr:cNvPr id="43" name="Graphic 42" descr="Statistics">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 uri="{96DAC541-7B7A-43D3-8B79-37D633B846F1}">
              <asvg:svgBlip xmlns:asvg="http://schemas.microsoft.com/office/drawing/2016/SVG/main" r:embed="rId42"/>
            </a:ext>
          </a:extLst>
        </a:blip>
        <a:stretch>
          <a:fillRect/>
        </a:stretch>
      </xdr:blipFill>
      <xdr:spPr>
        <a:xfrm>
          <a:off x="7523480" y="32927714"/>
          <a:ext cx="762000" cy="760306"/>
        </a:xfrm>
        <a:prstGeom prst="rect">
          <a:avLst/>
        </a:prstGeom>
      </xdr:spPr>
    </xdr:pic>
    <xdr:clientData/>
  </xdr:twoCellAnchor>
  <xdr:twoCellAnchor editAs="oneCell">
    <xdr:from>
      <xdr:col>1</xdr:col>
      <xdr:colOff>76200</xdr:colOff>
      <xdr:row>215</xdr:row>
      <xdr:rowOff>161925</xdr:rowOff>
    </xdr:from>
    <xdr:to>
      <xdr:col>6</xdr:col>
      <xdr:colOff>183697</xdr:colOff>
      <xdr:row>229</xdr:row>
      <xdr:rowOff>152400</xdr:rowOff>
    </xdr:to>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373380" y="47291625"/>
          <a:ext cx="4397557" cy="3084195"/>
        </a:xfrm>
        <a:prstGeom prst="rect">
          <a:avLst/>
        </a:prstGeom>
        <a:solidFill>
          <a:srgbClr val="FFFFFF">
            <a:shade val="85000"/>
          </a:srgbClr>
        </a:solidFill>
        <a:ln w="19050" cap="sq">
          <a:solidFill>
            <a:srgbClr val="FFFFFF"/>
          </a:solidFill>
          <a:miter lim="800000"/>
        </a:ln>
        <a:effectLst>
          <a:outerShdw blurRad="55000" dist="18000" dir="5400000" algn="tl" rotWithShape="0">
            <a:srgbClr val="000000">
              <a:alpha val="40000"/>
            </a:srgbClr>
          </a:outerShdw>
        </a:effectLst>
        <a:scene3d>
          <a:camera prst="perspectiveHeroicExtremeRightFacing"/>
          <a:lightRig rig="twoPt" dir="t">
            <a:rot lat="0" lon="0" rev="7200000"/>
          </a:lightRig>
        </a:scene3d>
        <a:sp3d>
          <a:bevelT w="25400" h="19050"/>
          <a:contourClr>
            <a:srgbClr val="FFFFFF"/>
          </a:contourClr>
        </a:sp3d>
      </xdr:spPr>
    </xdr:pic>
    <xdr:clientData/>
  </xdr:twoCellAnchor>
  <xdr:twoCellAnchor editAs="oneCell">
    <xdr:from>
      <xdr:col>5</xdr:col>
      <xdr:colOff>477158</xdr:colOff>
      <xdr:row>215</xdr:row>
      <xdr:rowOff>65465</xdr:rowOff>
    </xdr:from>
    <xdr:to>
      <xdr:col>9</xdr:col>
      <xdr:colOff>840013</xdr:colOff>
      <xdr:row>228</xdr:row>
      <xdr:rowOff>19050</xdr:rowOff>
    </xdr:to>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4119518" y="47195165"/>
          <a:ext cx="4142375" cy="2826325"/>
        </a:xfrm>
        <a:prstGeom prst="rect">
          <a:avLst/>
        </a:prstGeom>
        <a:solidFill>
          <a:srgbClr val="FFFFFF">
            <a:shade val="85000"/>
          </a:srgbClr>
        </a:solidFill>
        <a:ln w="19050" cap="rnd">
          <a:solidFill>
            <a:srgbClr val="FFFFFF"/>
          </a:solidFill>
        </a:ln>
        <a:effectLst>
          <a:outerShdw blurRad="36195" dist="12700" dir="11400000" algn="tl" rotWithShape="0">
            <a:srgbClr val="000000">
              <a:alpha val="33000"/>
            </a:srgbClr>
          </a:outerShdw>
        </a:effectLst>
        <a:scene3d>
          <a:camera prst="perspectiveLeft"/>
          <a:lightRig rig="soft" dir="t"/>
        </a:scene3d>
        <a:sp3d contourW="12700" prstMaterial="matte">
          <a:bevelT w="63500" h="50800"/>
          <a:contourClr>
            <a:srgbClr val="C0C0C0"/>
          </a:contourClr>
        </a:sp3d>
      </xdr:spPr>
    </xdr:pic>
    <xdr:clientData/>
  </xdr:twoCellAnchor>
  <xdr:twoCellAnchor editAs="oneCell">
    <xdr:from>
      <xdr:col>5</xdr:col>
      <xdr:colOff>533400</xdr:colOff>
      <xdr:row>58</xdr:row>
      <xdr:rowOff>206374</xdr:rowOff>
    </xdr:from>
    <xdr:to>
      <xdr:col>9</xdr:col>
      <xdr:colOff>600074</xdr:colOff>
      <xdr:row>70</xdr:row>
      <xdr:rowOff>40744</xdr:rowOff>
    </xdr:to>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4175760" y="11796394"/>
          <a:ext cx="3846194" cy="2592810"/>
        </a:xfrm>
        <a:prstGeom prst="rect">
          <a:avLst/>
        </a:prstGeom>
        <a:ln w="28575">
          <a:solidFill>
            <a:schemeClr val="bg1"/>
          </a:solidFill>
        </a:ln>
        <a:effectLst>
          <a:outerShdw blurRad="292100" dist="139700" dir="2700000" algn="tl" rotWithShape="0">
            <a:srgbClr val="333333">
              <a:alpha val="65000"/>
            </a:srgbClr>
          </a:outerShdw>
        </a:effectLst>
      </xdr:spPr>
    </xdr:pic>
    <xdr:clientData/>
  </xdr:twoCellAnchor>
  <xdr:twoCellAnchor editAs="oneCell">
    <xdr:from>
      <xdr:col>5</xdr:col>
      <xdr:colOff>609599</xdr:colOff>
      <xdr:row>69</xdr:row>
      <xdr:rowOff>90497</xdr:rowOff>
    </xdr:from>
    <xdr:to>
      <xdr:col>7</xdr:col>
      <xdr:colOff>876300</xdr:colOff>
      <xdr:row>85</xdr:row>
      <xdr:rowOff>183099</xdr:rowOff>
    </xdr:to>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rotWithShape="1">
        <a:blip xmlns:r="http://schemas.openxmlformats.org/officeDocument/2006/relationships" r:embed="rId46" cstate="email">
          <a:extLst>
            <a:ext uri="{28A0092B-C50C-407E-A947-70E740481C1C}">
              <a14:useLocalDpi xmlns:a14="http://schemas.microsoft.com/office/drawing/2010/main"/>
            </a:ext>
          </a:extLst>
        </a:blip>
        <a:srcRect/>
        <a:stretch/>
      </xdr:blipFill>
      <xdr:spPr>
        <a:xfrm rot="5400000">
          <a:off x="3413179" y="15056757"/>
          <a:ext cx="3834022" cy="2156461"/>
        </a:xfrm>
        <a:prstGeom prst="rect">
          <a:avLst/>
        </a:prstGeom>
        <a:solidFill>
          <a:srgbClr val="FFFFFF">
            <a:shade val="85000"/>
          </a:srgbClr>
        </a:solidFill>
        <a:ln w="28575" cap="sq">
          <a:solidFill>
            <a:srgbClr val="FFFFFF"/>
          </a:solidFill>
          <a:miter lim="800000"/>
        </a:ln>
        <a:effectLst>
          <a:outerShdw blurRad="65000" dist="50800" dir="12900000" kx="195000" ky="145000" algn="tl" rotWithShape="0">
            <a:srgbClr val="000000">
              <a:alpha val="30000"/>
            </a:srgbClr>
          </a:outerShdw>
        </a:effectLst>
        <a:scene3d>
          <a:camera prst="orthographicFront">
            <a:rot lat="0" lon="0" rev="360000"/>
          </a:camera>
          <a:lightRig rig="twoPt" dir="t">
            <a:rot lat="0" lon="0" rev="7200000"/>
          </a:lightRig>
        </a:scene3d>
        <a:sp3d contourW="12700">
          <a:bevelT w="25400" h="19050"/>
          <a:contourClr>
            <a:srgbClr val="969696"/>
          </a:contourClr>
        </a:sp3d>
      </xdr:spPr>
    </xdr:pic>
    <xdr:clientData/>
  </xdr:twoCellAnchor>
  <xdr:twoCellAnchor editAs="oneCell">
    <xdr:from>
      <xdr:col>7</xdr:col>
      <xdr:colOff>333375</xdr:colOff>
      <xdr:row>75</xdr:row>
      <xdr:rowOff>185832</xdr:rowOff>
    </xdr:from>
    <xdr:to>
      <xdr:col>10</xdr:col>
      <xdr:colOff>104775</xdr:colOff>
      <xdr:row>82</xdr:row>
      <xdr:rowOff>25399</xdr:rowOff>
    </xdr:to>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rotWithShape="1">
        <a:blip xmlns:r="http://schemas.openxmlformats.org/officeDocument/2006/relationships" r:embed="rId47" cstate="email">
          <a:extLst>
            <a:ext uri="{28A0092B-C50C-407E-A947-70E740481C1C}">
              <a14:useLocalDpi xmlns:a14="http://schemas.microsoft.com/office/drawing/2010/main"/>
            </a:ext>
          </a:extLst>
        </a:blip>
        <a:srcRect/>
        <a:stretch/>
      </xdr:blipFill>
      <xdr:spPr>
        <a:xfrm>
          <a:off x="5865495" y="15776352"/>
          <a:ext cx="2606040" cy="1455007"/>
        </a:xfrm>
        <a:prstGeom prst="rect">
          <a:avLst/>
        </a:prstGeom>
        <a:ln w="19050">
          <a:solidFill>
            <a:schemeClr val="bg1"/>
          </a:solidFill>
        </a:ln>
        <a:effectLst>
          <a:outerShdw blurRad="292100" dist="139700" dir="2700000" algn="tl" rotWithShape="0">
            <a:srgbClr val="333333">
              <a:alpha val="65000"/>
            </a:srgbClr>
          </a:outerShdw>
        </a:effectLst>
        <a:scene3d>
          <a:camera prst="perspectiveContrastingLeftFacing"/>
          <a:lightRig rig="threePt" dir="t"/>
        </a:scene3d>
      </xdr:spPr>
    </xdr:pic>
    <xdr:clientData/>
  </xdr:twoCellAnchor>
  <xdr:twoCellAnchor editAs="oneCell">
    <xdr:from>
      <xdr:col>5</xdr:col>
      <xdr:colOff>443471</xdr:colOff>
      <xdr:row>93</xdr:row>
      <xdr:rowOff>123825</xdr:rowOff>
    </xdr:from>
    <xdr:to>
      <xdr:col>9</xdr:col>
      <xdr:colOff>66675</xdr:colOff>
      <xdr:row>105</xdr:row>
      <xdr:rowOff>142875</xdr:rowOff>
    </xdr:to>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rotWithShape="1">
        <a:blip xmlns:r="http://schemas.openxmlformats.org/officeDocument/2006/relationships" r:embed="rId48" cstate="email">
          <a:extLst>
            <a:ext uri="{28A0092B-C50C-407E-A947-70E740481C1C}">
              <a14:useLocalDpi xmlns:a14="http://schemas.microsoft.com/office/drawing/2010/main"/>
            </a:ext>
          </a:extLst>
        </a:blip>
        <a:srcRect/>
        <a:stretch/>
      </xdr:blipFill>
      <xdr:spPr>
        <a:xfrm rot="187497">
          <a:off x="4085831" y="19821525"/>
          <a:ext cx="3402724" cy="267081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215198</xdr:colOff>
      <xdr:row>93</xdr:row>
      <xdr:rowOff>95760</xdr:rowOff>
    </xdr:from>
    <xdr:to>
      <xdr:col>5</xdr:col>
      <xdr:colOff>428623</xdr:colOff>
      <xdr:row>106</xdr:row>
      <xdr:rowOff>9527</xdr:rowOff>
    </xdr:to>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rotWithShape="1">
        <a:blip xmlns:r="http://schemas.openxmlformats.org/officeDocument/2006/relationships" r:embed="rId49" cstate="email">
          <a:extLst>
            <a:ext uri="{28A0092B-C50C-407E-A947-70E740481C1C}">
              <a14:useLocalDpi xmlns:a14="http://schemas.microsoft.com/office/drawing/2010/main"/>
            </a:ext>
          </a:extLst>
        </a:blip>
        <a:srcRect/>
        <a:stretch/>
      </xdr:blipFill>
      <xdr:spPr>
        <a:xfrm rot="21354736">
          <a:off x="512378" y="19793460"/>
          <a:ext cx="3558605" cy="2786507"/>
        </a:xfrm>
        <a:prstGeom prst="rect">
          <a:avLst/>
        </a:prstGeom>
        <a:ln>
          <a:noFill/>
        </a:ln>
        <a:effectLst>
          <a:outerShdw blurRad="292100" dist="139700" dir="2700000" algn="tl" rotWithShape="0">
            <a:srgbClr val="333333">
              <a:alpha val="65000"/>
            </a:srgbClr>
          </a:outerShdw>
        </a:effectLst>
        <a:scene3d>
          <a:camera prst="perspectiveRight"/>
          <a:lightRig rig="threePt" dir="t"/>
        </a:scene3d>
      </xdr:spPr>
    </xdr:pic>
    <xdr:clientData/>
  </xdr:twoCellAnchor>
  <xdr:twoCellAnchor editAs="oneCell">
    <xdr:from>
      <xdr:col>0</xdr:col>
      <xdr:colOff>216877</xdr:colOff>
      <xdr:row>245</xdr:row>
      <xdr:rowOff>95249</xdr:rowOff>
    </xdr:from>
    <xdr:to>
      <xdr:col>5</xdr:col>
      <xdr:colOff>638175</xdr:colOff>
      <xdr:row>257</xdr:row>
      <xdr:rowOff>190900</xdr:rowOff>
    </xdr:to>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16877" y="53968649"/>
          <a:ext cx="4063658" cy="2747411"/>
        </a:xfrm>
        <a:prstGeom prst="rect">
          <a:avLst/>
        </a:prstGeom>
        <a:ln w="19050">
          <a:solidFill>
            <a:schemeClr val="bg1"/>
          </a:solidFill>
        </a:ln>
        <a:effectLst>
          <a:outerShdw blurRad="292100" dist="139700" dir="2700000" algn="tl" rotWithShape="0">
            <a:srgbClr val="333333">
              <a:alpha val="65000"/>
            </a:srgbClr>
          </a:outerShdw>
        </a:effectLst>
      </xdr:spPr>
    </xdr:pic>
    <xdr:clientData/>
  </xdr:twoCellAnchor>
  <xdr:twoCellAnchor>
    <xdr:from>
      <xdr:col>6</xdr:col>
      <xdr:colOff>171450</xdr:colOff>
      <xdr:row>18</xdr:row>
      <xdr:rowOff>95250</xdr:rowOff>
    </xdr:from>
    <xdr:to>
      <xdr:col>6</xdr:col>
      <xdr:colOff>685800</xdr:colOff>
      <xdr:row>31</xdr:row>
      <xdr:rowOff>104775</xdr:rowOff>
    </xdr:to>
    <xdr:sp macro="" textlink="">
      <xdr:nvSpPr>
        <xdr:cNvPr id="52" name="Left Brace 51">
          <a:extLst>
            <a:ext uri="{FF2B5EF4-FFF2-40B4-BE49-F238E27FC236}">
              <a16:creationId xmlns:a16="http://schemas.microsoft.com/office/drawing/2014/main" id="{00000000-0008-0000-0D00-000034000000}"/>
            </a:ext>
          </a:extLst>
        </xdr:cNvPr>
        <xdr:cNvSpPr/>
      </xdr:nvSpPr>
      <xdr:spPr>
        <a:xfrm>
          <a:off x="4758690" y="3699510"/>
          <a:ext cx="514350" cy="2409825"/>
        </a:xfrm>
        <a:prstGeom prst="leftBrace">
          <a:avLst>
            <a:gd name="adj1" fmla="val 136538"/>
            <a:gd name="adj2" fmla="val 50000"/>
          </a:avLst>
        </a:prstGeom>
        <a:noFill/>
        <a:ln w="571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C" sz="1100"/>
        </a:p>
      </xdr:txBody>
    </xdr:sp>
    <xdr:clientData/>
  </xdr:twoCellAnchor>
  <xdr:twoCellAnchor editAs="oneCell">
    <xdr:from>
      <xdr:col>5</xdr:col>
      <xdr:colOff>614361</xdr:colOff>
      <xdr:row>129</xdr:row>
      <xdr:rowOff>12699</xdr:rowOff>
    </xdr:from>
    <xdr:to>
      <xdr:col>9</xdr:col>
      <xdr:colOff>542925</xdr:colOff>
      <xdr:row>140</xdr:row>
      <xdr:rowOff>95250</xdr:rowOff>
    </xdr:to>
    <xdr:pic>
      <xdr:nvPicPr>
        <xdr:cNvPr id="53" name="Picture 52">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51"/>
        <a:stretch>
          <a:fillRect/>
        </a:stretch>
      </xdr:blipFill>
      <xdr:spPr>
        <a:xfrm>
          <a:off x="4256721" y="27947619"/>
          <a:ext cx="3708084" cy="2513331"/>
        </a:xfrm>
        <a:prstGeom prst="rect">
          <a:avLst/>
        </a:prstGeom>
        <a:ln w="19050">
          <a:solidFill>
            <a:schemeClr val="bg1"/>
          </a:solidFill>
        </a:ln>
        <a:effectLst>
          <a:outerShdw blurRad="292100" dist="139700" dir="2700000" algn="tl" rotWithShape="0">
            <a:srgbClr val="333333">
              <a:alpha val="65000"/>
            </a:srgbClr>
          </a:outerShdw>
        </a:effectLst>
      </xdr:spPr>
    </xdr:pic>
    <xdr:clientData/>
  </xdr:twoCellAnchor>
  <xdr:twoCellAnchor editAs="oneCell">
    <xdr:from>
      <xdr:col>1</xdr:col>
      <xdr:colOff>428801</xdr:colOff>
      <xdr:row>129</xdr:row>
      <xdr:rowOff>168553</xdr:rowOff>
    </xdr:from>
    <xdr:to>
      <xdr:col>5</xdr:col>
      <xdr:colOff>589435</xdr:colOff>
      <xdr:row>140</xdr:row>
      <xdr:rowOff>139580</xdr:rowOff>
    </xdr:to>
    <xdr:pic>
      <xdr:nvPicPr>
        <xdr:cNvPr id="54" name="Picture 53">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rot="163767">
          <a:off x="725981" y="28103473"/>
          <a:ext cx="3505814" cy="2401807"/>
        </a:xfrm>
        <a:prstGeom prst="rect">
          <a:avLst/>
        </a:prstGeom>
        <a:solidFill>
          <a:srgbClr val="FFFFFF">
            <a:shade val="85000"/>
          </a:srgbClr>
        </a:solidFill>
        <a:ln w="12700" cap="sq">
          <a:solidFill>
            <a:srgbClr val="FFFFFF"/>
          </a:solidFill>
          <a:miter lim="800000"/>
        </a:ln>
        <a:effectLst>
          <a:outerShdw blurRad="65000" dist="50800" dir="12900000" kx="195000" ky="145000" algn="tl" rotWithShape="0">
            <a:srgbClr val="000000">
              <a:alpha val="30000"/>
            </a:srgbClr>
          </a:outerShdw>
        </a:effectLst>
        <a:scene3d>
          <a:camera prst="orthographicFront">
            <a:rot lat="0" lon="0" rev="360000"/>
          </a:camera>
          <a:lightRig rig="twoPt" dir="t">
            <a:rot lat="0" lon="0" rev="7200000"/>
          </a:lightRig>
        </a:scene3d>
        <a:sp3d contourW="12700">
          <a:bevelT w="25400" h="19050"/>
          <a:contourClr>
            <a:srgbClr val="969696"/>
          </a:contourClr>
        </a:sp3d>
      </xdr:spPr>
    </xdr:pic>
    <xdr:clientData/>
  </xdr:twoCellAnchor>
  <xdr:twoCellAnchor editAs="oneCell">
    <xdr:from>
      <xdr:col>2</xdr:col>
      <xdr:colOff>9524</xdr:colOff>
      <xdr:row>198</xdr:row>
      <xdr:rowOff>133350</xdr:rowOff>
    </xdr:from>
    <xdr:to>
      <xdr:col>9</xdr:col>
      <xdr:colOff>1904</xdr:colOff>
      <xdr:row>214</xdr:row>
      <xdr:rowOff>9525</xdr:rowOff>
    </xdr:to>
    <xdr:pic>
      <xdr:nvPicPr>
        <xdr:cNvPr id="55" name="Picture 54">
          <a:extLst>
            <a:ext uri="{FF2B5EF4-FFF2-40B4-BE49-F238E27FC236}">
              <a16:creationId xmlns:a16="http://schemas.microsoft.com/office/drawing/2014/main" id="{00000000-0008-0000-0D00-000037000000}"/>
            </a:ext>
          </a:extLst>
        </xdr:cNvPr>
        <xdr:cNvPicPr>
          <a:picLocks noChangeAspect="1" noChangeArrowheads="1"/>
        </xdr:cNvPicPr>
      </xdr:nvPicPr>
      <xdr:blipFill rotWithShape="1">
        <a:blip xmlns:r="http://schemas.openxmlformats.org/officeDocument/2006/relationships" r:embed="rId53">
          <a:extLst>
            <a:ext uri="{28A0092B-C50C-407E-A947-70E740481C1C}">
              <a14:useLocalDpi xmlns:a14="http://schemas.microsoft.com/office/drawing/2010/main" val="0"/>
            </a:ext>
          </a:extLst>
        </a:blip>
        <a:srcRect t="1358" b="2290"/>
        <a:stretch/>
      </xdr:blipFill>
      <xdr:spPr bwMode="auto">
        <a:xfrm>
          <a:off x="817244" y="43506390"/>
          <a:ext cx="6604635" cy="3411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523875</xdr:colOff>
      <xdr:row>245</xdr:row>
      <xdr:rowOff>44449</xdr:rowOff>
    </xdr:from>
    <xdr:to>
      <xdr:col>10</xdr:col>
      <xdr:colOff>0</xdr:colOff>
      <xdr:row>258</xdr:row>
      <xdr:rowOff>15875</xdr:rowOff>
    </xdr:to>
    <xdr:pic>
      <xdr:nvPicPr>
        <xdr:cNvPr id="56" name="Picture 55">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4166235" y="53917849"/>
          <a:ext cx="4198620" cy="2844166"/>
        </a:xfrm>
        <a:prstGeom prst="rect">
          <a:avLst/>
        </a:prstGeom>
        <a:solidFill>
          <a:srgbClr val="FFFFFF">
            <a:shade val="85000"/>
          </a:srgbClr>
        </a:solidFill>
        <a:ln w="19050" cap="rnd">
          <a:solidFill>
            <a:srgbClr val="FFFFFF"/>
          </a:solidFill>
        </a:ln>
        <a:effectLst>
          <a:outerShdw blurRad="36195" dist="12700" dir="11400000" algn="tl" rotWithShape="0">
            <a:srgbClr val="000000">
              <a:alpha val="33000"/>
            </a:srgbClr>
          </a:outerShdw>
        </a:effectLst>
        <a:scene3d>
          <a:camera prst="perspectiveLeft"/>
          <a:lightRig rig="soft" dir="t"/>
        </a:scene3d>
        <a:sp3d contourW="12700" prstMaterial="matte">
          <a:bevelT w="63500" h="50800"/>
          <a:contourClr>
            <a:srgbClr val="C0C0C0"/>
          </a:contourClr>
        </a:sp3d>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359229</xdr:colOff>
      <xdr:row>0</xdr:row>
      <xdr:rowOff>130628</xdr:rowOff>
    </xdr:from>
    <xdr:to>
      <xdr:col>5</xdr:col>
      <xdr:colOff>1560286</xdr:colOff>
      <xdr:row>3</xdr:row>
      <xdr:rowOff>270441</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87312" y="130628"/>
          <a:ext cx="8651724" cy="912396"/>
          <a:chOff x="11264900" y="139701"/>
          <a:chExt cx="8559800" cy="912699"/>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64900" y="152400"/>
            <a:ext cx="900000" cy="900000"/>
          </a:xfrm>
          <a:prstGeom prst="rect">
            <a:avLst/>
          </a:prstGeom>
        </xdr:spPr>
      </xdr:pic>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414500" y="348927"/>
            <a:ext cx="2566729" cy="504000"/>
          </a:xfrm>
          <a:prstGeom prst="rect">
            <a:avLst/>
          </a:prstGeom>
        </xdr:spPr>
      </xdr:pic>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865100" y="139701"/>
            <a:ext cx="890332" cy="900000"/>
          </a:xfrm>
          <a:prstGeom prst="rect">
            <a:avLst/>
          </a:prstGeom>
        </xdr:spPr>
      </xdr:pic>
      <xdr:pic>
        <xdr:nvPicPr>
          <xdr:cNvPr id="6" name="Picture 5" descr="A picture containing plate, drawing&#10;&#10;Description automatically generated">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7653000" y="344025"/>
            <a:ext cx="2171700" cy="53444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245533</xdr:colOff>
      <xdr:row>83</xdr:row>
      <xdr:rowOff>76202</xdr:rowOff>
    </xdr:from>
    <xdr:to>
      <xdr:col>21</xdr:col>
      <xdr:colOff>494517</xdr:colOff>
      <xdr:row>91</xdr:row>
      <xdr:rowOff>186268</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020713" y="19880582"/>
          <a:ext cx="3258884" cy="1877906"/>
        </a:xfrm>
        <a:prstGeom prst="rect">
          <a:avLst/>
        </a:prstGeom>
      </xdr:spPr>
    </xdr:pic>
    <xdr:clientData/>
  </xdr:twoCellAnchor>
  <xdr:twoCellAnchor editAs="oneCell">
    <xdr:from>
      <xdr:col>16</xdr:col>
      <xdr:colOff>235718</xdr:colOff>
      <xdr:row>92</xdr:row>
      <xdr:rowOff>25398</xdr:rowOff>
    </xdr:from>
    <xdr:to>
      <xdr:col>21</xdr:col>
      <xdr:colOff>482600</xdr:colOff>
      <xdr:row>100</xdr:row>
      <xdr:rowOff>136316</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010898" y="21818598"/>
          <a:ext cx="3256782" cy="1878758"/>
        </a:xfrm>
        <a:prstGeom prst="rect">
          <a:avLst/>
        </a:prstGeom>
      </xdr:spPr>
    </xdr:pic>
    <xdr:clientData/>
  </xdr:twoCellAnchor>
  <xdr:twoCellAnchor editAs="oneCell">
    <xdr:from>
      <xdr:col>22</xdr:col>
      <xdr:colOff>118533</xdr:colOff>
      <xdr:row>83</xdr:row>
      <xdr:rowOff>97276</xdr:rowOff>
    </xdr:from>
    <xdr:to>
      <xdr:col>27</xdr:col>
      <xdr:colOff>414866</xdr:colOff>
      <xdr:row>91</xdr:row>
      <xdr:rowOff>165950</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8505593" y="19901656"/>
          <a:ext cx="3306233" cy="1836514"/>
        </a:xfrm>
        <a:prstGeom prst="rect">
          <a:avLst/>
        </a:prstGeom>
      </xdr:spPr>
    </xdr:pic>
    <xdr:clientData/>
  </xdr:twoCellAnchor>
  <xdr:twoCellAnchor editAs="oneCell">
    <xdr:from>
      <xdr:col>22</xdr:col>
      <xdr:colOff>120057</xdr:colOff>
      <xdr:row>91</xdr:row>
      <xdr:rowOff>220130</xdr:rowOff>
    </xdr:from>
    <xdr:to>
      <xdr:col>27</xdr:col>
      <xdr:colOff>423333</xdr:colOff>
      <xdr:row>100</xdr:row>
      <xdr:rowOff>129635</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8507117" y="21792350"/>
          <a:ext cx="3313176" cy="1898325"/>
        </a:xfrm>
        <a:prstGeom prst="rect">
          <a:avLst/>
        </a:prstGeom>
      </xdr:spPr>
    </xdr:pic>
    <xdr:clientData/>
  </xdr:twoCellAnchor>
  <xdr:twoCellAnchor>
    <xdr:from>
      <xdr:col>2</xdr:col>
      <xdr:colOff>0</xdr:colOff>
      <xdr:row>0</xdr:row>
      <xdr:rowOff>177801</xdr:rowOff>
    </xdr:from>
    <xdr:to>
      <xdr:col>5</xdr:col>
      <xdr:colOff>198120</xdr:colOff>
      <xdr:row>4</xdr:row>
      <xdr:rowOff>22860</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698500" y="177801"/>
          <a:ext cx="7204287" cy="635281"/>
          <a:chOff x="11264900" y="139701"/>
          <a:chExt cx="8559800" cy="912699"/>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1264900" y="152400"/>
            <a:ext cx="900000" cy="900000"/>
          </a:xfrm>
          <a:prstGeom prst="rect">
            <a:avLst/>
          </a:prstGeom>
        </xdr:spPr>
      </xdr:pic>
      <xdr:pic>
        <xdr:nvPicPr>
          <xdr:cNvPr id="8" name="Picture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4414500" y="348927"/>
            <a:ext cx="2566729" cy="504000"/>
          </a:xfrm>
          <a:prstGeom prst="rect">
            <a:avLst/>
          </a:prstGeom>
        </xdr:spPr>
      </xdr:pic>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2865100" y="139701"/>
            <a:ext cx="890332" cy="900000"/>
          </a:xfrm>
          <a:prstGeom prst="rect">
            <a:avLst/>
          </a:prstGeom>
        </xdr:spPr>
      </xdr:pic>
      <xdr:pic>
        <xdr:nvPicPr>
          <xdr:cNvPr id="10" name="Picture 9" descr="A picture containing plate, drawing&#10;&#10;Description automatically generated">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7653000" y="344025"/>
            <a:ext cx="2171700" cy="534442"/>
          </a:xfrm>
          <a:prstGeom prst="rect">
            <a:avLst/>
          </a:prstGeom>
        </xdr:spPr>
      </xdr:pic>
    </xdr:grpSp>
    <xdr:clientData/>
  </xdr:twoCellAnchor>
  <xdr:twoCellAnchor>
    <xdr:from>
      <xdr:col>18</xdr:col>
      <xdr:colOff>169333</xdr:colOff>
      <xdr:row>114</xdr:row>
      <xdr:rowOff>186271</xdr:rowOff>
    </xdr:from>
    <xdr:to>
      <xdr:col>26</xdr:col>
      <xdr:colOff>110066</xdr:colOff>
      <xdr:row>125</xdr:row>
      <xdr:rowOff>143938</xdr:rowOff>
    </xdr:to>
    <xdr:graphicFrame macro="">
      <xdr:nvGraphicFramePr>
        <xdr:cNvPr id="11" name="Chart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169333</xdr:colOff>
      <xdr:row>126</xdr:row>
      <xdr:rowOff>59266</xdr:rowOff>
    </xdr:from>
    <xdr:to>
      <xdr:col>26</xdr:col>
      <xdr:colOff>118534</xdr:colOff>
      <xdr:row>137</xdr:row>
      <xdr:rowOff>16933</xdr:rowOff>
    </xdr:to>
    <xdr:graphicFrame macro="">
      <xdr:nvGraphicFramePr>
        <xdr:cNvPr id="12" name="Chart 11">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160866</xdr:colOff>
      <xdr:row>140</xdr:row>
      <xdr:rowOff>8467</xdr:rowOff>
    </xdr:from>
    <xdr:to>
      <xdr:col>26</xdr:col>
      <xdr:colOff>110067</xdr:colOff>
      <xdr:row>150</xdr:row>
      <xdr:rowOff>186268</xdr:rowOff>
    </xdr:to>
    <xdr:graphicFrame macro="">
      <xdr:nvGraphicFramePr>
        <xdr:cNvPr id="13" name="Chart 12">
          <a:extLst>
            <a:ext uri="{FF2B5EF4-FFF2-40B4-BE49-F238E27FC236}">
              <a16:creationId xmlns:a16="http://schemas.microsoft.com/office/drawing/2014/main" id="{00000000-0008-0000-0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xdr:col>
      <xdr:colOff>160867</xdr:colOff>
      <xdr:row>152</xdr:row>
      <xdr:rowOff>177800</xdr:rowOff>
    </xdr:from>
    <xdr:to>
      <xdr:col>26</xdr:col>
      <xdr:colOff>110068</xdr:colOff>
      <xdr:row>163</xdr:row>
      <xdr:rowOff>135467</xdr:rowOff>
    </xdr:to>
    <xdr:graphicFrame macro="">
      <xdr:nvGraphicFramePr>
        <xdr:cNvPr id="14" name="Chart 13">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143933</xdr:colOff>
      <xdr:row>178</xdr:row>
      <xdr:rowOff>152407</xdr:rowOff>
    </xdr:from>
    <xdr:to>
      <xdr:col>26</xdr:col>
      <xdr:colOff>93134</xdr:colOff>
      <xdr:row>189</xdr:row>
      <xdr:rowOff>110075</xdr:rowOff>
    </xdr:to>
    <xdr:graphicFrame macro="">
      <xdr:nvGraphicFramePr>
        <xdr:cNvPr id="15" name="Chart 14">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18</xdr:col>
      <xdr:colOff>143933</xdr:colOff>
      <xdr:row>191</xdr:row>
      <xdr:rowOff>135468</xdr:rowOff>
    </xdr:from>
    <xdr:to>
      <xdr:col>26</xdr:col>
      <xdr:colOff>93133</xdr:colOff>
      <xdr:row>203</xdr:row>
      <xdr:rowOff>1</xdr:rowOff>
    </xdr:to>
    <xdr:graphicFrame macro="">
      <xdr:nvGraphicFramePr>
        <xdr:cNvPr id="16" name="Chart 15">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xdr:col>
      <xdr:colOff>143933</xdr:colOff>
      <xdr:row>167</xdr:row>
      <xdr:rowOff>16934</xdr:rowOff>
    </xdr:from>
    <xdr:to>
      <xdr:col>26</xdr:col>
      <xdr:colOff>93134</xdr:colOff>
      <xdr:row>177</xdr:row>
      <xdr:rowOff>194735</xdr:rowOff>
    </xdr:to>
    <xdr:graphicFrame macro="">
      <xdr:nvGraphicFramePr>
        <xdr:cNvPr id="17" name="Chart 16">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18</xdr:col>
      <xdr:colOff>143932</xdr:colOff>
      <xdr:row>203</xdr:row>
      <xdr:rowOff>177801</xdr:rowOff>
    </xdr:from>
    <xdr:to>
      <xdr:col>26</xdr:col>
      <xdr:colOff>93133</xdr:colOff>
      <xdr:row>214</xdr:row>
      <xdr:rowOff>135468</xdr:rowOff>
    </xdr:to>
    <xdr:graphicFrame macro="">
      <xdr:nvGraphicFramePr>
        <xdr:cNvPr id="18" name="Chart 17">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18</xdr:col>
      <xdr:colOff>146237</xdr:colOff>
      <xdr:row>216</xdr:row>
      <xdr:rowOff>80122</xdr:rowOff>
    </xdr:from>
    <xdr:to>
      <xdr:col>26</xdr:col>
      <xdr:colOff>95251</xdr:colOff>
      <xdr:row>225</xdr:row>
      <xdr:rowOff>124946</xdr:rowOff>
    </xdr:to>
    <xdr:graphicFrame macro="">
      <xdr:nvGraphicFramePr>
        <xdr:cNvPr id="19" name="Chart 18">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xdr:col>
      <xdr:colOff>133349</xdr:colOff>
      <xdr:row>227</xdr:row>
      <xdr:rowOff>76199</xdr:rowOff>
    </xdr:from>
    <xdr:to>
      <xdr:col>26</xdr:col>
      <xdr:colOff>133350</xdr:colOff>
      <xdr:row>239</xdr:row>
      <xdr:rowOff>123824</xdr:rowOff>
    </xdr:to>
    <xdr:graphicFrame macro="">
      <xdr:nvGraphicFramePr>
        <xdr:cNvPr id="20" name="Chart 19">
          <a:extLst>
            <a:ext uri="{FF2B5EF4-FFF2-40B4-BE49-F238E27FC236}">
              <a16:creationId xmlns:a16="http://schemas.microsoft.com/office/drawing/2014/main" id="{00000000-0008-0000-0F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18</xdr:col>
      <xdr:colOff>133351</xdr:colOff>
      <xdr:row>241</xdr:row>
      <xdr:rowOff>161926</xdr:rowOff>
    </xdr:from>
    <xdr:to>
      <xdr:col>26</xdr:col>
      <xdr:colOff>133351</xdr:colOff>
      <xdr:row>253</xdr:row>
      <xdr:rowOff>28576</xdr:rowOff>
    </xdr:to>
    <xdr:graphicFrame macro="">
      <xdr:nvGraphicFramePr>
        <xdr:cNvPr id="21" name="Chart 20">
          <a:extLst>
            <a:ext uri="{FF2B5EF4-FFF2-40B4-BE49-F238E27FC236}">
              <a16:creationId xmlns:a16="http://schemas.microsoft.com/office/drawing/2014/main" id="{00000000-0008-0000-0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18</xdr:col>
      <xdr:colOff>142875</xdr:colOff>
      <xdr:row>253</xdr:row>
      <xdr:rowOff>171450</xdr:rowOff>
    </xdr:from>
    <xdr:to>
      <xdr:col>26</xdr:col>
      <xdr:colOff>142875</xdr:colOff>
      <xdr:row>265</xdr:row>
      <xdr:rowOff>38100</xdr:rowOff>
    </xdr:to>
    <xdr:graphicFrame macro="">
      <xdr:nvGraphicFramePr>
        <xdr:cNvPr id="22" name="Chart 21">
          <a:extLst>
            <a:ext uri="{FF2B5EF4-FFF2-40B4-BE49-F238E27FC236}">
              <a16:creationId xmlns:a16="http://schemas.microsoft.com/office/drawing/2014/main" id="{00000000-0008-0000-0F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18</xdr:col>
      <xdr:colOff>171450</xdr:colOff>
      <xdr:row>101</xdr:row>
      <xdr:rowOff>123825</xdr:rowOff>
    </xdr:from>
    <xdr:to>
      <xdr:col>26</xdr:col>
      <xdr:colOff>120651</xdr:colOff>
      <xdr:row>113</xdr:row>
      <xdr:rowOff>85725</xdr:rowOff>
    </xdr:to>
    <xdr:graphicFrame macro="">
      <xdr:nvGraphicFramePr>
        <xdr:cNvPr id="23" name="Chart 22">
          <a:extLst>
            <a:ext uri="{FF2B5EF4-FFF2-40B4-BE49-F238E27FC236}">
              <a16:creationId xmlns:a16="http://schemas.microsoft.com/office/drawing/2014/main" id="{00000000-0008-0000-0F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fp.sharepoint.com/Users/laura.cadilhac/Documents/09%20S,M&amp;E/PPR%202020/PPR-Template_Amended-October-2019.xlsb%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fp-my.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11T16:55:49.674"/>
    </inkml:context>
    <inkml:brush xml:id="br0">
      <inkml:brushProperty name="width" value="0.05" units="cm"/>
      <inkml:brushProperty name="height" value="0.05" units="cm"/>
    </inkml:brush>
  </inkml:definitions>
  <inkml:trace contextRef="#ctx0" brushRef="#br0">1 0,'0'0</inkml:trace>
</inkm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Lozano@minambiente.gov.co" TargetMode="External"/><Relationship Id="rId3" Type="http://schemas.openxmlformats.org/officeDocument/2006/relationships/hyperlink" Target="mailto:carmen.galarza@wfp.org" TargetMode="External"/><Relationship Id="rId7" Type="http://schemas.openxmlformats.org/officeDocument/2006/relationships/hyperlink" Target="mailto:territorioawa@gmail.com" TargetMode="External"/><Relationship Id="rId2" Type="http://schemas.openxmlformats.org/officeDocument/2006/relationships/hyperlink" Target="mailto:chiara.trozzo@wfp.org" TargetMode="External"/><Relationship Id="rId1" Type="http://schemas.openxmlformats.org/officeDocument/2006/relationships/hyperlink" Target="mailto:laura.cadilhac@wfp.org" TargetMode="External"/><Relationship Id="rId6" Type="http://schemas.openxmlformats.org/officeDocument/2006/relationships/hyperlink" Target="mailto:alvaromg15@gmail.com" TargetMode="External"/><Relationship Id="rId11" Type="http://schemas.openxmlformats.org/officeDocument/2006/relationships/drawing" Target="../drawings/drawing1.xml"/><Relationship Id="rId5" Type="http://schemas.openxmlformats.org/officeDocument/2006/relationships/hyperlink" Target="mailto:crecompas18.tumaco@gmail.com" TargetMode="External"/><Relationship Id="rId10" Type="http://schemas.openxmlformats.org/officeDocument/2006/relationships/printerSettings" Target="../printerSettings/printerSettings1.bin"/><Relationship Id="rId4" Type="http://schemas.openxmlformats.org/officeDocument/2006/relationships/hyperlink" Target="mailto:rpnastacuas@gmail.com" TargetMode="External"/><Relationship Id="rId9" Type="http://schemas.openxmlformats.org/officeDocument/2006/relationships/hyperlink" Target="mailto:arturo.espinosa@ambiente.gob.e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hyperlink" Target="https://wfp-my.sharepoint.com/:v:/g/personal/chiara_trozzo_wfp_org/EThnGpBaRUREh-cHt67N8ZYBRRvZeNk-iZqK-MeWA8I5Qg?e=fITbpx" TargetMode="External"/><Relationship Id="rId13" Type="http://schemas.openxmlformats.org/officeDocument/2006/relationships/hyperlink" Target="https://www.efe.com/efe/espana/economia/el-programa-de-alimentos-la-onu-impulsa-proyectos-sostenibles-en-america/10003-4132419" TargetMode="External"/><Relationship Id="rId18" Type="http://schemas.openxmlformats.org/officeDocument/2006/relationships/hyperlink" Target="https://twitter.com/WFP_Colombia/status/1244961390038642688" TargetMode="External"/><Relationship Id="rId3" Type="http://schemas.openxmlformats.org/officeDocument/2006/relationships/hyperlink" Target="http://www.eluniversal.com.co/ambiente/colombia-pone-en-marcha-tres-convenios-ambientales-de-cooperacion-internacional-275025" TargetMode="External"/><Relationship Id="rId21" Type="http://schemas.openxmlformats.org/officeDocument/2006/relationships/hyperlink" Target="https://twitter.com/adaptationfund/status/1250093455101046790" TargetMode="External"/><Relationship Id="rId7" Type="http://schemas.openxmlformats.org/officeDocument/2006/relationships/hyperlink" Target="https://www.weforum.org/agenda/2020/03/women-climate-crisis-vulnerability-empowerment/" TargetMode="External"/><Relationship Id="rId12" Type="http://schemas.openxmlformats.org/officeDocument/2006/relationships/hyperlink" Target="https://www.lahora.com.ec/noticia/1102306995/articulan-acciones-para-atender-a-las-comunidades-awa-" TargetMode="External"/><Relationship Id="rId17" Type="http://schemas.openxmlformats.org/officeDocument/2006/relationships/hyperlink" Target="https://twitter.com/wfp_colombia/status/1232794330433282051?s=21" TargetMode="External"/><Relationship Id="rId2" Type="http://schemas.openxmlformats.org/officeDocument/2006/relationships/hyperlink" Target="https://www.efe.com/efe/america/sociedad/colombia-pone-en-marcha-3-convenios-ambientales-de-cooperacion-internacional/20000013-3566794" TargetMode="External"/><Relationship Id="rId16" Type="http://schemas.openxmlformats.org/officeDocument/2006/relationships/hyperlink" Target="https://twitter.com/wfp_colombia/status/1232101614670032897?s=21" TargetMode="External"/><Relationship Id="rId20" Type="http://schemas.openxmlformats.org/officeDocument/2006/relationships/hyperlink" Target="https://twitter.com/adaptationfund/status/1258140844571480064" TargetMode="External"/><Relationship Id="rId1" Type="http://schemas.openxmlformats.org/officeDocument/2006/relationships/hyperlink" Target="https://www.rcnradio.com/estilo-de-vida/medio-ambiente/colombia-pone-en-marcha-tres-convenios-ambientales-de-cooperacion" TargetMode="External"/><Relationship Id="rId6" Type="http://schemas.openxmlformats.org/officeDocument/2006/relationships/hyperlink" Target="https://twitter.com/minambienteco/status/1250110764096126977?s=12" TargetMode="External"/><Relationship Id="rId11" Type="http://schemas.openxmlformats.org/officeDocument/2006/relationships/hyperlink" Target="https://www.elnorte.ec/inseguridad-alimentaria-es-alta/" TargetMode="External"/><Relationship Id="rId5" Type="http://schemas.openxmlformats.org/officeDocument/2006/relationships/hyperlink" Target="http://www.elnorte.ec/ibarra/73311-proyecto-fronterizo-contra-el-cambio-clim%C3%A1tico.html" TargetMode="External"/><Relationship Id="rId15" Type="http://schemas.openxmlformats.org/officeDocument/2006/relationships/hyperlink" Target="https://twitter.com/wfp_colombia/status/1222497316734734337?s=21" TargetMode="External"/><Relationship Id="rId23" Type="http://schemas.openxmlformats.org/officeDocument/2006/relationships/drawing" Target="../drawings/drawing10.xml"/><Relationship Id="rId10" Type="http://schemas.openxmlformats.org/officeDocument/2006/relationships/hyperlink" Target="https://www.youtube.com/watch?v=Voyq9n35E7E" TargetMode="External"/><Relationship Id="rId19" Type="http://schemas.openxmlformats.org/officeDocument/2006/relationships/hyperlink" Target="https://twitter.com/MinAmbienteCo/status/1250110764096126977" TargetMode="External"/><Relationship Id="rId4" Type="http://schemas.openxmlformats.org/officeDocument/2006/relationships/hyperlink" Target="http://edicionimpresa.elcomercio.com/es/051500009987f18a-d151-41a9-ac1a-df478ec22dc8_06052018_/5" TargetMode="External"/><Relationship Id="rId9" Type="http://schemas.openxmlformats.org/officeDocument/2006/relationships/hyperlink" Target="https://www.weforum.org/agenda/2020/03/women-climate-crisis-vulnerability-empowerment/" TargetMode="External"/><Relationship Id="rId14" Type="http://schemas.openxmlformats.org/officeDocument/2006/relationships/hyperlink" Target="https://www.adaptation-fund.org/document/assessing-progress-integrating-gender-in-adaptation-fund-projects-and-programmes/" TargetMode="External"/><Relationship Id="rId22"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ntohurta2014@gmail.com%20/" TargetMode="External"/><Relationship Id="rId1" Type="http://schemas.openxmlformats.org/officeDocument/2006/relationships/hyperlink" Target="mailto:laura.cadilhac@wfp.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7.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76.xml"/><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92"/>
  <sheetViews>
    <sheetView zoomScale="90" zoomScaleNormal="90" workbookViewId="0">
      <selection activeCell="D13" sqref="D13:D14"/>
    </sheetView>
  </sheetViews>
  <sheetFormatPr defaultColWidth="102.36328125" defaultRowHeight="14"/>
  <cols>
    <col min="1" max="1" width="2.453125" style="1" customWidth="1"/>
    <col min="2" max="2" width="10.6328125" style="97" customWidth="1"/>
    <col min="3" max="3" width="14.6328125" style="97" customWidth="1"/>
    <col min="4" max="4" width="87.08984375" style="1" customWidth="1"/>
    <col min="5" max="5" width="3.6328125" style="1" customWidth="1"/>
    <col min="6" max="6" width="32.632812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row r="2" spans="2:16" ht="14.5" thickBot="1">
      <c r="B2" s="98"/>
      <c r="C2" s="99"/>
      <c r="D2" s="52"/>
      <c r="E2" s="53"/>
    </row>
    <row r="3" spans="2:16" ht="18" thickBot="1">
      <c r="B3" s="100"/>
      <c r="C3" s="101"/>
      <c r="D3" s="64" t="s">
        <v>0</v>
      </c>
      <c r="E3" s="55"/>
    </row>
    <row r="4" spans="2:16" ht="14.5" thickBot="1">
      <c r="B4" s="100"/>
      <c r="C4" s="101"/>
      <c r="D4" s="54"/>
      <c r="E4" s="55"/>
    </row>
    <row r="5" spans="2:16" ht="14.5" thickBot="1">
      <c r="B5" s="100"/>
      <c r="C5" s="104" t="s">
        <v>1</v>
      </c>
      <c r="D5" s="402" t="s">
        <v>1130</v>
      </c>
      <c r="E5" s="55"/>
    </row>
    <row r="6" spans="2:16" s="3" customFormat="1" ht="14.5" thickBot="1">
      <c r="B6" s="102"/>
      <c r="C6" s="62"/>
      <c r="D6" s="28"/>
      <c r="E6" s="26"/>
      <c r="G6" s="2"/>
      <c r="H6" s="2"/>
      <c r="I6" s="2"/>
      <c r="J6" s="2"/>
      <c r="K6" s="2"/>
      <c r="L6" s="2"/>
      <c r="M6" s="2"/>
      <c r="N6" s="2"/>
      <c r="O6" s="2"/>
      <c r="P6" s="2"/>
    </row>
    <row r="7" spans="2:16" s="3" customFormat="1" ht="30.75" customHeight="1" thickBot="1">
      <c r="B7" s="102"/>
      <c r="C7" s="56" t="s">
        <v>2</v>
      </c>
      <c r="D7" s="10" t="s">
        <v>3</v>
      </c>
      <c r="E7" s="26"/>
      <c r="G7" s="2"/>
      <c r="H7" s="2"/>
      <c r="I7" s="2"/>
      <c r="J7" s="2"/>
      <c r="K7" s="2"/>
      <c r="L7" s="2"/>
      <c r="M7" s="2"/>
      <c r="N7" s="2"/>
      <c r="O7" s="2"/>
      <c r="P7" s="2"/>
    </row>
    <row r="8" spans="2:16" s="3" customFormat="1" hidden="1">
      <c r="B8" s="100"/>
      <c r="C8" s="101"/>
      <c r="D8" s="54"/>
      <c r="E8" s="26"/>
      <c r="G8" s="2"/>
      <c r="H8" s="2"/>
      <c r="I8" s="2"/>
      <c r="J8" s="2"/>
      <c r="K8" s="2"/>
      <c r="L8" s="2"/>
      <c r="M8" s="2"/>
      <c r="N8" s="2"/>
      <c r="O8" s="2"/>
      <c r="P8" s="2"/>
    </row>
    <row r="9" spans="2:16" s="3" customFormat="1" hidden="1">
      <c r="B9" s="100"/>
      <c r="C9" s="101"/>
      <c r="D9" s="54"/>
      <c r="E9" s="26"/>
      <c r="G9" s="2"/>
      <c r="H9" s="2"/>
      <c r="I9" s="2"/>
      <c r="J9" s="2"/>
      <c r="K9" s="2"/>
      <c r="L9" s="2"/>
      <c r="M9" s="2"/>
      <c r="N9" s="2"/>
      <c r="O9" s="2"/>
      <c r="P9" s="2"/>
    </row>
    <row r="10" spans="2:16" s="3" customFormat="1" hidden="1">
      <c r="B10" s="100"/>
      <c r="C10" s="101"/>
      <c r="D10" s="54"/>
      <c r="E10" s="26"/>
      <c r="G10" s="2"/>
      <c r="H10" s="2"/>
      <c r="I10" s="2"/>
      <c r="J10" s="2"/>
      <c r="K10" s="2"/>
      <c r="L10" s="2"/>
      <c r="M10" s="2"/>
      <c r="N10" s="2"/>
      <c r="O10" s="2"/>
      <c r="P10" s="2"/>
    </row>
    <row r="11" spans="2:16" s="3" customFormat="1" hidden="1">
      <c r="B11" s="100"/>
      <c r="C11" s="101"/>
      <c r="D11" s="54"/>
      <c r="E11" s="26"/>
      <c r="G11" s="2"/>
      <c r="H11" s="2"/>
      <c r="I11" s="2"/>
      <c r="J11" s="2"/>
      <c r="K11" s="2"/>
      <c r="L11" s="2"/>
      <c r="M11" s="2"/>
      <c r="N11" s="2"/>
      <c r="O11" s="2"/>
      <c r="P11" s="2"/>
    </row>
    <row r="12" spans="2:16" s="3" customFormat="1" ht="14.5" thickBot="1">
      <c r="B12" s="102"/>
      <c r="C12" s="62"/>
      <c r="D12" s="28"/>
      <c r="E12" s="26"/>
      <c r="G12" s="2"/>
      <c r="H12" s="2"/>
      <c r="I12" s="2"/>
      <c r="J12" s="2"/>
      <c r="K12" s="2"/>
      <c r="L12" s="2"/>
      <c r="M12" s="2"/>
      <c r="N12" s="2"/>
      <c r="O12" s="2"/>
      <c r="P12" s="2"/>
    </row>
    <row r="13" spans="2:16" s="3" customFormat="1" ht="63.75" customHeight="1">
      <c r="B13" s="102"/>
      <c r="C13" s="57" t="s">
        <v>4</v>
      </c>
      <c r="D13" s="968" t="s">
        <v>915</v>
      </c>
      <c r="E13" s="26"/>
      <c r="G13" s="2"/>
      <c r="H13" s="2"/>
      <c r="I13" s="2"/>
      <c r="J13" s="2"/>
      <c r="K13" s="2"/>
      <c r="L13" s="2"/>
      <c r="M13" s="2"/>
      <c r="N13" s="2"/>
      <c r="O13" s="2"/>
      <c r="P13" s="2"/>
    </row>
    <row r="14" spans="2:16" s="3" customFormat="1" ht="130.5" customHeight="1" thickBot="1">
      <c r="B14" s="102"/>
      <c r="C14" s="62"/>
      <c r="D14" s="969"/>
      <c r="E14" s="26"/>
      <c r="G14" s="2"/>
      <c r="H14" s="2" t="s">
        <v>5</v>
      </c>
      <c r="I14" s="2" t="s">
        <v>6</v>
      </c>
      <c r="J14" s="2"/>
      <c r="K14" s="2" t="s">
        <v>7</v>
      </c>
      <c r="L14" s="2" t="s">
        <v>8</v>
      </c>
      <c r="M14" s="2" t="s">
        <v>9</v>
      </c>
      <c r="N14" s="2" t="s">
        <v>10</v>
      </c>
      <c r="O14" s="2" t="s">
        <v>11</v>
      </c>
      <c r="P14" s="2" t="s">
        <v>12</v>
      </c>
    </row>
    <row r="15" spans="2:16" s="3" customFormat="1" ht="14.5" thickBot="1">
      <c r="B15" s="102"/>
      <c r="C15" s="58" t="s">
        <v>13</v>
      </c>
      <c r="D15" s="433"/>
      <c r="E15" s="26"/>
      <c r="G15" s="2"/>
      <c r="H15" s="4" t="s">
        <v>14</v>
      </c>
      <c r="I15" s="2" t="s">
        <v>15</v>
      </c>
      <c r="J15" s="2" t="s">
        <v>16</v>
      </c>
      <c r="K15" s="2" t="s">
        <v>17</v>
      </c>
      <c r="L15" s="2">
        <v>1</v>
      </c>
      <c r="M15" s="2">
        <v>1</v>
      </c>
      <c r="N15" s="2" t="s">
        <v>18</v>
      </c>
      <c r="O15" s="2" t="s">
        <v>19</v>
      </c>
      <c r="P15" s="2" t="s">
        <v>20</v>
      </c>
    </row>
    <row r="16" spans="2:16" s="3" customFormat="1" ht="29.25" customHeight="1" thickBot="1">
      <c r="B16" s="972" t="s">
        <v>21</v>
      </c>
      <c r="C16" s="973"/>
      <c r="D16" s="434" t="s">
        <v>22</v>
      </c>
      <c r="E16" s="26"/>
      <c r="G16" s="2"/>
      <c r="H16" s="4" t="s">
        <v>23</v>
      </c>
      <c r="I16" s="2" t="s">
        <v>24</v>
      </c>
      <c r="J16" s="2" t="s">
        <v>25</v>
      </c>
      <c r="K16" s="2" t="s">
        <v>26</v>
      </c>
      <c r="L16" s="2">
        <v>2</v>
      </c>
      <c r="M16" s="2">
        <v>2</v>
      </c>
      <c r="N16" s="2" t="s">
        <v>27</v>
      </c>
      <c r="O16" s="2" t="s">
        <v>28</v>
      </c>
      <c r="P16" s="2" t="s">
        <v>29</v>
      </c>
    </row>
    <row r="17" spans="2:16" s="3" customFormat="1" ht="14.5" thickBot="1">
      <c r="B17" s="102"/>
      <c r="C17" s="58" t="s">
        <v>30</v>
      </c>
      <c r="D17" s="435" t="s">
        <v>31</v>
      </c>
      <c r="E17" s="26"/>
      <c r="G17" s="2"/>
      <c r="H17" s="4" t="s">
        <v>32</v>
      </c>
      <c r="I17" s="2" t="s">
        <v>33</v>
      </c>
      <c r="J17" s="2"/>
      <c r="K17" s="2" t="s">
        <v>34</v>
      </c>
      <c r="L17" s="2">
        <v>3</v>
      </c>
      <c r="M17" s="2">
        <v>3</v>
      </c>
      <c r="N17" s="2" t="s">
        <v>35</v>
      </c>
      <c r="O17" s="2" t="s">
        <v>36</v>
      </c>
      <c r="P17" s="2" t="s">
        <v>37</v>
      </c>
    </row>
    <row r="18" spans="2:16" s="3" customFormat="1" ht="14.5" thickBot="1">
      <c r="B18" s="103"/>
      <c r="C18" s="57" t="s">
        <v>38</v>
      </c>
      <c r="D18" s="435" t="s">
        <v>39</v>
      </c>
      <c r="E18" s="26"/>
      <c r="G18" s="2"/>
      <c r="H18" s="4" t="s">
        <v>40</v>
      </c>
      <c r="I18" s="2"/>
      <c r="J18" s="2"/>
      <c r="K18" s="2" t="s">
        <v>41</v>
      </c>
      <c r="L18" s="2">
        <v>5</v>
      </c>
      <c r="M18" s="2">
        <v>5</v>
      </c>
      <c r="N18" s="2" t="s">
        <v>42</v>
      </c>
      <c r="O18" s="2" t="s">
        <v>43</v>
      </c>
      <c r="P18" s="2" t="s">
        <v>44</v>
      </c>
    </row>
    <row r="19" spans="2:16" s="3" customFormat="1" ht="60.75" customHeight="1" thickBot="1">
      <c r="B19" s="975" t="s">
        <v>45</v>
      </c>
      <c r="C19" s="976"/>
      <c r="D19" s="162" t="s">
        <v>779</v>
      </c>
      <c r="E19" s="26"/>
      <c r="G19" s="2"/>
      <c r="H19" s="4" t="s">
        <v>46</v>
      </c>
      <c r="I19" s="2"/>
      <c r="J19" s="2"/>
      <c r="K19" s="2" t="s">
        <v>47</v>
      </c>
      <c r="L19" s="2"/>
      <c r="M19" s="2"/>
      <c r="N19" s="2"/>
      <c r="O19" s="2" t="s">
        <v>48</v>
      </c>
      <c r="P19" s="2" t="s">
        <v>49</v>
      </c>
    </row>
    <row r="20" spans="2:16" s="3" customFormat="1">
      <c r="B20" s="102"/>
      <c r="C20" s="57"/>
      <c r="D20" s="28"/>
      <c r="E20" s="55"/>
      <c r="F20" s="4"/>
      <c r="G20" s="2"/>
      <c r="H20" s="2"/>
      <c r="J20" s="2"/>
      <c r="K20" s="2"/>
      <c r="L20" s="2"/>
      <c r="M20" s="2" t="s">
        <v>50</v>
      </c>
      <c r="N20" s="2" t="s">
        <v>51</v>
      </c>
    </row>
    <row r="21" spans="2:16" s="3" customFormat="1">
      <c r="B21" s="102"/>
      <c r="C21" s="104" t="s">
        <v>52</v>
      </c>
      <c r="D21" s="28"/>
      <c r="E21" s="55"/>
      <c r="F21" s="4"/>
      <c r="G21" s="2"/>
      <c r="H21" s="2"/>
      <c r="J21" s="2"/>
      <c r="K21" s="2"/>
      <c r="L21" s="2"/>
      <c r="M21" s="2" t="s">
        <v>53</v>
      </c>
      <c r="N21" s="2" t="s">
        <v>54</v>
      </c>
    </row>
    <row r="22" spans="2:16" s="3" customFormat="1" ht="14.5" thickBot="1">
      <c r="B22" s="102"/>
      <c r="C22" s="105" t="s">
        <v>55</v>
      </c>
      <c r="D22" s="28"/>
      <c r="E22" s="26"/>
      <c r="G22" s="2"/>
      <c r="H22" s="4" t="s">
        <v>56</v>
      </c>
      <c r="I22" s="2"/>
      <c r="J22" s="2"/>
      <c r="L22" s="2"/>
      <c r="M22" s="2"/>
      <c r="N22" s="2"/>
      <c r="O22" s="2" t="s">
        <v>57</v>
      </c>
      <c r="P22" s="2" t="s">
        <v>58</v>
      </c>
    </row>
    <row r="23" spans="2:16" s="3" customFormat="1" ht="20" customHeight="1">
      <c r="B23" s="975" t="s">
        <v>59</v>
      </c>
      <c r="C23" s="977"/>
      <c r="D23" s="970">
        <v>42917</v>
      </c>
      <c r="E23" s="26"/>
      <c r="G23" s="2"/>
      <c r="H23" s="4"/>
      <c r="I23" s="2"/>
      <c r="J23" s="2"/>
      <c r="L23" s="2"/>
      <c r="M23" s="2"/>
      <c r="N23" s="2"/>
      <c r="O23" s="2"/>
      <c r="P23" s="2"/>
    </row>
    <row r="24" spans="2:16" s="3" customFormat="1" ht="4.5" customHeight="1">
      <c r="B24" s="975"/>
      <c r="C24" s="977"/>
      <c r="D24" s="971"/>
      <c r="E24" s="26"/>
      <c r="G24" s="2"/>
      <c r="H24" s="4"/>
      <c r="I24" s="2"/>
      <c r="J24" s="2"/>
      <c r="L24" s="2"/>
      <c r="M24" s="2"/>
      <c r="N24" s="2"/>
      <c r="O24" s="2"/>
      <c r="P24" s="2"/>
    </row>
    <row r="25" spans="2:16" s="3" customFormat="1" ht="27.5" customHeight="1">
      <c r="B25" s="972" t="s">
        <v>60</v>
      </c>
      <c r="C25" s="974"/>
      <c r="D25" s="163">
        <v>43066</v>
      </c>
      <c r="E25" s="26"/>
      <c r="F25" s="2"/>
      <c r="G25" s="4"/>
      <c r="H25" s="2"/>
      <c r="I25" s="2"/>
      <c r="K25" s="2"/>
      <c r="L25" s="2"/>
      <c r="M25" s="2"/>
      <c r="N25" s="2" t="s">
        <v>61</v>
      </c>
      <c r="O25" s="2" t="s">
        <v>62</v>
      </c>
    </row>
    <row r="26" spans="2:16" s="3" customFormat="1" ht="27.5" customHeight="1">
      <c r="B26" s="972" t="s">
        <v>63</v>
      </c>
      <c r="C26" s="974"/>
      <c r="D26" s="163">
        <v>43223</v>
      </c>
      <c r="E26" s="26"/>
      <c r="F26" s="2"/>
      <c r="G26" s="4"/>
      <c r="H26" s="2"/>
      <c r="I26" s="2"/>
      <c r="K26" s="2"/>
      <c r="L26" s="2"/>
      <c r="M26" s="2"/>
      <c r="N26" s="2" t="s">
        <v>64</v>
      </c>
      <c r="O26" s="2" t="s">
        <v>65</v>
      </c>
    </row>
    <row r="27" spans="2:16" s="3" customFormat="1" ht="27.5" customHeight="1">
      <c r="B27" s="972" t="s">
        <v>66</v>
      </c>
      <c r="C27" s="974"/>
      <c r="D27" s="521"/>
      <c r="E27" s="59"/>
      <c r="F27" s="2"/>
      <c r="G27" s="4"/>
      <c r="H27" s="2"/>
      <c r="I27" s="2"/>
      <c r="J27" s="2"/>
      <c r="K27" s="2"/>
      <c r="L27" s="2"/>
      <c r="M27" s="2"/>
      <c r="N27" s="2"/>
      <c r="O27" s="2"/>
    </row>
    <row r="28" spans="2:16" s="3" customFormat="1" ht="21.5" customHeight="1" thickBot="1">
      <c r="B28" s="102"/>
      <c r="C28" s="58" t="s">
        <v>67</v>
      </c>
      <c r="D28" s="522">
        <v>45047</v>
      </c>
      <c r="E28" s="26"/>
      <c r="F28" s="2"/>
      <c r="G28" s="4"/>
      <c r="H28" s="2"/>
      <c r="I28" s="2"/>
      <c r="J28" s="2"/>
      <c r="K28" s="2"/>
      <c r="L28" s="2"/>
      <c r="M28" s="2"/>
      <c r="N28" s="2"/>
      <c r="O28" s="2"/>
    </row>
    <row r="29" spans="2:16" s="3" customFormat="1">
      <c r="B29" s="102"/>
      <c r="C29" s="62"/>
      <c r="D29" s="60"/>
      <c r="E29" s="26"/>
      <c r="F29" s="2"/>
      <c r="G29" s="4"/>
      <c r="H29" s="2"/>
      <c r="I29" s="2"/>
      <c r="J29" s="2"/>
      <c r="K29" s="2"/>
      <c r="L29" s="2"/>
      <c r="M29" s="2"/>
      <c r="N29" s="2"/>
      <c r="O29" s="2"/>
    </row>
    <row r="30" spans="2:16" s="3" customFormat="1" ht="14.5" thickBot="1">
      <c r="B30" s="102"/>
      <c r="C30" s="62"/>
      <c r="D30" s="61" t="s">
        <v>68</v>
      </c>
      <c r="E30" s="26"/>
      <c r="G30" s="2"/>
      <c r="H30" s="4" t="s">
        <v>69</v>
      </c>
      <c r="I30" s="2"/>
      <c r="J30" s="2"/>
      <c r="K30" s="2"/>
      <c r="L30" s="2"/>
      <c r="M30" s="2"/>
      <c r="N30" s="2"/>
      <c r="O30" s="2"/>
      <c r="P30" s="2"/>
    </row>
    <row r="31" spans="2:16" s="3" customFormat="1" ht="108.75" customHeight="1" thickBot="1">
      <c r="B31" s="102"/>
      <c r="C31" s="62"/>
      <c r="D31" s="11" t="s">
        <v>935</v>
      </c>
      <c r="E31" s="26"/>
      <c r="F31" s="5"/>
      <c r="G31" s="2"/>
      <c r="H31" s="4" t="s">
        <v>70</v>
      </c>
      <c r="I31" s="2"/>
      <c r="J31" s="2"/>
      <c r="K31" s="2"/>
      <c r="L31" s="2"/>
      <c r="M31" s="2"/>
      <c r="N31" s="2"/>
      <c r="O31" s="2"/>
      <c r="P31" s="2"/>
    </row>
    <row r="32" spans="2:16" s="3" customFormat="1" ht="32.25" customHeight="1" thickBot="1">
      <c r="B32" s="972" t="s">
        <v>71</v>
      </c>
      <c r="C32" s="973"/>
      <c r="D32" s="28"/>
      <c r="E32" s="26"/>
      <c r="G32" s="2"/>
      <c r="H32" s="4" t="s">
        <v>72</v>
      </c>
      <c r="I32" s="2"/>
      <c r="J32" s="2"/>
      <c r="K32" s="2"/>
      <c r="L32" s="2"/>
      <c r="M32" s="2"/>
      <c r="N32" s="2"/>
      <c r="O32" s="2"/>
      <c r="P32" s="2"/>
    </row>
    <row r="33" spans="2:16" s="3" customFormat="1" ht="17.25" customHeight="1" thickBot="1">
      <c r="B33" s="102"/>
      <c r="C33" s="62"/>
      <c r="D33" s="11" t="s">
        <v>698</v>
      </c>
      <c r="E33" s="26"/>
      <c r="G33" s="2"/>
      <c r="H33" s="4" t="s">
        <v>73</v>
      </c>
      <c r="I33" s="2"/>
      <c r="J33" s="2"/>
      <c r="K33" s="2"/>
      <c r="L33" s="2"/>
      <c r="M33" s="2"/>
      <c r="N33" s="2"/>
      <c r="O33" s="2"/>
      <c r="P33" s="2"/>
    </row>
    <row r="34" spans="2:16" s="3" customFormat="1">
      <c r="B34" s="102"/>
      <c r="C34" s="62"/>
      <c r="D34" s="28"/>
      <c r="E34" s="26"/>
      <c r="F34" s="5"/>
      <c r="G34" s="2"/>
      <c r="H34" s="4" t="s">
        <v>74</v>
      </c>
      <c r="I34" s="2"/>
      <c r="J34" s="2"/>
      <c r="K34" s="2"/>
      <c r="L34" s="2"/>
      <c r="M34" s="2"/>
      <c r="N34" s="2"/>
      <c r="O34" s="2"/>
      <c r="P34" s="2"/>
    </row>
    <row r="35" spans="2:16" s="3" customFormat="1">
      <c r="B35" s="102"/>
      <c r="C35" s="106" t="s">
        <v>75</v>
      </c>
      <c r="D35" s="28"/>
      <c r="E35" s="26"/>
      <c r="G35" s="2"/>
      <c r="H35" s="4" t="s">
        <v>76</v>
      </c>
      <c r="I35" s="2"/>
      <c r="J35" s="2"/>
      <c r="K35" s="2"/>
      <c r="L35" s="2"/>
      <c r="M35" s="2"/>
      <c r="N35" s="2"/>
      <c r="O35" s="2"/>
      <c r="P35" s="2"/>
    </row>
    <row r="36" spans="2:16" s="3" customFormat="1" ht="31.5" customHeight="1" thickBot="1">
      <c r="B36" s="972" t="s">
        <v>77</v>
      </c>
      <c r="C36" s="973"/>
      <c r="D36" s="28"/>
      <c r="E36" s="26"/>
      <c r="G36" s="2"/>
      <c r="H36" s="4" t="s">
        <v>78</v>
      </c>
      <c r="I36" s="2"/>
      <c r="J36" s="2"/>
      <c r="K36" s="2"/>
      <c r="L36" s="2"/>
      <c r="M36" s="2"/>
      <c r="N36" s="2"/>
      <c r="O36" s="2"/>
      <c r="P36" s="2"/>
    </row>
    <row r="37" spans="2:16" s="3" customFormat="1">
      <c r="B37" s="102"/>
      <c r="C37" s="62" t="s">
        <v>79</v>
      </c>
      <c r="D37" s="173" t="s">
        <v>883</v>
      </c>
      <c r="E37" s="26"/>
      <c r="G37" s="2"/>
      <c r="H37" s="4" t="s">
        <v>80</v>
      </c>
      <c r="I37" s="2"/>
      <c r="J37" s="2"/>
      <c r="K37" s="2"/>
      <c r="L37" s="2"/>
      <c r="M37" s="2"/>
      <c r="N37" s="2"/>
      <c r="O37" s="2"/>
      <c r="P37" s="2"/>
    </row>
    <row r="38" spans="2:16" s="3" customFormat="1">
      <c r="B38" s="102"/>
      <c r="C38" s="62" t="s">
        <v>81</v>
      </c>
      <c r="D38" s="439" t="s">
        <v>884</v>
      </c>
      <c r="E38" s="26"/>
      <c r="G38" s="2"/>
      <c r="H38" s="4" t="s">
        <v>82</v>
      </c>
      <c r="I38" s="2"/>
      <c r="J38" s="2"/>
      <c r="K38" s="2"/>
      <c r="L38" s="2"/>
      <c r="M38" s="2"/>
      <c r="N38" s="2"/>
      <c r="O38" s="2"/>
      <c r="P38" s="2"/>
    </row>
    <row r="39" spans="2:16" s="3" customFormat="1" ht="14.5" thickBot="1">
      <c r="B39" s="102"/>
      <c r="C39" s="62" t="s">
        <v>83</v>
      </c>
      <c r="D39" s="174">
        <v>43982</v>
      </c>
      <c r="E39" s="26"/>
      <c r="G39" s="2"/>
      <c r="H39" s="4" t="s">
        <v>84</v>
      </c>
      <c r="I39" s="2"/>
      <c r="J39" s="2"/>
      <c r="K39" s="2"/>
      <c r="L39" s="2"/>
      <c r="M39" s="2"/>
      <c r="N39" s="2"/>
      <c r="O39" s="2"/>
      <c r="P39" s="2"/>
    </row>
    <row r="40" spans="2:16" s="3" customFormat="1" ht="15" customHeight="1" thickBot="1">
      <c r="B40" s="102"/>
      <c r="C40" s="58" t="s">
        <v>85</v>
      </c>
      <c r="D40" s="28"/>
      <c r="E40" s="26"/>
      <c r="G40" s="2"/>
      <c r="H40" s="4" t="s">
        <v>86</v>
      </c>
      <c r="I40" s="2"/>
      <c r="J40" s="2"/>
      <c r="K40" s="2"/>
      <c r="L40" s="2"/>
      <c r="M40" s="2"/>
      <c r="N40" s="2"/>
      <c r="O40" s="2"/>
      <c r="P40" s="2"/>
    </row>
    <row r="41" spans="2:16" s="3" customFormat="1">
      <c r="B41" s="102"/>
      <c r="C41" s="62" t="s">
        <v>79</v>
      </c>
      <c r="D41" s="173" t="s">
        <v>933</v>
      </c>
      <c r="E41" s="26"/>
      <c r="G41" s="2"/>
      <c r="H41" s="4" t="s">
        <v>87</v>
      </c>
      <c r="I41" s="2"/>
      <c r="J41" s="2"/>
      <c r="K41" s="2"/>
      <c r="L41" s="2"/>
      <c r="M41" s="2"/>
      <c r="N41" s="2"/>
      <c r="O41" s="2"/>
      <c r="P41" s="2"/>
    </row>
    <row r="42" spans="2:16" s="3" customFormat="1" ht="14.5">
      <c r="B42" s="102"/>
      <c r="C42" s="62" t="s">
        <v>81</v>
      </c>
      <c r="D42" s="448" t="s">
        <v>934</v>
      </c>
      <c r="E42" s="26"/>
      <c r="G42" s="2"/>
      <c r="H42" s="4" t="s">
        <v>88</v>
      </c>
      <c r="I42" s="2"/>
      <c r="J42" s="2"/>
      <c r="K42" s="2"/>
      <c r="L42" s="2"/>
      <c r="M42" s="2"/>
      <c r="N42" s="2"/>
      <c r="O42" s="2"/>
      <c r="P42" s="2"/>
    </row>
    <row r="43" spans="2:16" s="3" customFormat="1" ht="14.5" thickBot="1">
      <c r="B43" s="102"/>
      <c r="C43" s="62" t="s">
        <v>83</v>
      </c>
      <c r="D43" s="174">
        <v>43982</v>
      </c>
      <c r="E43" s="26"/>
      <c r="G43" s="2"/>
      <c r="H43" s="4" t="s">
        <v>89</v>
      </c>
      <c r="I43" s="2"/>
      <c r="J43" s="2"/>
      <c r="K43" s="2"/>
      <c r="L43" s="2"/>
      <c r="M43" s="2"/>
      <c r="N43" s="2"/>
      <c r="O43" s="2"/>
      <c r="P43" s="2"/>
    </row>
    <row r="44" spans="2:16" s="3" customFormat="1" ht="14.5" thickBot="1">
      <c r="B44" s="102"/>
      <c r="C44" s="58" t="s">
        <v>85</v>
      </c>
      <c r="D44" s="28"/>
      <c r="E44" s="26"/>
      <c r="G44" s="2"/>
      <c r="H44" s="4"/>
      <c r="I44" s="2"/>
      <c r="J44" s="2"/>
      <c r="K44" s="2"/>
      <c r="L44" s="2"/>
      <c r="M44" s="2"/>
      <c r="N44" s="2"/>
      <c r="O44" s="2"/>
      <c r="P44" s="2"/>
    </row>
    <row r="45" spans="2:16" s="3" customFormat="1">
      <c r="B45" s="102"/>
      <c r="C45" s="62" t="s">
        <v>79</v>
      </c>
      <c r="D45" s="173" t="s">
        <v>914</v>
      </c>
      <c r="E45" s="26"/>
      <c r="G45" s="2"/>
      <c r="H45" s="4"/>
      <c r="I45" s="2"/>
      <c r="J45" s="2"/>
      <c r="K45" s="2"/>
      <c r="L45" s="2"/>
      <c r="M45" s="2"/>
      <c r="N45" s="2"/>
      <c r="O45" s="2"/>
      <c r="P45" s="2"/>
    </row>
    <row r="46" spans="2:16" s="3" customFormat="1" ht="14.5">
      <c r="B46" s="102"/>
      <c r="C46" s="62" t="s">
        <v>81</v>
      </c>
      <c r="D46" s="530" t="s">
        <v>1156</v>
      </c>
      <c r="E46" s="26"/>
      <c r="G46" s="2"/>
      <c r="H46" s="4"/>
      <c r="I46" s="2"/>
      <c r="J46" s="2"/>
      <c r="K46" s="2"/>
      <c r="L46" s="2"/>
      <c r="M46" s="2"/>
      <c r="N46" s="2"/>
      <c r="O46" s="2"/>
      <c r="P46" s="2"/>
    </row>
    <row r="47" spans="2:16" s="3" customFormat="1" ht="14.5" thickBot="1">
      <c r="B47" s="102"/>
      <c r="C47" s="62" t="s">
        <v>83</v>
      </c>
      <c r="D47" s="174">
        <v>43982</v>
      </c>
      <c r="E47" s="26"/>
      <c r="G47" s="2"/>
      <c r="H47" s="4"/>
      <c r="I47" s="2"/>
      <c r="J47" s="2"/>
      <c r="K47" s="2"/>
      <c r="L47" s="2"/>
      <c r="M47" s="2"/>
      <c r="N47" s="2"/>
      <c r="O47" s="2"/>
      <c r="P47" s="2"/>
    </row>
    <row r="48" spans="2:16" s="3" customFormat="1" ht="14.5" thickBot="1">
      <c r="B48" s="102"/>
      <c r="C48" s="58" t="s">
        <v>90</v>
      </c>
      <c r="D48" s="28"/>
      <c r="E48" s="26"/>
      <c r="G48" s="2"/>
      <c r="H48" s="4" t="s">
        <v>91</v>
      </c>
      <c r="I48" s="2"/>
      <c r="J48" s="2"/>
      <c r="K48" s="2"/>
      <c r="L48" s="2"/>
      <c r="M48" s="2"/>
      <c r="N48" s="2"/>
      <c r="O48" s="2"/>
      <c r="P48" s="2"/>
    </row>
    <row r="49" spans="1:16" s="3" customFormat="1">
      <c r="B49" s="102"/>
      <c r="C49" s="62" t="s">
        <v>79</v>
      </c>
      <c r="D49" s="173" t="s">
        <v>775</v>
      </c>
      <c r="E49" s="26"/>
      <c r="G49" s="2"/>
      <c r="H49" s="4" t="s">
        <v>92</v>
      </c>
      <c r="I49" s="2"/>
      <c r="J49" s="2"/>
      <c r="K49" s="2"/>
      <c r="L49" s="2"/>
      <c r="M49" s="2"/>
      <c r="N49" s="2"/>
      <c r="O49" s="2"/>
      <c r="P49" s="2"/>
    </row>
    <row r="50" spans="1:16" s="3" customFormat="1">
      <c r="B50" s="102"/>
      <c r="C50" s="62" t="s">
        <v>81</v>
      </c>
      <c r="D50" s="440" t="s">
        <v>776</v>
      </c>
      <c r="E50" s="26"/>
      <c r="G50" s="2"/>
      <c r="H50" s="4" t="s">
        <v>93</v>
      </c>
      <c r="I50" s="2"/>
      <c r="J50" s="2"/>
      <c r="K50" s="2"/>
      <c r="L50" s="2"/>
      <c r="M50" s="2"/>
      <c r="N50" s="2"/>
      <c r="O50" s="2"/>
      <c r="P50" s="2"/>
    </row>
    <row r="51" spans="1:16" ht="14.5" thickBot="1">
      <c r="A51" s="3"/>
      <c r="B51" s="102"/>
      <c r="C51" s="62" t="s">
        <v>83</v>
      </c>
      <c r="D51" s="174">
        <v>43982</v>
      </c>
      <c r="E51" s="26"/>
      <c r="H51" s="4" t="s">
        <v>94</v>
      </c>
    </row>
    <row r="52" spans="1:16" ht="14.5" thickBot="1">
      <c r="A52" s="3"/>
      <c r="B52" s="102"/>
      <c r="C52" s="58" t="s">
        <v>90</v>
      </c>
      <c r="D52" s="28"/>
      <c r="E52" s="26"/>
      <c r="H52" s="4"/>
    </row>
    <row r="53" spans="1:16">
      <c r="A53" s="3"/>
      <c r="B53" s="102"/>
      <c r="C53" s="62" t="s">
        <v>79</v>
      </c>
      <c r="D53" s="173" t="s">
        <v>777</v>
      </c>
      <c r="E53" s="26"/>
      <c r="H53" s="4"/>
    </row>
    <row r="54" spans="1:16">
      <c r="A54" s="3"/>
      <c r="B54" s="102"/>
      <c r="C54" s="62" t="s">
        <v>81</v>
      </c>
      <c r="D54" s="440" t="s">
        <v>778</v>
      </c>
      <c r="E54" s="26"/>
      <c r="H54" s="4"/>
    </row>
    <row r="55" spans="1:16" ht="14.5" thickBot="1">
      <c r="A55" s="3"/>
      <c r="B55" s="102"/>
      <c r="C55" s="62" t="s">
        <v>83</v>
      </c>
      <c r="D55" s="174">
        <v>43982</v>
      </c>
      <c r="E55" s="26"/>
      <c r="H55" s="4"/>
    </row>
    <row r="56" spans="1:16" ht="14.5" thickBot="1">
      <c r="B56" s="102"/>
      <c r="C56" s="58" t="s">
        <v>95</v>
      </c>
      <c r="D56" s="28"/>
      <c r="E56" s="26"/>
      <c r="H56" s="4" t="s">
        <v>96</v>
      </c>
    </row>
    <row r="57" spans="1:16">
      <c r="B57" s="102"/>
      <c r="C57" s="62" t="s">
        <v>79</v>
      </c>
      <c r="D57" s="436" t="s">
        <v>925</v>
      </c>
      <c r="E57" s="26"/>
      <c r="H57" s="4" t="s">
        <v>97</v>
      </c>
    </row>
    <row r="58" spans="1:16">
      <c r="B58" s="102"/>
      <c r="C58" s="62" t="s">
        <v>81</v>
      </c>
      <c r="D58" s="439" t="s">
        <v>932</v>
      </c>
      <c r="E58" s="26"/>
      <c r="H58" s="4" t="s">
        <v>98</v>
      </c>
    </row>
    <row r="59" spans="1:16" ht="14.5" thickBot="1">
      <c r="B59" s="102"/>
      <c r="C59" s="62" t="s">
        <v>83</v>
      </c>
      <c r="D59" s="174">
        <v>43982</v>
      </c>
      <c r="E59" s="26"/>
      <c r="H59" s="4" t="s">
        <v>99</v>
      </c>
    </row>
    <row r="60" spans="1:16" ht="14.5" thickBot="1">
      <c r="B60" s="102"/>
      <c r="C60" s="58" t="s">
        <v>95</v>
      </c>
      <c r="D60" s="437"/>
      <c r="E60" s="26"/>
      <c r="H60" s="4" t="s">
        <v>100</v>
      </c>
    </row>
    <row r="61" spans="1:16">
      <c r="B61" s="102"/>
      <c r="C61" s="62" t="s">
        <v>79</v>
      </c>
      <c r="D61" s="436" t="s">
        <v>930</v>
      </c>
      <c r="E61" s="26"/>
      <c r="H61" s="4" t="s">
        <v>101</v>
      </c>
    </row>
    <row r="62" spans="1:16">
      <c r="B62" s="102"/>
      <c r="C62" s="62" t="s">
        <v>81</v>
      </c>
      <c r="D62" s="441" t="s">
        <v>931</v>
      </c>
      <c r="E62" s="26"/>
      <c r="H62" s="4" t="s">
        <v>102</v>
      </c>
    </row>
    <row r="63" spans="1:16" ht="14.5" thickBot="1">
      <c r="B63" s="102"/>
      <c r="C63" s="62" t="s">
        <v>83</v>
      </c>
      <c r="D63" s="174">
        <v>43982</v>
      </c>
      <c r="E63" s="26"/>
      <c r="H63" s="4" t="s">
        <v>103</v>
      </c>
    </row>
    <row r="64" spans="1:16" ht="14.5" thickBot="1">
      <c r="B64" s="102"/>
      <c r="C64" s="58" t="s">
        <v>95</v>
      </c>
      <c r="D64" s="437"/>
      <c r="E64" s="26"/>
      <c r="H64" s="4" t="s">
        <v>104</v>
      </c>
    </row>
    <row r="65" spans="2:8">
      <c r="B65" s="102"/>
      <c r="C65" s="62" t="s">
        <v>79</v>
      </c>
      <c r="D65" s="436" t="s">
        <v>927</v>
      </c>
      <c r="E65" s="26"/>
      <c r="H65" s="4"/>
    </row>
    <row r="66" spans="2:8">
      <c r="B66" s="102"/>
      <c r="C66" s="62" t="s">
        <v>81</v>
      </c>
      <c r="D66" s="441" t="s">
        <v>928</v>
      </c>
      <c r="E66" s="26"/>
      <c r="H66" s="4"/>
    </row>
    <row r="67" spans="2:8" ht="14.5" thickBot="1">
      <c r="B67" s="102"/>
      <c r="C67" s="62" t="s">
        <v>83</v>
      </c>
      <c r="D67" s="174">
        <v>43982</v>
      </c>
      <c r="E67" s="26"/>
      <c r="H67" s="4"/>
    </row>
    <row r="68" spans="2:8" ht="14.5" thickBot="1">
      <c r="B68" s="102"/>
      <c r="C68" s="58" t="s">
        <v>95</v>
      </c>
      <c r="D68" s="437"/>
      <c r="E68" s="26"/>
      <c r="H68" s="4"/>
    </row>
    <row r="69" spans="2:8">
      <c r="B69" s="102"/>
      <c r="C69" s="62" t="s">
        <v>79</v>
      </c>
      <c r="D69" s="436" t="s">
        <v>939</v>
      </c>
      <c r="E69" s="26"/>
      <c r="H69" s="4" t="s">
        <v>105</v>
      </c>
    </row>
    <row r="70" spans="2:8" ht="14.5">
      <c r="B70" s="102"/>
      <c r="C70" s="62" t="s">
        <v>81</v>
      </c>
      <c r="D70" s="450" t="s">
        <v>941</v>
      </c>
      <c r="E70" s="26"/>
      <c r="G70" s="438"/>
      <c r="H70" s="4" t="s">
        <v>106</v>
      </c>
    </row>
    <row r="71" spans="2:8" ht="14.5" thickBot="1">
      <c r="B71" s="102"/>
      <c r="C71" s="62" t="s">
        <v>83</v>
      </c>
      <c r="D71" s="174">
        <v>43982</v>
      </c>
      <c r="E71" s="26"/>
      <c r="H71" s="4" t="s">
        <v>107</v>
      </c>
    </row>
    <row r="72" spans="2:8" ht="14.5" thickBot="1">
      <c r="B72" s="102"/>
      <c r="C72" s="58" t="s">
        <v>95</v>
      </c>
      <c r="D72" s="437"/>
      <c r="E72" s="26"/>
      <c r="H72" s="4"/>
    </row>
    <row r="73" spans="2:8">
      <c r="B73" s="102"/>
      <c r="C73" s="62" t="s">
        <v>79</v>
      </c>
      <c r="D73" s="436" t="s">
        <v>926</v>
      </c>
      <c r="E73" s="26"/>
      <c r="H73" s="4"/>
    </row>
    <row r="74" spans="2:8">
      <c r="B74" s="102"/>
      <c r="C74" s="62" t="s">
        <v>81</v>
      </c>
      <c r="D74" s="441" t="s">
        <v>929</v>
      </c>
      <c r="E74" s="26"/>
      <c r="H74" s="4"/>
    </row>
    <row r="75" spans="2:8" ht="14.5" thickBot="1">
      <c r="B75" s="102"/>
      <c r="C75" s="62" t="s">
        <v>83</v>
      </c>
      <c r="D75" s="174">
        <v>43982</v>
      </c>
      <c r="E75" s="26"/>
      <c r="H75" s="4"/>
    </row>
    <row r="76" spans="2:8" ht="14.5" thickBot="1">
      <c r="B76" s="102"/>
      <c r="C76" s="58" t="s">
        <v>95</v>
      </c>
      <c r="D76" s="437"/>
      <c r="E76" s="26"/>
      <c r="H76" s="4" t="s">
        <v>109</v>
      </c>
    </row>
    <row r="77" spans="2:8">
      <c r="B77" s="102"/>
      <c r="C77" s="62" t="s">
        <v>79</v>
      </c>
      <c r="D77" s="436" t="s">
        <v>938</v>
      </c>
      <c r="E77" s="26"/>
      <c r="H77" s="4" t="s">
        <v>110</v>
      </c>
    </row>
    <row r="78" spans="2:8">
      <c r="B78" s="102"/>
      <c r="C78" s="62" t="s">
        <v>81</v>
      </c>
      <c r="D78" s="441" t="s">
        <v>940</v>
      </c>
      <c r="E78" s="26"/>
      <c r="H78" s="4" t="s">
        <v>111</v>
      </c>
    </row>
    <row r="79" spans="2:8" ht="14.5" thickBot="1">
      <c r="B79" s="102"/>
      <c r="C79" s="62" t="s">
        <v>83</v>
      </c>
      <c r="D79" s="174">
        <v>43982</v>
      </c>
      <c r="E79" s="26"/>
      <c r="H79" s="4" t="s">
        <v>112</v>
      </c>
    </row>
    <row r="80" spans="2:8" ht="14.5" thickBot="1">
      <c r="B80" s="107"/>
      <c r="C80" s="108"/>
      <c r="D80" s="63"/>
      <c r="E80" s="37"/>
      <c r="H80" s="4" t="s">
        <v>113</v>
      </c>
    </row>
    <row r="81" spans="8:8">
      <c r="H81" s="4" t="s">
        <v>114</v>
      </c>
    </row>
    <row r="82" spans="8:8">
      <c r="H82" s="4" t="s">
        <v>115</v>
      </c>
    </row>
    <row r="83" spans="8:8">
      <c r="H83" s="4" t="s">
        <v>116</v>
      </c>
    </row>
    <row r="84" spans="8:8">
      <c r="H84" s="4" t="s">
        <v>117</v>
      </c>
    </row>
    <row r="85" spans="8:8">
      <c r="H85" s="4" t="s">
        <v>118</v>
      </c>
    </row>
    <row r="86" spans="8:8">
      <c r="H86" s="4" t="s">
        <v>119</v>
      </c>
    </row>
    <row r="87" spans="8:8">
      <c r="H87" s="4" t="s">
        <v>120</v>
      </c>
    </row>
    <row r="88" spans="8:8">
      <c r="H88" s="4" t="s">
        <v>121</v>
      </c>
    </row>
    <row r="89" spans="8:8">
      <c r="H89" s="4" t="s">
        <v>122</v>
      </c>
    </row>
    <row r="90" spans="8:8">
      <c r="H90" s="4" t="s">
        <v>123</v>
      </c>
    </row>
    <row r="91" spans="8:8">
      <c r="H91" s="4" t="s">
        <v>124</v>
      </c>
    </row>
    <row r="92" spans="8:8">
      <c r="H92" s="4" t="s">
        <v>125</v>
      </c>
    </row>
    <row r="93" spans="8:8">
      <c r="H93" s="4" t="s">
        <v>126</v>
      </c>
    </row>
    <row r="94" spans="8:8">
      <c r="H94" s="4" t="s">
        <v>127</v>
      </c>
    </row>
    <row r="95" spans="8:8">
      <c r="H95" s="4" t="s">
        <v>128</v>
      </c>
    </row>
    <row r="96" spans="8:8">
      <c r="H96" s="4" t="s">
        <v>129</v>
      </c>
    </row>
    <row r="97" spans="8:8">
      <c r="H97" s="4" t="s">
        <v>130</v>
      </c>
    </row>
    <row r="98" spans="8:8">
      <c r="H98" s="4" t="s">
        <v>131</v>
      </c>
    </row>
    <row r="99" spans="8:8">
      <c r="H99" s="4" t="s">
        <v>132</v>
      </c>
    </row>
    <row r="100" spans="8:8">
      <c r="H100" s="4" t="s">
        <v>133</v>
      </c>
    </row>
    <row r="101" spans="8:8">
      <c r="H101" s="4" t="s">
        <v>134</v>
      </c>
    </row>
    <row r="102" spans="8:8">
      <c r="H102" s="4" t="s">
        <v>135</v>
      </c>
    </row>
    <row r="103" spans="8:8">
      <c r="H103" s="4" t="s">
        <v>136</v>
      </c>
    </row>
    <row r="104" spans="8:8">
      <c r="H104" s="4" t="s">
        <v>137</v>
      </c>
    </row>
    <row r="105" spans="8:8">
      <c r="H105" s="4" t="s">
        <v>138</v>
      </c>
    </row>
    <row r="106" spans="8:8">
      <c r="H106" s="4" t="s">
        <v>139</v>
      </c>
    </row>
    <row r="107" spans="8:8">
      <c r="H107" s="4" t="s">
        <v>140</v>
      </c>
    </row>
    <row r="108" spans="8:8">
      <c r="H108" s="4" t="s">
        <v>141</v>
      </c>
    </row>
    <row r="109" spans="8:8">
      <c r="H109" s="4" t="s">
        <v>142</v>
      </c>
    </row>
    <row r="110" spans="8:8">
      <c r="H110" s="4" t="s">
        <v>143</v>
      </c>
    </row>
    <row r="111" spans="8:8">
      <c r="H111" s="4" t="s">
        <v>144</v>
      </c>
    </row>
    <row r="112" spans="8:8">
      <c r="H112" s="4" t="s">
        <v>145</v>
      </c>
    </row>
    <row r="113" spans="8:8">
      <c r="H113" s="4" t="s">
        <v>146</v>
      </c>
    </row>
    <row r="114" spans="8:8">
      <c r="H114" s="4" t="s">
        <v>147</v>
      </c>
    </row>
    <row r="115" spans="8:8">
      <c r="H115" s="4" t="s">
        <v>148</v>
      </c>
    </row>
    <row r="116" spans="8:8">
      <c r="H116" s="4" t="s">
        <v>149</v>
      </c>
    </row>
    <row r="117" spans="8:8">
      <c r="H117" s="4" t="s">
        <v>150</v>
      </c>
    </row>
    <row r="118" spans="8:8">
      <c r="H118" s="4" t="s">
        <v>151</v>
      </c>
    </row>
    <row r="119" spans="8:8">
      <c r="H119" s="4" t="s">
        <v>152</v>
      </c>
    </row>
    <row r="120" spans="8:8">
      <c r="H120" s="4" t="s">
        <v>153</v>
      </c>
    </row>
    <row r="121" spans="8:8">
      <c r="H121" s="4" t="s">
        <v>154</v>
      </c>
    </row>
    <row r="122" spans="8:8">
      <c r="H122" s="4" t="s">
        <v>155</v>
      </c>
    </row>
    <row r="123" spans="8:8">
      <c r="H123" s="4" t="s">
        <v>156</v>
      </c>
    </row>
    <row r="124" spans="8:8">
      <c r="H124" s="4" t="s">
        <v>157</v>
      </c>
    </row>
    <row r="125" spans="8:8">
      <c r="H125" s="4" t="s">
        <v>158</v>
      </c>
    </row>
    <row r="126" spans="8:8">
      <c r="H126" s="4" t="s">
        <v>159</v>
      </c>
    </row>
    <row r="127" spans="8:8">
      <c r="H127" s="4" t="s">
        <v>160</v>
      </c>
    </row>
    <row r="128" spans="8:8">
      <c r="H128" s="4" t="s">
        <v>161</v>
      </c>
    </row>
    <row r="129" spans="8:8">
      <c r="H129" s="4" t="s">
        <v>162</v>
      </c>
    </row>
    <row r="130" spans="8:8">
      <c r="H130" s="4" t="s">
        <v>163</v>
      </c>
    </row>
    <row r="131" spans="8:8">
      <c r="H131" s="4" t="s">
        <v>164</v>
      </c>
    </row>
    <row r="132" spans="8:8">
      <c r="H132" s="4" t="s">
        <v>165</v>
      </c>
    </row>
    <row r="133" spans="8:8">
      <c r="H133" s="4" t="s">
        <v>166</v>
      </c>
    </row>
    <row r="134" spans="8:8">
      <c r="H134" s="4" t="s">
        <v>167</v>
      </c>
    </row>
    <row r="135" spans="8:8">
      <c r="H135" s="4" t="s">
        <v>168</v>
      </c>
    </row>
    <row r="136" spans="8:8">
      <c r="H136" s="4" t="s">
        <v>169</v>
      </c>
    </row>
    <row r="137" spans="8:8">
      <c r="H137" s="4" t="s">
        <v>170</v>
      </c>
    </row>
    <row r="138" spans="8:8">
      <c r="H138" s="4" t="s">
        <v>171</v>
      </c>
    </row>
    <row r="139" spans="8:8">
      <c r="H139" s="4" t="s">
        <v>172</v>
      </c>
    </row>
    <row r="140" spans="8:8">
      <c r="H140" s="4" t="s">
        <v>173</v>
      </c>
    </row>
    <row r="141" spans="8:8">
      <c r="H141" s="4" t="s">
        <v>174</v>
      </c>
    </row>
    <row r="142" spans="8:8">
      <c r="H142" s="4" t="s">
        <v>175</v>
      </c>
    </row>
    <row r="143" spans="8:8">
      <c r="H143" s="4" t="s">
        <v>176</v>
      </c>
    </row>
    <row r="144" spans="8:8">
      <c r="H144" s="4" t="s">
        <v>177</v>
      </c>
    </row>
    <row r="145" spans="8:8">
      <c r="H145" s="4" t="s">
        <v>178</v>
      </c>
    </row>
    <row r="146" spans="8:8">
      <c r="H146" s="4" t="s">
        <v>179</v>
      </c>
    </row>
    <row r="147" spans="8:8">
      <c r="H147" s="4" t="s">
        <v>180</v>
      </c>
    </row>
    <row r="148" spans="8:8">
      <c r="H148" s="4" t="s">
        <v>181</v>
      </c>
    </row>
    <row r="149" spans="8:8">
      <c r="H149" s="4" t="s">
        <v>182</v>
      </c>
    </row>
    <row r="150" spans="8:8">
      <c r="H150" s="4" t="s">
        <v>183</v>
      </c>
    </row>
    <row r="151" spans="8:8">
      <c r="H151" s="4" t="s">
        <v>184</v>
      </c>
    </row>
    <row r="152" spans="8:8">
      <c r="H152" s="4" t="s">
        <v>185</v>
      </c>
    </row>
    <row r="153" spans="8:8">
      <c r="H153" s="4" t="s">
        <v>186</v>
      </c>
    </row>
    <row r="154" spans="8:8">
      <c r="H154" s="4" t="s">
        <v>187</v>
      </c>
    </row>
    <row r="155" spans="8:8">
      <c r="H155" s="4" t="s">
        <v>188</v>
      </c>
    </row>
    <row r="156" spans="8:8">
      <c r="H156" s="4" t="s">
        <v>189</v>
      </c>
    </row>
    <row r="157" spans="8:8">
      <c r="H157" s="4" t="s">
        <v>190</v>
      </c>
    </row>
    <row r="158" spans="8:8">
      <c r="H158" s="4" t="s">
        <v>191</v>
      </c>
    </row>
    <row r="159" spans="8:8">
      <c r="H159" s="4" t="s">
        <v>192</v>
      </c>
    </row>
    <row r="160" spans="8:8">
      <c r="H160" s="4" t="s">
        <v>193</v>
      </c>
    </row>
    <row r="161" spans="8:8">
      <c r="H161" s="4" t="s">
        <v>194</v>
      </c>
    </row>
    <row r="162" spans="8:8">
      <c r="H162" s="4" t="s">
        <v>195</v>
      </c>
    </row>
    <row r="163" spans="8:8">
      <c r="H163" s="4" t="s">
        <v>196</v>
      </c>
    </row>
    <row r="164" spans="8:8">
      <c r="H164" s="4" t="s">
        <v>197</v>
      </c>
    </row>
    <row r="165" spans="8:8">
      <c r="H165" s="4" t="s">
        <v>198</v>
      </c>
    </row>
    <row r="166" spans="8:8">
      <c r="H166" s="4" t="s">
        <v>199</v>
      </c>
    </row>
    <row r="167" spans="8:8">
      <c r="H167" s="4" t="s">
        <v>200</v>
      </c>
    </row>
    <row r="168" spans="8:8">
      <c r="H168" s="4" t="s">
        <v>201</v>
      </c>
    </row>
    <row r="169" spans="8:8">
      <c r="H169" s="4" t="s">
        <v>202</v>
      </c>
    </row>
    <row r="170" spans="8:8">
      <c r="H170" s="4" t="s">
        <v>203</v>
      </c>
    </row>
    <row r="171" spans="8:8">
      <c r="H171" s="4" t="s">
        <v>204</v>
      </c>
    </row>
    <row r="172" spans="8:8">
      <c r="H172" s="4" t="s">
        <v>205</v>
      </c>
    </row>
    <row r="173" spans="8:8">
      <c r="H173" s="4" t="s">
        <v>206</v>
      </c>
    </row>
    <row r="174" spans="8:8">
      <c r="H174" s="4" t="s">
        <v>207</v>
      </c>
    </row>
    <row r="175" spans="8:8">
      <c r="H175" s="4" t="s">
        <v>208</v>
      </c>
    </row>
    <row r="176" spans="8:8">
      <c r="H176" s="4" t="s">
        <v>209</v>
      </c>
    </row>
    <row r="177" spans="8:8">
      <c r="H177" s="4" t="s">
        <v>210</v>
      </c>
    </row>
    <row r="178" spans="8:8">
      <c r="H178" s="4" t="s">
        <v>211</v>
      </c>
    </row>
    <row r="179" spans="8:8">
      <c r="H179" s="4" t="s">
        <v>212</v>
      </c>
    </row>
    <row r="180" spans="8:8">
      <c r="H180" s="4" t="s">
        <v>213</v>
      </c>
    </row>
    <row r="181" spans="8:8">
      <c r="H181" s="4" t="s">
        <v>214</v>
      </c>
    </row>
    <row r="182" spans="8:8">
      <c r="H182" s="4" t="s">
        <v>215</v>
      </c>
    </row>
    <row r="183" spans="8:8">
      <c r="H183" s="4" t="s">
        <v>216</v>
      </c>
    </row>
    <row r="184" spans="8:8">
      <c r="H184" s="4" t="s">
        <v>217</v>
      </c>
    </row>
    <row r="185" spans="8:8">
      <c r="H185" s="4" t="s">
        <v>218</v>
      </c>
    </row>
    <row r="186" spans="8:8">
      <c r="H186" s="4" t="s">
        <v>219</v>
      </c>
    </row>
    <row r="187" spans="8:8">
      <c r="H187" s="4" t="s">
        <v>220</v>
      </c>
    </row>
    <row r="188" spans="8:8">
      <c r="H188" s="4" t="s">
        <v>221</v>
      </c>
    </row>
    <row r="189" spans="8:8">
      <c r="H189" s="4" t="s">
        <v>222</v>
      </c>
    </row>
    <row r="190" spans="8:8">
      <c r="H190" s="4" t="s">
        <v>223</v>
      </c>
    </row>
    <row r="191" spans="8:8">
      <c r="H191" s="4" t="s">
        <v>224</v>
      </c>
    </row>
    <row r="192" spans="8:8">
      <c r="H192" s="4" t="s">
        <v>225</v>
      </c>
    </row>
  </sheetData>
  <mergeCells count="10">
    <mergeCell ref="D13:D14"/>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49" xr:uid="{00000000-0002-0000-0000-000000000000}">
      <formula1>$P$15:$P$26</formula1>
    </dataValidation>
    <dataValidation type="list" allowBlank="1" showInputMessage="1" showErrorMessage="1" sqref="IV65547" xr:uid="{00000000-0002-0000-0000-000001000000}">
      <formula1>$K$15:$K$19</formula1>
    </dataValidation>
    <dataValidation type="list" allowBlank="1" showInputMessage="1" showErrorMessage="1" sqref="D65548" xr:uid="{00000000-0002-0000-0000-000002000000}">
      <formula1>$O$15:$O$26</formula1>
    </dataValidation>
    <dataValidation type="list" allowBlank="1" showInputMessage="1" showErrorMessage="1" sqref="IV65540 D65540" xr:uid="{00000000-0002-0000-0000-000003000000}">
      <formula1>$I$15:$I$17</formula1>
    </dataValidation>
    <dataValidation type="list" allowBlank="1" showInputMessage="1" showErrorMessage="1" sqref="IV65541:IV65545 D65541:D65545" xr:uid="{00000000-0002-0000-0000-000004000000}">
      <formula1>$H$15:$H$192</formula1>
    </dataValidation>
  </dataValidations>
  <hyperlinks>
    <hyperlink ref="D38" r:id="rId1" xr:uid="{00000000-0004-0000-0000-000000000000}"/>
    <hyperlink ref="D50" r:id="rId2" xr:uid="{00000000-0004-0000-0000-000001000000}"/>
    <hyperlink ref="D54" r:id="rId3" xr:uid="{00000000-0004-0000-0000-000002000000}"/>
    <hyperlink ref="D66" r:id="rId4" xr:uid="{00000000-0004-0000-0000-000003000000}"/>
    <hyperlink ref="D70" r:id="rId5" xr:uid="{00000000-0004-0000-0000-000004000000}"/>
    <hyperlink ref="D74" r:id="rId6" xr:uid="{00000000-0004-0000-0000-000005000000}"/>
    <hyperlink ref="D62" r:id="rId7" xr:uid="{00000000-0004-0000-0000-000006000000}"/>
    <hyperlink ref="D42" r:id="rId8" xr:uid="{00000000-0004-0000-0000-000007000000}"/>
    <hyperlink ref="D46" r:id="rId9" xr:uid="{00000000-0004-0000-0000-000008000000}"/>
  </hyperlinks>
  <pageMargins left="0.7" right="0.7" top="0.75" bottom="0.75" header="0.3" footer="0.3"/>
  <pageSetup orientation="landscape"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zoomScale="84" zoomScaleNormal="84" zoomScalePageLayoutView="85" workbookViewId="0">
      <selection activeCell="D13" sqref="D13"/>
    </sheetView>
  </sheetViews>
  <sheetFormatPr defaultColWidth="8.6328125" defaultRowHeight="14.5" outlineLevelRow="1"/>
  <cols>
    <col min="1" max="1" width="3" customWidth="1"/>
    <col min="2" max="2" width="28.453125" customWidth="1"/>
    <col min="3" max="3" width="50.453125" customWidth="1"/>
    <col min="4" max="4" width="34.36328125" customWidth="1"/>
    <col min="5" max="5" width="32" customWidth="1"/>
    <col min="6" max="6" width="26.6328125" customWidth="1"/>
    <col min="7" max="7" width="30.453125" customWidth="1"/>
    <col min="8" max="8" width="33.36328125" customWidth="1"/>
    <col min="9" max="9" width="28.6328125" customWidth="1"/>
    <col min="10" max="10" width="25.6328125" customWidth="1"/>
    <col min="11" max="11" width="31" bestFit="1" customWidth="1"/>
    <col min="12" max="12" width="30.36328125" customWidth="1"/>
    <col min="13" max="13" width="27.36328125" bestFit="1" customWidth="1"/>
    <col min="14" max="14" width="25" customWidth="1"/>
    <col min="15" max="15" width="25.6328125" bestFit="1" customWidth="1"/>
    <col min="16" max="16" width="30.36328125" customWidth="1"/>
    <col min="17" max="17" width="27.36328125" bestFit="1" customWidth="1"/>
    <col min="18" max="18" width="24.36328125" customWidth="1"/>
    <col min="19" max="19" width="23.36328125" bestFit="1" customWidth="1"/>
    <col min="20" max="20" width="27.6328125" customWidth="1"/>
  </cols>
  <sheetData>
    <row r="1" spans="2:19" ht="15" thickBot="1"/>
    <row r="2" spans="2:19" ht="26">
      <c r="B2" s="71"/>
      <c r="C2" s="1306"/>
      <c r="D2" s="1306"/>
      <c r="E2" s="1306"/>
      <c r="F2" s="1306"/>
      <c r="G2" s="1306"/>
      <c r="H2" s="66"/>
      <c r="I2" s="66"/>
      <c r="J2" s="66"/>
      <c r="K2" s="66"/>
      <c r="L2" s="66"/>
      <c r="M2" s="66"/>
      <c r="N2" s="66"/>
      <c r="O2" s="66"/>
      <c r="P2" s="66"/>
      <c r="Q2" s="66"/>
      <c r="R2" s="66"/>
      <c r="S2" s="67"/>
    </row>
    <row r="3" spans="2:19" ht="26">
      <c r="B3" s="72"/>
      <c r="C3" s="1307" t="s">
        <v>334</v>
      </c>
      <c r="D3" s="1308"/>
      <c r="E3" s="1308"/>
      <c r="F3" s="1308"/>
      <c r="G3" s="1309"/>
      <c r="H3" s="110"/>
      <c r="I3" s="110"/>
      <c r="J3" s="110"/>
      <c r="K3" s="110"/>
      <c r="L3" s="110"/>
      <c r="M3" s="110"/>
      <c r="N3" s="110"/>
      <c r="O3" s="110"/>
      <c r="P3" s="110"/>
      <c r="Q3" s="110"/>
      <c r="R3" s="110"/>
      <c r="S3" s="70"/>
    </row>
    <row r="4" spans="2:19" ht="26">
      <c r="B4" s="72"/>
      <c r="C4" s="340"/>
      <c r="D4" s="340"/>
      <c r="E4" s="340"/>
      <c r="F4" s="340"/>
      <c r="G4" s="340"/>
      <c r="H4" s="110"/>
      <c r="I4" s="110"/>
      <c r="J4" s="110"/>
      <c r="K4" s="110"/>
      <c r="L4" s="110"/>
      <c r="M4" s="110"/>
      <c r="N4" s="110"/>
      <c r="O4" s="110"/>
      <c r="P4" s="110"/>
      <c r="Q4" s="110"/>
      <c r="R4" s="110"/>
      <c r="S4" s="70"/>
    </row>
    <row r="5" spans="2:19" ht="15" thickBot="1">
      <c r="B5" s="68"/>
      <c r="C5" s="110"/>
      <c r="D5" s="110"/>
      <c r="E5" s="110"/>
      <c r="F5" s="110"/>
      <c r="G5" s="110"/>
      <c r="H5" s="110"/>
      <c r="I5" s="110"/>
      <c r="J5" s="110"/>
      <c r="K5" s="110"/>
      <c r="L5" s="110"/>
      <c r="M5" s="110"/>
      <c r="N5" s="110"/>
      <c r="O5" s="110"/>
      <c r="P5" s="110"/>
      <c r="Q5" s="110"/>
      <c r="R5" s="110"/>
      <c r="S5" s="70"/>
    </row>
    <row r="6" spans="2:19" ht="34.5" customHeight="1" thickBot="1">
      <c r="B6" s="1310" t="s">
        <v>920</v>
      </c>
      <c r="C6" s="1311"/>
      <c r="D6" s="1311"/>
      <c r="E6" s="1311"/>
      <c r="F6" s="1311"/>
      <c r="G6" s="1311"/>
      <c r="H6" s="154"/>
      <c r="I6" s="154"/>
      <c r="J6" s="154"/>
      <c r="K6" s="154"/>
      <c r="L6" s="154"/>
      <c r="M6" s="154"/>
      <c r="N6" s="154"/>
      <c r="O6" s="154"/>
      <c r="P6" s="154"/>
      <c r="Q6" s="154"/>
      <c r="R6" s="154"/>
      <c r="S6" s="155"/>
    </row>
    <row r="7" spans="2:19" ht="15.75" customHeight="1">
      <c r="B7" s="1310" t="s">
        <v>335</v>
      </c>
      <c r="C7" s="1312"/>
      <c r="D7" s="1312"/>
      <c r="E7" s="1312"/>
      <c r="F7" s="1312"/>
      <c r="G7" s="1312"/>
      <c r="H7" s="154"/>
      <c r="I7" s="154"/>
      <c r="J7" s="154"/>
      <c r="K7" s="154"/>
      <c r="L7" s="154"/>
      <c r="M7" s="154"/>
      <c r="N7" s="154"/>
      <c r="O7" s="154"/>
      <c r="P7" s="154"/>
      <c r="Q7" s="154"/>
      <c r="R7" s="154"/>
      <c r="S7" s="155"/>
    </row>
    <row r="8" spans="2:19" ht="15.75" customHeight="1" thickBot="1">
      <c r="B8" s="1313" t="s">
        <v>921</v>
      </c>
      <c r="C8" s="1314"/>
      <c r="D8" s="1314"/>
      <c r="E8" s="1314"/>
      <c r="F8" s="1314"/>
      <c r="G8" s="1314"/>
      <c r="H8" s="156"/>
      <c r="I8" s="156"/>
      <c r="J8" s="156"/>
      <c r="K8" s="156"/>
      <c r="L8" s="156"/>
      <c r="M8" s="156"/>
      <c r="N8" s="156"/>
      <c r="O8" s="156"/>
      <c r="P8" s="156"/>
      <c r="Q8" s="156"/>
      <c r="R8" s="156"/>
      <c r="S8" s="157"/>
    </row>
    <row r="10" spans="2:19" ht="21">
      <c r="B10" s="1315" t="s">
        <v>336</v>
      </c>
      <c r="C10" s="1315"/>
      <c r="D10" s="258"/>
    </row>
    <row r="11" spans="2:19" ht="15" thickBot="1">
      <c r="D11" s="258"/>
    </row>
    <row r="12" spans="2:19" ht="15" customHeight="1" thickBot="1">
      <c r="B12" s="341" t="s">
        <v>337</v>
      </c>
      <c r="C12" s="114" t="s">
        <v>922</v>
      </c>
      <c r="D12" s="258"/>
      <c r="E12" s="258"/>
      <c r="F12" s="258"/>
      <c r="G12" s="258"/>
      <c r="H12" s="258"/>
      <c r="I12" s="258"/>
    </row>
    <row r="13" spans="2:19" ht="15.75" customHeight="1" thickBot="1">
      <c r="B13" s="341" t="s">
        <v>90</v>
      </c>
      <c r="C13" s="114" t="s">
        <v>923</v>
      </c>
    </row>
    <row r="14" spans="2:19" ht="15.75" customHeight="1" thickBot="1">
      <c r="B14" s="341" t="s">
        <v>338</v>
      </c>
      <c r="C14" s="114" t="s">
        <v>556</v>
      </c>
    </row>
    <row r="15" spans="2:19" ht="15.75" customHeight="1" thickBot="1">
      <c r="B15" s="341" t="s">
        <v>339</v>
      </c>
      <c r="C15" s="114"/>
    </row>
    <row r="16" spans="2:19" ht="15" thickBot="1">
      <c r="B16" s="341" t="s">
        <v>340</v>
      </c>
      <c r="C16" s="114" t="s">
        <v>545</v>
      </c>
    </row>
    <row r="17" spans="2:19" ht="15" thickBot="1">
      <c r="B17" s="341" t="s">
        <v>341</v>
      </c>
      <c r="C17" s="114" t="s">
        <v>510</v>
      </c>
    </row>
    <row r="18" spans="2:19" ht="15" thickBot="1"/>
    <row r="19" spans="2:19" ht="15" thickBot="1">
      <c r="D19" s="1297" t="s">
        <v>342</v>
      </c>
      <c r="E19" s="1298"/>
      <c r="F19" s="1298"/>
      <c r="G19" s="1299"/>
      <c r="H19" s="1297" t="s">
        <v>343</v>
      </c>
      <c r="I19" s="1298"/>
      <c r="J19" s="1298"/>
      <c r="K19" s="1299"/>
      <c r="L19" s="1297" t="s">
        <v>344</v>
      </c>
      <c r="M19" s="1298"/>
      <c r="N19" s="1298"/>
      <c r="O19" s="1299"/>
      <c r="P19" s="1297" t="s">
        <v>345</v>
      </c>
      <c r="Q19" s="1298"/>
      <c r="R19" s="1298"/>
      <c r="S19" s="1299"/>
    </row>
    <row r="20" spans="2:19" ht="45" customHeight="1" thickBot="1">
      <c r="B20" s="1300" t="s">
        <v>346</v>
      </c>
      <c r="C20" s="1303" t="s">
        <v>347</v>
      </c>
      <c r="D20" s="342"/>
      <c r="E20" s="343" t="s">
        <v>348</v>
      </c>
      <c r="F20" s="344" t="s">
        <v>349</v>
      </c>
      <c r="G20" s="345" t="s">
        <v>350</v>
      </c>
      <c r="H20" s="342"/>
      <c r="I20" s="343" t="s">
        <v>348</v>
      </c>
      <c r="J20" s="344" t="s">
        <v>349</v>
      </c>
      <c r="K20" s="345" t="s">
        <v>350</v>
      </c>
      <c r="L20" s="342"/>
      <c r="M20" s="343" t="s">
        <v>348</v>
      </c>
      <c r="N20" s="344" t="s">
        <v>349</v>
      </c>
      <c r="O20" s="345" t="s">
        <v>350</v>
      </c>
      <c r="P20" s="342"/>
      <c r="Q20" s="343" t="s">
        <v>348</v>
      </c>
      <c r="R20" s="344" t="s">
        <v>349</v>
      </c>
      <c r="S20" s="345" t="s">
        <v>350</v>
      </c>
    </row>
    <row r="21" spans="2:19" ht="40.5" customHeight="1">
      <c r="B21" s="1301"/>
      <c r="C21" s="1304"/>
      <c r="D21" s="346" t="s">
        <v>351</v>
      </c>
      <c r="E21" s="423">
        <v>0</v>
      </c>
      <c r="F21" s="423">
        <v>0</v>
      </c>
      <c r="G21" s="423">
        <v>0</v>
      </c>
      <c r="H21" s="347" t="s">
        <v>351</v>
      </c>
      <c r="I21" s="423">
        <f>(19867+72700)</f>
        <v>92567</v>
      </c>
      <c r="J21" s="423">
        <v>19867</v>
      </c>
      <c r="K21" s="424">
        <v>72700</v>
      </c>
      <c r="L21" s="346" t="s">
        <v>351</v>
      </c>
      <c r="M21" s="136"/>
      <c r="N21" s="115"/>
      <c r="O21" s="116"/>
      <c r="P21" s="346" t="s">
        <v>351</v>
      </c>
      <c r="Q21" s="136"/>
      <c r="R21" s="115"/>
      <c r="S21" s="116"/>
    </row>
    <row r="22" spans="2:19" ht="39.75" customHeight="1">
      <c r="B22" s="1301"/>
      <c r="C22" s="1304"/>
      <c r="D22" s="348" t="s">
        <v>352</v>
      </c>
      <c r="E22" s="423"/>
      <c r="F22" s="423"/>
      <c r="G22" s="423"/>
      <c r="H22" s="349" t="s">
        <v>352</v>
      </c>
      <c r="I22" s="117">
        <v>0.51</v>
      </c>
      <c r="J22" s="117">
        <v>0.51</v>
      </c>
      <c r="K22" s="118">
        <v>0.51</v>
      </c>
      <c r="L22" s="348" t="s">
        <v>352</v>
      </c>
      <c r="M22" s="119"/>
      <c r="N22" s="119"/>
      <c r="O22" s="120"/>
      <c r="P22" s="348" t="s">
        <v>352</v>
      </c>
      <c r="Q22" s="119"/>
      <c r="R22" s="119"/>
      <c r="S22" s="120"/>
    </row>
    <row r="23" spans="2:19" ht="37.5" customHeight="1">
      <c r="B23" s="1302"/>
      <c r="C23" s="1305"/>
      <c r="D23" s="348" t="s">
        <v>353</v>
      </c>
      <c r="E23" s="423"/>
      <c r="F23" s="423"/>
      <c r="G23" s="423"/>
      <c r="H23" s="349" t="s">
        <v>353</v>
      </c>
      <c r="I23" s="117">
        <v>0.3</v>
      </c>
      <c r="J23" s="117">
        <v>0.3</v>
      </c>
      <c r="K23" s="118">
        <v>0.3</v>
      </c>
      <c r="L23" s="348" t="s">
        <v>353</v>
      </c>
      <c r="M23" s="119"/>
      <c r="N23" s="119"/>
      <c r="O23" s="120"/>
      <c r="P23" s="348" t="s">
        <v>353</v>
      </c>
      <c r="Q23" s="119"/>
      <c r="R23" s="119"/>
      <c r="S23" s="120"/>
    </row>
    <row r="24" spans="2:19" ht="15" thickBot="1">
      <c r="B24" s="350"/>
      <c r="C24" s="350"/>
      <c r="Q24" s="121"/>
      <c r="R24" s="121"/>
      <c r="S24" s="121"/>
    </row>
    <row r="25" spans="2:19" ht="30" customHeight="1" thickBot="1">
      <c r="B25" s="350"/>
      <c r="C25" s="350"/>
      <c r="D25" s="1297" t="s">
        <v>342</v>
      </c>
      <c r="E25" s="1298"/>
      <c r="F25" s="1298"/>
      <c r="G25" s="1299"/>
      <c r="H25" s="1297" t="s">
        <v>343</v>
      </c>
      <c r="I25" s="1298"/>
      <c r="J25" s="1298"/>
      <c r="K25" s="1299"/>
      <c r="L25" s="1297" t="s">
        <v>344</v>
      </c>
      <c r="M25" s="1298"/>
      <c r="N25" s="1298"/>
      <c r="O25" s="1299"/>
      <c r="P25" s="1297" t="s">
        <v>345</v>
      </c>
      <c r="Q25" s="1298"/>
      <c r="R25" s="1298"/>
      <c r="S25" s="1299"/>
    </row>
    <row r="26" spans="2:19" ht="47.25" customHeight="1">
      <c r="B26" s="1300" t="s">
        <v>354</v>
      </c>
      <c r="C26" s="1300" t="s">
        <v>355</v>
      </c>
      <c r="D26" s="1316" t="s">
        <v>356</v>
      </c>
      <c r="E26" s="1317"/>
      <c r="F26" s="351" t="s">
        <v>357</v>
      </c>
      <c r="G26" s="352" t="s">
        <v>358</v>
      </c>
      <c r="H26" s="1316" t="s">
        <v>356</v>
      </c>
      <c r="I26" s="1317"/>
      <c r="J26" s="351" t="s">
        <v>357</v>
      </c>
      <c r="K26" s="352" t="s">
        <v>358</v>
      </c>
      <c r="L26" s="1316" t="s">
        <v>356</v>
      </c>
      <c r="M26" s="1317"/>
      <c r="N26" s="351" t="s">
        <v>357</v>
      </c>
      <c r="O26" s="352" t="s">
        <v>358</v>
      </c>
      <c r="P26" s="1316" t="s">
        <v>356</v>
      </c>
      <c r="Q26" s="1317"/>
      <c r="R26" s="351" t="s">
        <v>357</v>
      </c>
      <c r="S26" s="352" t="s">
        <v>358</v>
      </c>
    </row>
    <row r="27" spans="2:19" ht="51" customHeight="1">
      <c r="B27" s="1301"/>
      <c r="C27" s="1301"/>
      <c r="D27" s="353" t="s">
        <v>351</v>
      </c>
      <c r="E27" s="423">
        <v>0</v>
      </c>
      <c r="F27" s="1334" t="s">
        <v>449</v>
      </c>
      <c r="G27" s="1336" t="s">
        <v>568</v>
      </c>
      <c r="H27" s="353" t="s">
        <v>351</v>
      </c>
      <c r="I27" s="425">
        <v>19867</v>
      </c>
      <c r="J27" s="1338" t="s">
        <v>449</v>
      </c>
      <c r="K27" s="1338" t="s">
        <v>544</v>
      </c>
      <c r="L27" s="353" t="s">
        <v>351</v>
      </c>
      <c r="M27" s="122"/>
      <c r="N27" s="1318"/>
      <c r="O27" s="1320"/>
      <c r="P27" s="353" t="s">
        <v>351</v>
      </c>
      <c r="Q27" s="122"/>
      <c r="R27" s="1318"/>
      <c r="S27" s="1320"/>
    </row>
    <row r="28" spans="2:19" ht="51" customHeight="1">
      <c r="B28" s="1302"/>
      <c r="C28" s="1302"/>
      <c r="D28" s="354" t="s">
        <v>359</v>
      </c>
      <c r="E28" s="423"/>
      <c r="F28" s="1335"/>
      <c r="G28" s="1337"/>
      <c r="H28" s="354" t="s">
        <v>359</v>
      </c>
      <c r="I28" s="123">
        <v>0.51</v>
      </c>
      <c r="J28" s="1339"/>
      <c r="K28" s="1339"/>
      <c r="L28" s="354" t="s">
        <v>359</v>
      </c>
      <c r="M28" s="123"/>
      <c r="N28" s="1319"/>
      <c r="O28" s="1321"/>
      <c r="P28" s="354" t="s">
        <v>359</v>
      </c>
      <c r="Q28" s="123"/>
      <c r="R28" s="1319"/>
      <c r="S28" s="1321"/>
    </row>
    <row r="29" spans="2:19" ht="52.5" customHeight="1">
      <c r="B29" s="1322" t="s">
        <v>360</v>
      </c>
      <c r="C29" s="1325" t="s">
        <v>361</v>
      </c>
      <c r="D29" s="416" t="s">
        <v>362</v>
      </c>
      <c r="E29" s="355" t="s">
        <v>341</v>
      </c>
      <c r="F29" s="355" t="s">
        <v>363</v>
      </c>
      <c r="G29" s="356" t="s">
        <v>364</v>
      </c>
      <c r="H29" s="416" t="s">
        <v>362</v>
      </c>
      <c r="I29" s="355" t="s">
        <v>341</v>
      </c>
      <c r="J29" s="355" t="s">
        <v>363</v>
      </c>
      <c r="K29" s="356" t="s">
        <v>364</v>
      </c>
      <c r="L29" s="416" t="s">
        <v>362</v>
      </c>
      <c r="M29" s="355" t="s">
        <v>341</v>
      </c>
      <c r="N29" s="355" t="s">
        <v>363</v>
      </c>
      <c r="O29" s="356" t="s">
        <v>364</v>
      </c>
      <c r="P29" s="416" t="s">
        <v>362</v>
      </c>
      <c r="Q29" s="355" t="s">
        <v>341</v>
      </c>
      <c r="R29" s="355" t="s">
        <v>363</v>
      </c>
      <c r="S29" s="356" t="s">
        <v>364</v>
      </c>
    </row>
    <row r="30" spans="2:19" ht="30" customHeight="1">
      <c r="B30" s="1323"/>
      <c r="C30" s="1326"/>
      <c r="D30" s="426">
        <v>0</v>
      </c>
      <c r="E30" s="125" t="s">
        <v>510</v>
      </c>
      <c r="F30" s="125" t="s">
        <v>505</v>
      </c>
      <c r="G30" s="126" t="s">
        <v>580</v>
      </c>
      <c r="H30" s="427">
        <v>2</v>
      </c>
      <c r="I30" s="428" t="s">
        <v>510</v>
      </c>
      <c r="J30" s="127" t="s">
        <v>505</v>
      </c>
      <c r="K30" s="1328" t="s">
        <v>586</v>
      </c>
      <c r="L30" s="127"/>
      <c r="M30" s="128"/>
      <c r="N30" s="127"/>
      <c r="O30" s="129"/>
      <c r="P30" s="127"/>
      <c r="Q30" s="128"/>
      <c r="R30" s="127"/>
      <c r="S30" s="129"/>
    </row>
    <row r="31" spans="2:19" ht="36.75" hidden="1" customHeight="1" outlineLevel="1">
      <c r="B31" s="1323"/>
      <c r="C31" s="1326"/>
      <c r="D31" s="416" t="s">
        <v>362</v>
      </c>
      <c r="E31" s="355" t="s">
        <v>341</v>
      </c>
      <c r="F31" s="355" t="s">
        <v>363</v>
      </c>
      <c r="G31" s="356" t="s">
        <v>364</v>
      </c>
      <c r="H31" s="416" t="s">
        <v>362</v>
      </c>
      <c r="I31" s="355" t="s">
        <v>341</v>
      </c>
      <c r="J31" s="355" t="s">
        <v>363</v>
      </c>
      <c r="K31" s="1329" t="s">
        <v>364</v>
      </c>
      <c r="L31" s="416" t="s">
        <v>362</v>
      </c>
      <c r="M31" s="355" t="s">
        <v>341</v>
      </c>
      <c r="N31" s="355" t="s">
        <v>363</v>
      </c>
      <c r="O31" s="356" t="s">
        <v>364</v>
      </c>
      <c r="P31" s="416" t="s">
        <v>362</v>
      </c>
      <c r="Q31" s="355" t="s">
        <v>341</v>
      </c>
      <c r="R31" s="355" t="s">
        <v>363</v>
      </c>
      <c r="S31" s="356" t="s">
        <v>364</v>
      </c>
    </row>
    <row r="32" spans="2:19" ht="30" hidden="1" customHeight="1" outlineLevel="1">
      <c r="B32" s="1323"/>
      <c r="C32" s="1326"/>
      <c r="D32" s="124"/>
      <c r="E32" s="125"/>
      <c r="F32" s="125"/>
      <c r="G32" s="126"/>
      <c r="H32" s="127"/>
      <c r="I32" s="128"/>
      <c r="J32" s="127"/>
      <c r="K32" s="129"/>
      <c r="L32" s="127"/>
      <c r="M32" s="128"/>
      <c r="N32" s="127"/>
      <c r="O32" s="129"/>
      <c r="P32" s="127"/>
      <c r="Q32" s="128"/>
      <c r="R32" s="127"/>
      <c r="S32" s="129"/>
    </row>
    <row r="33" spans="2:19" ht="36" hidden="1" customHeight="1" outlineLevel="1">
      <c r="B33" s="1323"/>
      <c r="C33" s="1326"/>
      <c r="D33" s="416" t="s">
        <v>362</v>
      </c>
      <c r="E33" s="355" t="s">
        <v>341</v>
      </c>
      <c r="F33" s="355" t="s">
        <v>363</v>
      </c>
      <c r="G33" s="356" t="s">
        <v>364</v>
      </c>
      <c r="H33" s="416" t="s">
        <v>362</v>
      </c>
      <c r="I33" s="355" t="s">
        <v>341</v>
      </c>
      <c r="J33" s="355" t="s">
        <v>363</v>
      </c>
      <c r="K33" s="356" t="s">
        <v>364</v>
      </c>
      <c r="L33" s="416" t="s">
        <v>362</v>
      </c>
      <c r="M33" s="355" t="s">
        <v>341</v>
      </c>
      <c r="N33" s="355" t="s">
        <v>363</v>
      </c>
      <c r="O33" s="356" t="s">
        <v>364</v>
      </c>
      <c r="P33" s="416" t="s">
        <v>362</v>
      </c>
      <c r="Q33" s="355" t="s">
        <v>341</v>
      </c>
      <c r="R33" s="355" t="s">
        <v>363</v>
      </c>
      <c r="S33" s="356" t="s">
        <v>364</v>
      </c>
    </row>
    <row r="34" spans="2:19" ht="30" hidden="1" customHeight="1" outlineLevel="1">
      <c r="B34" s="1323"/>
      <c r="C34" s="1326"/>
      <c r="D34" s="124"/>
      <c r="E34" s="125"/>
      <c r="F34" s="125"/>
      <c r="G34" s="126"/>
      <c r="H34" s="127"/>
      <c r="I34" s="128"/>
      <c r="J34" s="127"/>
      <c r="K34" s="129"/>
      <c r="L34" s="127"/>
      <c r="M34" s="128"/>
      <c r="N34" s="127"/>
      <c r="O34" s="129"/>
      <c r="P34" s="127"/>
      <c r="Q34" s="128"/>
      <c r="R34" s="127"/>
      <c r="S34" s="129"/>
    </row>
    <row r="35" spans="2:19" ht="39" hidden="1" customHeight="1" outlineLevel="1">
      <c r="B35" s="1323"/>
      <c r="C35" s="1326"/>
      <c r="D35" s="416" t="s">
        <v>362</v>
      </c>
      <c r="E35" s="355" t="s">
        <v>341</v>
      </c>
      <c r="F35" s="355" t="s">
        <v>363</v>
      </c>
      <c r="G35" s="356" t="s">
        <v>364</v>
      </c>
      <c r="H35" s="416" t="s">
        <v>362</v>
      </c>
      <c r="I35" s="355" t="s">
        <v>341</v>
      </c>
      <c r="J35" s="355" t="s">
        <v>363</v>
      </c>
      <c r="K35" s="356" t="s">
        <v>364</v>
      </c>
      <c r="L35" s="416" t="s">
        <v>362</v>
      </c>
      <c r="M35" s="355" t="s">
        <v>341</v>
      </c>
      <c r="N35" s="355" t="s">
        <v>363</v>
      </c>
      <c r="O35" s="356" t="s">
        <v>364</v>
      </c>
      <c r="P35" s="416" t="s">
        <v>362</v>
      </c>
      <c r="Q35" s="355" t="s">
        <v>341</v>
      </c>
      <c r="R35" s="355" t="s">
        <v>363</v>
      </c>
      <c r="S35" s="356" t="s">
        <v>364</v>
      </c>
    </row>
    <row r="36" spans="2:19" ht="30" hidden="1" customHeight="1" outlineLevel="1">
      <c r="B36" s="1323"/>
      <c r="C36" s="1326"/>
      <c r="D36" s="124"/>
      <c r="E36" s="125"/>
      <c r="F36" s="125"/>
      <c r="G36" s="126"/>
      <c r="H36" s="127"/>
      <c r="I36" s="128"/>
      <c r="J36" s="127"/>
      <c r="K36" s="129"/>
      <c r="L36" s="127"/>
      <c r="M36" s="128"/>
      <c r="N36" s="127"/>
      <c r="O36" s="129"/>
      <c r="P36" s="127"/>
      <c r="Q36" s="128"/>
      <c r="R36" s="127"/>
      <c r="S36" s="129"/>
    </row>
    <row r="37" spans="2:19" ht="36.75" hidden="1" customHeight="1" outlineLevel="1">
      <c r="B37" s="1323"/>
      <c r="C37" s="1326"/>
      <c r="D37" s="416" t="s">
        <v>362</v>
      </c>
      <c r="E37" s="355" t="s">
        <v>341</v>
      </c>
      <c r="F37" s="355" t="s">
        <v>363</v>
      </c>
      <c r="G37" s="356" t="s">
        <v>364</v>
      </c>
      <c r="H37" s="416" t="s">
        <v>362</v>
      </c>
      <c r="I37" s="355" t="s">
        <v>341</v>
      </c>
      <c r="J37" s="355" t="s">
        <v>363</v>
      </c>
      <c r="K37" s="356" t="s">
        <v>364</v>
      </c>
      <c r="L37" s="416" t="s">
        <v>362</v>
      </c>
      <c r="M37" s="355" t="s">
        <v>341</v>
      </c>
      <c r="N37" s="355" t="s">
        <v>363</v>
      </c>
      <c r="O37" s="356" t="s">
        <v>364</v>
      </c>
      <c r="P37" s="416" t="s">
        <v>362</v>
      </c>
      <c r="Q37" s="355" t="s">
        <v>341</v>
      </c>
      <c r="R37" s="355" t="s">
        <v>363</v>
      </c>
      <c r="S37" s="356" t="s">
        <v>364</v>
      </c>
    </row>
    <row r="38" spans="2:19" ht="30" hidden="1" customHeight="1" outlineLevel="1">
      <c r="B38" s="1324"/>
      <c r="C38" s="1327"/>
      <c r="D38" s="124"/>
      <c r="E38" s="125"/>
      <c r="F38" s="125"/>
      <c r="G38" s="126"/>
      <c r="H38" s="127"/>
      <c r="I38" s="128"/>
      <c r="J38" s="127"/>
      <c r="K38" s="129"/>
      <c r="L38" s="127"/>
      <c r="M38" s="128"/>
      <c r="N38" s="127"/>
      <c r="O38" s="129"/>
      <c r="P38" s="127"/>
      <c r="Q38" s="128"/>
      <c r="R38" s="127"/>
      <c r="S38" s="129"/>
    </row>
    <row r="39" spans="2:19" ht="30" customHeight="1" collapsed="1">
      <c r="B39" s="1322" t="s">
        <v>365</v>
      </c>
      <c r="C39" s="1322" t="s">
        <v>366</v>
      </c>
      <c r="D39" s="355" t="s">
        <v>367</v>
      </c>
      <c r="E39" s="355" t="s">
        <v>368</v>
      </c>
      <c r="F39" s="344" t="s">
        <v>369</v>
      </c>
      <c r="G39" s="130" t="s">
        <v>449</v>
      </c>
      <c r="H39" s="355" t="s">
        <v>367</v>
      </c>
      <c r="I39" s="355" t="s">
        <v>368</v>
      </c>
      <c r="J39" s="344" t="s">
        <v>369</v>
      </c>
      <c r="K39" s="131" t="s">
        <v>449</v>
      </c>
      <c r="L39" s="355" t="s">
        <v>367</v>
      </c>
      <c r="M39" s="355" t="s">
        <v>368</v>
      </c>
      <c r="N39" s="344" t="s">
        <v>369</v>
      </c>
      <c r="O39" s="131"/>
      <c r="P39" s="355" t="s">
        <v>367</v>
      </c>
      <c r="Q39" s="355" t="s">
        <v>368</v>
      </c>
      <c r="R39" s="344" t="s">
        <v>369</v>
      </c>
      <c r="S39" s="131"/>
    </row>
    <row r="40" spans="2:19" ht="30" customHeight="1">
      <c r="B40" s="1323"/>
      <c r="C40" s="1323"/>
      <c r="D40" s="1330">
        <v>0</v>
      </c>
      <c r="E40" s="1330" t="s">
        <v>579</v>
      </c>
      <c r="F40" s="344" t="s">
        <v>370</v>
      </c>
      <c r="G40" s="132" t="s">
        <v>516</v>
      </c>
      <c r="H40" s="1332">
        <v>2</v>
      </c>
      <c r="I40" s="1332" t="s">
        <v>579</v>
      </c>
      <c r="J40" s="344" t="s">
        <v>370</v>
      </c>
      <c r="K40" s="133" t="s">
        <v>516</v>
      </c>
      <c r="L40" s="1332"/>
      <c r="M40" s="1332"/>
      <c r="N40" s="344" t="s">
        <v>370</v>
      </c>
      <c r="O40" s="133"/>
      <c r="P40" s="1332"/>
      <c r="Q40" s="1332"/>
      <c r="R40" s="344" t="s">
        <v>370</v>
      </c>
      <c r="S40" s="133"/>
    </row>
    <row r="41" spans="2:19" ht="30" customHeight="1">
      <c r="B41" s="1323"/>
      <c r="C41" s="1323"/>
      <c r="D41" s="1331"/>
      <c r="E41" s="1331"/>
      <c r="F41" s="344" t="s">
        <v>371</v>
      </c>
      <c r="G41" s="126">
        <v>0</v>
      </c>
      <c r="H41" s="1333"/>
      <c r="I41" s="1333"/>
      <c r="J41" s="344" t="s">
        <v>371</v>
      </c>
      <c r="K41" s="129">
        <v>10</v>
      </c>
      <c r="L41" s="1333"/>
      <c r="M41" s="1333"/>
      <c r="N41" s="344" t="s">
        <v>371</v>
      </c>
      <c r="O41" s="129"/>
      <c r="P41" s="1333"/>
      <c r="Q41" s="1333"/>
      <c r="R41" s="344" t="s">
        <v>371</v>
      </c>
      <c r="S41" s="129"/>
    </row>
    <row r="42" spans="2:19" ht="30" customHeight="1" outlineLevel="1">
      <c r="B42" s="1323"/>
      <c r="C42" s="1323"/>
      <c r="D42" s="355" t="s">
        <v>367</v>
      </c>
      <c r="E42" s="355" t="s">
        <v>368</v>
      </c>
      <c r="F42" s="344" t="s">
        <v>369</v>
      </c>
      <c r="G42" s="130" t="s">
        <v>454</v>
      </c>
      <c r="H42" s="355" t="s">
        <v>367</v>
      </c>
      <c r="I42" s="355" t="s">
        <v>368</v>
      </c>
      <c r="J42" s="344" t="s">
        <v>369</v>
      </c>
      <c r="K42" s="131" t="s">
        <v>454</v>
      </c>
      <c r="L42" s="355" t="s">
        <v>367</v>
      </c>
      <c r="M42" s="355" t="s">
        <v>368</v>
      </c>
      <c r="N42" s="344" t="s">
        <v>369</v>
      </c>
      <c r="O42" s="131"/>
      <c r="P42" s="355" t="s">
        <v>367</v>
      </c>
      <c r="Q42" s="355" t="s">
        <v>368</v>
      </c>
      <c r="R42" s="344" t="s">
        <v>369</v>
      </c>
      <c r="S42" s="131"/>
    </row>
    <row r="43" spans="2:19" ht="30" customHeight="1" outlineLevel="1">
      <c r="B43" s="1323"/>
      <c r="C43" s="1323"/>
      <c r="D43" s="1330">
        <v>0</v>
      </c>
      <c r="E43" s="1330" t="s">
        <v>585</v>
      </c>
      <c r="F43" s="344" t="s">
        <v>370</v>
      </c>
      <c r="G43" s="132" t="s">
        <v>516</v>
      </c>
      <c r="H43" s="1332">
        <v>2</v>
      </c>
      <c r="I43" s="1340" t="s">
        <v>585</v>
      </c>
      <c r="J43" s="344" t="s">
        <v>370</v>
      </c>
      <c r="K43" s="133" t="s">
        <v>516</v>
      </c>
      <c r="L43" s="1332"/>
      <c r="M43" s="1332"/>
      <c r="N43" s="344" t="s">
        <v>370</v>
      </c>
      <c r="O43" s="133"/>
      <c r="P43" s="1332"/>
      <c r="Q43" s="1332"/>
      <c r="R43" s="344" t="s">
        <v>370</v>
      </c>
      <c r="S43" s="133"/>
    </row>
    <row r="44" spans="2:19" ht="30" customHeight="1" outlineLevel="1">
      <c r="B44" s="1323"/>
      <c r="C44" s="1323"/>
      <c r="D44" s="1331"/>
      <c r="E44" s="1331"/>
      <c r="F44" s="344" t="s">
        <v>371</v>
      </c>
      <c r="G44" s="126">
        <v>0</v>
      </c>
      <c r="H44" s="1333"/>
      <c r="I44" s="1341"/>
      <c r="J44" s="344" t="s">
        <v>371</v>
      </c>
      <c r="K44" s="129">
        <v>10</v>
      </c>
      <c r="L44" s="1333"/>
      <c r="M44" s="1333"/>
      <c r="N44" s="344" t="s">
        <v>371</v>
      </c>
      <c r="O44" s="129"/>
      <c r="P44" s="1333"/>
      <c r="Q44" s="1333"/>
      <c r="R44" s="344" t="s">
        <v>371</v>
      </c>
      <c r="S44" s="129"/>
    </row>
    <row r="45" spans="2:19" ht="30" customHeight="1" outlineLevel="1">
      <c r="B45" s="1323"/>
      <c r="C45" s="1323"/>
      <c r="D45" s="355" t="s">
        <v>367</v>
      </c>
      <c r="E45" s="355" t="s">
        <v>368</v>
      </c>
      <c r="F45" s="344" t="s">
        <v>369</v>
      </c>
      <c r="G45" s="130" t="s">
        <v>460</v>
      </c>
      <c r="H45" s="355" t="s">
        <v>367</v>
      </c>
      <c r="I45" s="355" t="s">
        <v>368</v>
      </c>
      <c r="J45" s="344" t="s">
        <v>369</v>
      </c>
      <c r="K45" s="131" t="s">
        <v>460</v>
      </c>
      <c r="L45" s="355" t="s">
        <v>367</v>
      </c>
      <c r="M45" s="355" t="s">
        <v>368</v>
      </c>
      <c r="N45" s="344" t="s">
        <v>369</v>
      </c>
      <c r="O45" s="131"/>
      <c r="P45" s="355" t="s">
        <v>367</v>
      </c>
      <c r="Q45" s="355" t="s">
        <v>368</v>
      </c>
      <c r="R45" s="344" t="s">
        <v>369</v>
      </c>
      <c r="S45" s="131"/>
    </row>
    <row r="46" spans="2:19" ht="30" customHeight="1" outlineLevel="1">
      <c r="B46" s="1323"/>
      <c r="C46" s="1323"/>
      <c r="D46" s="1330">
        <v>0</v>
      </c>
      <c r="E46" s="1330" t="s">
        <v>579</v>
      </c>
      <c r="F46" s="344" t="s">
        <v>370</v>
      </c>
      <c r="G46" s="132" t="s">
        <v>516</v>
      </c>
      <c r="H46" s="1332">
        <v>2</v>
      </c>
      <c r="I46" s="1332" t="s">
        <v>579</v>
      </c>
      <c r="J46" s="344" t="s">
        <v>370</v>
      </c>
      <c r="K46" s="133" t="s">
        <v>516</v>
      </c>
      <c r="L46" s="1332"/>
      <c r="M46" s="1332"/>
      <c r="N46" s="344" t="s">
        <v>370</v>
      </c>
      <c r="O46" s="133"/>
      <c r="P46" s="1332"/>
      <c r="Q46" s="1332"/>
      <c r="R46" s="344" t="s">
        <v>370</v>
      </c>
      <c r="S46" s="133"/>
    </row>
    <row r="47" spans="2:19" ht="30" customHeight="1" outlineLevel="1">
      <c r="B47" s="1323"/>
      <c r="C47" s="1323"/>
      <c r="D47" s="1331"/>
      <c r="E47" s="1331"/>
      <c r="F47" s="344" t="s">
        <v>371</v>
      </c>
      <c r="G47" s="126">
        <v>0</v>
      </c>
      <c r="H47" s="1333"/>
      <c r="I47" s="1333"/>
      <c r="J47" s="344" t="s">
        <v>371</v>
      </c>
      <c r="K47" s="129">
        <v>2</v>
      </c>
      <c r="L47" s="1333"/>
      <c r="M47" s="1333"/>
      <c r="N47" s="344" t="s">
        <v>371</v>
      </c>
      <c r="O47" s="129"/>
      <c r="P47" s="1333"/>
      <c r="Q47" s="1333"/>
      <c r="R47" s="344" t="s">
        <v>371</v>
      </c>
      <c r="S47" s="129"/>
    </row>
    <row r="48" spans="2:19" ht="30" customHeight="1" outlineLevel="1">
      <c r="B48" s="1323"/>
      <c r="C48" s="1323"/>
      <c r="D48" s="355" t="s">
        <v>367</v>
      </c>
      <c r="E48" s="355" t="s">
        <v>368</v>
      </c>
      <c r="F48" s="344" t="s">
        <v>369</v>
      </c>
      <c r="G48" s="130"/>
      <c r="H48" s="355" t="s">
        <v>367</v>
      </c>
      <c r="I48" s="355" t="s">
        <v>368</v>
      </c>
      <c r="J48" s="344" t="s">
        <v>369</v>
      </c>
      <c r="K48" s="131"/>
      <c r="L48" s="355" t="s">
        <v>367</v>
      </c>
      <c r="M48" s="355" t="s">
        <v>368</v>
      </c>
      <c r="N48" s="344" t="s">
        <v>369</v>
      </c>
      <c r="O48" s="131"/>
      <c r="P48" s="355" t="s">
        <v>367</v>
      </c>
      <c r="Q48" s="355" t="s">
        <v>368</v>
      </c>
      <c r="R48" s="344" t="s">
        <v>369</v>
      </c>
      <c r="S48" s="131"/>
    </row>
    <row r="49" spans="2:19" ht="30" customHeight="1" outlineLevel="1">
      <c r="B49" s="1323"/>
      <c r="C49" s="1323"/>
      <c r="D49" s="1330"/>
      <c r="E49" s="1330"/>
      <c r="F49" s="344" t="s">
        <v>370</v>
      </c>
      <c r="G49" s="132"/>
      <c r="H49" s="1332"/>
      <c r="I49" s="1332"/>
      <c r="J49" s="344" t="s">
        <v>370</v>
      </c>
      <c r="K49" s="133"/>
      <c r="L49" s="1332"/>
      <c r="M49" s="1332"/>
      <c r="N49" s="344" t="s">
        <v>370</v>
      </c>
      <c r="O49" s="133"/>
      <c r="P49" s="1332"/>
      <c r="Q49" s="1332"/>
      <c r="R49" s="344" t="s">
        <v>370</v>
      </c>
      <c r="S49" s="133"/>
    </row>
    <row r="50" spans="2:19" ht="30" customHeight="1" outlineLevel="1">
      <c r="B50" s="1324"/>
      <c r="C50" s="1324"/>
      <c r="D50" s="1331"/>
      <c r="E50" s="1331"/>
      <c r="F50" s="344" t="s">
        <v>371</v>
      </c>
      <c r="G50" s="126"/>
      <c r="H50" s="1333"/>
      <c r="I50" s="1333"/>
      <c r="J50" s="344" t="s">
        <v>371</v>
      </c>
      <c r="K50" s="129"/>
      <c r="L50" s="1333"/>
      <c r="M50" s="1333"/>
      <c r="N50" s="344" t="s">
        <v>371</v>
      </c>
      <c r="O50" s="129"/>
      <c r="P50" s="1333"/>
      <c r="Q50" s="1333"/>
      <c r="R50" s="344" t="s">
        <v>371</v>
      </c>
      <c r="S50" s="129"/>
    </row>
    <row r="51" spans="2:19" ht="30" customHeight="1" thickBot="1">
      <c r="C51" s="357"/>
    </row>
    <row r="52" spans="2:19" ht="30" customHeight="1" thickBot="1">
      <c r="D52" s="1297" t="s">
        <v>342</v>
      </c>
      <c r="E52" s="1298"/>
      <c r="F52" s="1298"/>
      <c r="G52" s="1299"/>
      <c r="H52" s="1297" t="s">
        <v>343</v>
      </c>
      <c r="I52" s="1298"/>
      <c r="J52" s="1298"/>
      <c r="K52" s="1299"/>
      <c r="L52" s="1297" t="s">
        <v>344</v>
      </c>
      <c r="M52" s="1298"/>
      <c r="N52" s="1298"/>
      <c r="O52" s="1299"/>
      <c r="P52" s="1297" t="s">
        <v>345</v>
      </c>
      <c r="Q52" s="1298"/>
      <c r="R52" s="1298"/>
      <c r="S52" s="1299"/>
    </row>
    <row r="53" spans="2:19" ht="30" customHeight="1">
      <c r="B53" s="1300" t="s">
        <v>372</v>
      </c>
      <c r="C53" s="1300" t="s">
        <v>373</v>
      </c>
      <c r="D53" s="1342" t="s">
        <v>374</v>
      </c>
      <c r="E53" s="1343"/>
      <c r="F53" s="358" t="s">
        <v>341</v>
      </c>
      <c r="G53" s="359" t="s">
        <v>375</v>
      </c>
      <c r="H53" s="1342" t="s">
        <v>374</v>
      </c>
      <c r="I53" s="1343"/>
      <c r="J53" s="358" t="s">
        <v>341</v>
      </c>
      <c r="K53" s="359" t="s">
        <v>375</v>
      </c>
      <c r="L53" s="1342" t="s">
        <v>374</v>
      </c>
      <c r="M53" s="1343"/>
      <c r="N53" s="358" t="s">
        <v>341</v>
      </c>
      <c r="O53" s="359" t="s">
        <v>375</v>
      </c>
      <c r="P53" s="1342" t="s">
        <v>374</v>
      </c>
      <c r="Q53" s="1343"/>
      <c r="R53" s="358" t="s">
        <v>341</v>
      </c>
      <c r="S53" s="359" t="s">
        <v>375</v>
      </c>
    </row>
    <row r="54" spans="2:19" ht="45" customHeight="1">
      <c r="B54" s="1301"/>
      <c r="C54" s="1301"/>
      <c r="D54" s="353" t="s">
        <v>351</v>
      </c>
      <c r="E54" s="429">
        <v>0</v>
      </c>
      <c r="F54" s="1334" t="s">
        <v>510</v>
      </c>
      <c r="G54" s="1336" t="s">
        <v>557</v>
      </c>
      <c r="H54" s="353" t="s">
        <v>351</v>
      </c>
      <c r="I54" s="429">
        <v>50</v>
      </c>
      <c r="J54" s="1338" t="s">
        <v>510</v>
      </c>
      <c r="K54" s="1350" t="s">
        <v>539</v>
      </c>
      <c r="L54" s="353" t="s">
        <v>351</v>
      </c>
      <c r="M54" s="122"/>
      <c r="N54" s="1318"/>
      <c r="O54" s="1320"/>
      <c r="P54" s="353" t="s">
        <v>351</v>
      </c>
      <c r="Q54" s="122"/>
      <c r="R54" s="1318"/>
      <c r="S54" s="1320"/>
    </row>
    <row r="55" spans="2:19" ht="45" customHeight="1">
      <c r="B55" s="1302"/>
      <c r="C55" s="1302"/>
      <c r="D55" s="354" t="s">
        <v>359</v>
      </c>
      <c r="E55" s="123"/>
      <c r="F55" s="1335"/>
      <c r="G55" s="1337"/>
      <c r="H55" s="354" t="s">
        <v>359</v>
      </c>
      <c r="I55" s="123">
        <v>0.51</v>
      </c>
      <c r="J55" s="1339"/>
      <c r="K55" s="1351"/>
      <c r="L55" s="354" t="s">
        <v>359</v>
      </c>
      <c r="M55" s="123"/>
      <c r="N55" s="1319"/>
      <c r="O55" s="1321"/>
      <c r="P55" s="354" t="s">
        <v>359</v>
      </c>
      <c r="Q55" s="123"/>
      <c r="R55" s="1319"/>
      <c r="S55" s="1321"/>
    </row>
    <row r="56" spans="2:19" ht="30" customHeight="1">
      <c r="B56" s="1322" t="s">
        <v>376</v>
      </c>
      <c r="C56" s="1322" t="s">
        <v>377</v>
      </c>
      <c r="D56" s="355" t="s">
        <v>378</v>
      </c>
      <c r="E56" s="420" t="s">
        <v>379</v>
      </c>
      <c r="F56" s="1344" t="s">
        <v>380</v>
      </c>
      <c r="G56" s="1345"/>
      <c r="H56" s="355" t="s">
        <v>378</v>
      </c>
      <c r="I56" s="420" t="s">
        <v>379</v>
      </c>
      <c r="J56" s="1344" t="s">
        <v>380</v>
      </c>
      <c r="K56" s="1345"/>
      <c r="L56" s="355" t="s">
        <v>378</v>
      </c>
      <c r="M56" s="420" t="s">
        <v>379</v>
      </c>
      <c r="N56" s="1344" t="s">
        <v>380</v>
      </c>
      <c r="O56" s="1345"/>
      <c r="P56" s="355" t="s">
        <v>378</v>
      </c>
      <c r="Q56" s="420" t="s">
        <v>379</v>
      </c>
      <c r="R56" s="1344" t="s">
        <v>380</v>
      </c>
      <c r="S56" s="1345"/>
    </row>
    <row r="57" spans="2:19" ht="30" customHeight="1">
      <c r="B57" s="1323"/>
      <c r="C57" s="1324"/>
      <c r="D57" s="134">
        <v>0</v>
      </c>
      <c r="E57" s="135"/>
      <c r="F57" s="1346" t="s">
        <v>499</v>
      </c>
      <c r="G57" s="1347"/>
      <c r="H57" s="136">
        <v>50</v>
      </c>
      <c r="I57" s="137">
        <v>0.51</v>
      </c>
      <c r="J57" s="1348" t="s">
        <v>499</v>
      </c>
      <c r="K57" s="1349"/>
      <c r="L57" s="136"/>
      <c r="M57" s="137"/>
      <c r="N57" s="1348"/>
      <c r="O57" s="1349"/>
      <c r="P57" s="136"/>
      <c r="Q57" s="137"/>
      <c r="R57" s="1348"/>
      <c r="S57" s="1349"/>
    </row>
    <row r="58" spans="2:19" ht="30" customHeight="1">
      <c r="B58" s="1323"/>
      <c r="C58" s="1322" t="s">
        <v>381</v>
      </c>
      <c r="D58" s="360" t="s">
        <v>380</v>
      </c>
      <c r="E58" s="411" t="s">
        <v>363</v>
      </c>
      <c r="F58" s="355" t="s">
        <v>341</v>
      </c>
      <c r="G58" s="412" t="s">
        <v>375</v>
      </c>
      <c r="H58" s="360" t="s">
        <v>380</v>
      </c>
      <c r="I58" s="411" t="s">
        <v>363</v>
      </c>
      <c r="J58" s="355" t="s">
        <v>341</v>
      </c>
      <c r="K58" s="412" t="s">
        <v>375</v>
      </c>
      <c r="L58" s="360" t="s">
        <v>380</v>
      </c>
      <c r="M58" s="411" t="s">
        <v>363</v>
      </c>
      <c r="N58" s="355" t="s">
        <v>341</v>
      </c>
      <c r="O58" s="412" t="s">
        <v>375</v>
      </c>
      <c r="P58" s="360" t="s">
        <v>380</v>
      </c>
      <c r="Q58" s="411" t="s">
        <v>363</v>
      </c>
      <c r="R58" s="355" t="s">
        <v>341</v>
      </c>
      <c r="S58" s="412" t="s">
        <v>375</v>
      </c>
    </row>
    <row r="59" spans="2:19" ht="30" customHeight="1">
      <c r="B59" s="1324"/>
      <c r="C59" s="1352"/>
      <c r="D59" s="134" t="s">
        <v>499</v>
      </c>
      <c r="E59" s="409" t="s">
        <v>521</v>
      </c>
      <c r="F59" s="125" t="s">
        <v>510</v>
      </c>
      <c r="G59" s="138" t="s">
        <v>557</v>
      </c>
      <c r="H59" s="136" t="s">
        <v>499</v>
      </c>
      <c r="I59" s="410" t="s">
        <v>516</v>
      </c>
      <c r="J59" s="127" t="s">
        <v>510</v>
      </c>
      <c r="K59" s="141" t="s">
        <v>539</v>
      </c>
      <c r="L59" s="139"/>
      <c r="M59" s="140"/>
      <c r="N59" s="127"/>
      <c r="O59" s="141"/>
      <c r="P59" s="139"/>
      <c r="Q59" s="140"/>
      <c r="R59" s="127"/>
      <c r="S59" s="141"/>
    </row>
    <row r="60" spans="2:19" ht="30" customHeight="1" thickBot="1">
      <c r="B60" s="350"/>
      <c r="C60" s="361"/>
    </row>
    <row r="61" spans="2:19" ht="30" customHeight="1" thickBot="1">
      <c r="B61" s="350"/>
      <c r="C61" s="350"/>
      <c r="D61" s="1297" t="s">
        <v>342</v>
      </c>
      <c r="E61" s="1298"/>
      <c r="F61" s="1298"/>
      <c r="G61" s="1298"/>
      <c r="H61" s="1297" t="s">
        <v>343</v>
      </c>
      <c r="I61" s="1298"/>
      <c r="J61" s="1298"/>
      <c r="K61" s="1299"/>
      <c r="L61" s="1298" t="s">
        <v>344</v>
      </c>
      <c r="M61" s="1298"/>
      <c r="N61" s="1298"/>
      <c r="O61" s="1298"/>
      <c r="P61" s="1297" t="s">
        <v>345</v>
      </c>
      <c r="Q61" s="1298"/>
      <c r="R61" s="1298"/>
      <c r="S61" s="1299"/>
    </row>
    <row r="62" spans="2:19" ht="30" customHeight="1">
      <c r="B62" s="1300" t="s">
        <v>382</v>
      </c>
      <c r="C62" s="1300" t="s">
        <v>383</v>
      </c>
      <c r="D62" s="1316" t="s">
        <v>384</v>
      </c>
      <c r="E62" s="1317"/>
      <c r="F62" s="1342" t="s">
        <v>341</v>
      </c>
      <c r="G62" s="1353"/>
      <c r="H62" s="1354" t="s">
        <v>384</v>
      </c>
      <c r="I62" s="1317"/>
      <c r="J62" s="1342" t="s">
        <v>341</v>
      </c>
      <c r="K62" s="1355"/>
      <c r="L62" s="1354" t="s">
        <v>384</v>
      </c>
      <c r="M62" s="1317"/>
      <c r="N62" s="1342" t="s">
        <v>341</v>
      </c>
      <c r="O62" s="1355"/>
      <c r="P62" s="1354" t="s">
        <v>384</v>
      </c>
      <c r="Q62" s="1317"/>
      <c r="R62" s="1342" t="s">
        <v>341</v>
      </c>
      <c r="S62" s="1355"/>
    </row>
    <row r="63" spans="2:19" ht="36.75" customHeight="1">
      <c r="B63" s="1302"/>
      <c r="C63" s="1302"/>
      <c r="D63" s="1365">
        <v>0</v>
      </c>
      <c r="E63" s="1366"/>
      <c r="F63" s="1367" t="s">
        <v>526</v>
      </c>
      <c r="G63" s="1368"/>
      <c r="H63" s="1365">
        <v>0.8</v>
      </c>
      <c r="I63" s="1359"/>
      <c r="J63" s="1364" t="s">
        <v>526</v>
      </c>
      <c r="K63" s="1357"/>
      <c r="L63" s="1358"/>
      <c r="M63" s="1359"/>
      <c r="N63" s="1360"/>
      <c r="O63" s="1361"/>
      <c r="P63" s="1358"/>
      <c r="Q63" s="1359"/>
      <c r="R63" s="1360"/>
      <c r="S63" s="1361"/>
    </row>
    <row r="64" spans="2:19" ht="45" customHeight="1">
      <c r="B64" s="1322" t="s">
        <v>385</v>
      </c>
      <c r="C64" s="1322" t="s">
        <v>386</v>
      </c>
      <c r="D64" s="355" t="s">
        <v>387</v>
      </c>
      <c r="E64" s="355" t="s">
        <v>388</v>
      </c>
      <c r="F64" s="1344" t="s">
        <v>389</v>
      </c>
      <c r="G64" s="1345"/>
      <c r="H64" s="362" t="s">
        <v>387</v>
      </c>
      <c r="I64" s="355" t="s">
        <v>388</v>
      </c>
      <c r="J64" s="1362" t="s">
        <v>389</v>
      </c>
      <c r="K64" s="1345"/>
      <c r="L64" s="362" t="s">
        <v>387</v>
      </c>
      <c r="M64" s="355" t="s">
        <v>388</v>
      </c>
      <c r="N64" s="1362" t="s">
        <v>389</v>
      </c>
      <c r="O64" s="1345"/>
      <c r="P64" s="362" t="s">
        <v>387</v>
      </c>
      <c r="Q64" s="355" t="s">
        <v>388</v>
      </c>
      <c r="R64" s="1362" t="s">
        <v>389</v>
      </c>
      <c r="S64" s="1345"/>
    </row>
    <row r="65" spans="2:19" ht="27" customHeight="1">
      <c r="B65" s="1324"/>
      <c r="C65" s="1324"/>
      <c r="D65" s="135">
        <v>0</v>
      </c>
      <c r="E65" s="135"/>
      <c r="F65" s="1363" t="s">
        <v>564</v>
      </c>
      <c r="G65" s="1363"/>
      <c r="H65" s="136">
        <v>19867</v>
      </c>
      <c r="I65" s="137">
        <v>0.51</v>
      </c>
      <c r="J65" s="1364" t="s">
        <v>530</v>
      </c>
      <c r="K65" s="1357"/>
      <c r="L65" s="136"/>
      <c r="M65" s="137"/>
      <c r="N65" s="1356"/>
      <c r="O65" s="1357"/>
      <c r="P65" s="136"/>
      <c r="Q65" s="137"/>
      <c r="R65" s="1356"/>
      <c r="S65" s="1357"/>
    </row>
    <row r="66" spans="2:19" ht="33.75" customHeight="1" thickBot="1">
      <c r="B66" s="350"/>
      <c r="C66" s="350"/>
    </row>
    <row r="67" spans="2:19" ht="37.5" customHeight="1" thickBot="1">
      <c r="B67" s="350"/>
      <c r="C67" s="350"/>
      <c r="D67" s="1297" t="s">
        <v>342</v>
      </c>
      <c r="E67" s="1298"/>
      <c r="F67" s="1298"/>
      <c r="G67" s="1299"/>
      <c r="H67" s="1298" t="s">
        <v>343</v>
      </c>
      <c r="I67" s="1298"/>
      <c r="J67" s="1298"/>
      <c r="K67" s="1299"/>
      <c r="L67" s="1298" t="s">
        <v>344</v>
      </c>
      <c r="M67" s="1298"/>
      <c r="N67" s="1298"/>
      <c r="O67" s="1298"/>
      <c r="P67" s="1298" t="s">
        <v>343</v>
      </c>
      <c r="Q67" s="1298"/>
      <c r="R67" s="1298"/>
      <c r="S67" s="1299"/>
    </row>
    <row r="68" spans="2:19" ht="37.5" customHeight="1">
      <c r="B68" s="1300" t="s">
        <v>390</v>
      </c>
      <c r="C68" s="1300" t="s">
        <v>391</v>
      </c>
      <c r="D68" s="363" t="s">
        <v>392</v>
      </c>
      <c r="E68" s="358" t="s">
        <v>393</v>
      </c>
      <c r="F68" s="1342" t="s">
        <v>394</v>
      </c>
      <c r="G68" s="1355"/>
      <c r="H68" s="363" t="s">
        <v>392</v>
      </c>
      <c r="I68" s="358" t="s">
        <v>393</v>
      </c>
      <c r="J68" s="1342" t="s">
        <v>394</v>
      </c>
      <c r="K68" s="1355"/>
      <c r="L68" s="363" t="s">
        <v>392</v>
      </c>
      <c r="M68" s="358" t="s">
        <v>393</v>
      </c>
      <c r="N68" s="1342" t="s">
        <v>394</v>
      </c>
      <c r="O68" s="1355"/>
      <c r="P68" s="363" t="s">
        <v>392</v>
      </c>
      <c r="Q68" s="358" t="s">
        <v>393</v>
      </c>
      <c r="R68" s="1342" t="s">
        <v>394</v>
      </c>
      <c r="S68" s="1355"/>
    </row>
    <row r="69" spans="2:19" ht="44.25" customHeight="1">
      <c r="B69" s="1301"/>
      <c r="C69" s="1302"/>
      <c r="D69" s="142" t="s">
        <v>510</v>
      </c>
      <c r="E69" s="143" t="s">
        <v>521</v>
      </c>
      <c r="F69" s="1372" t="s">
        <v>565</v>
      </c>
      <c r="G69" s="1373"/>
      <c r="H69" s="144" t="s">
        <v>510</v>
      </c>
      <c r="I69" s="145" t="s">
        <v>521</v>
      </c>
      <c r="J69" s="1364" t="s">
        <v>541</v>
      </c>
      <c r="K69" s="1357"/>
      <c r="L69" s="144"/>
      <c r="M69" s="145"/>
      <c r="N69" s="1374"/>
      <c r="O69" s="1375"/>
      <c r="P69" s="144"/>
      <c r="Q69" s="145"/>
      <c r="R69" s="1374"/>
      <c r="S69" s="1375"/>
    </row>
    <row r="70" spans="2:19" ht="36.75" customHeight="1">
      <c r="B70" s="1301"/>
      <c r="C70" s="1300" t="s">
        <v>395</v>
      </c>
      <c r="D70" s="355" t="s">
        <v>341</v>
      </c>
      <c r="E70" s="416" t="s">
        <v>396</v>
      </c>
      <c r="F70" s="1344" t="s">
        <v>397</v>
      </c>
      <c r="G70" s="1345"/>
      <c r="H70" s="355" t="s">
        <v>341</v>
      </c>
      <c r="I70" s="416" t="s">
        <v>396</v>
      </c>
      <c r="J70" s="1344" t="s">
        <v>397</v>
      </c>
      <c r="K70" s="1345"/>
      <c r="L70" s="355" t="s">
        <v>341</v>
      </c>
      <c r="M70" s="416" t="s">
        <v>396</v>
      </c>
      <c r="N70" s="1344" t="s">
        <v>397</v>
      </c>
      <c r="O70" s="1345"/>
      <c r="P70" s="355" t="s">
        <v>341</v>
      </c>
      <c r="Q70" s="416" t="s">
        <v>396</v>
      </c>
      <c r="R70" s="1344" t="s">
        <v>397</v>
      </c>
      <c r="S70" s="1345"/>
    </row>
    <row r="71" spans="2:19" ht="44.75" customHeight="1">
      <c r="B71" s="1301"/>
      <c r="C71" s="1301"/>
      <c r="D71" s="125" t="s">
        <v>510</v>
      </c>
      <c r="E71" s="143" t="s">
        <v>924</v>
      </c>
      <c r="F71" s="1367" t="s">
        <v>566</v>
      </c>
      <c r="G71" s="1369"/>
      <c r="H71" s="127" t="s">
        <v>510</v>
      </c>
      <c r="I71" s="430" t="s">
        <v>924</v>
      </c>
      <c r="J71" s="1364" t="s">
        <v>542</v>
      </c>
      <c r="K71" s="1357"/>
      <c r="L71" s="127"/>
      <c r="M71" s="145"/>
      <c r="N71" s="1360"/>
      <c r="O71" s="1361"/>
      <c r="P71" s="127"/>
      <c r="Q71" s="145"/>
      <c r="R71" s="1360"/>
      <c r="S71" s="1361"/>
    </row>
    <row r="72" spans="2:19" ht="30" customHeight="1" outlineLevel="1">
      <c r="B72" s="1301"/>
      <c r="C72" s="1301"/>
      <c r="D72" s="125"/>
      <c r="E72" s="143"/>
      <c r="F72" s="1367"/>
      <c r="G72" s="1369"/>
      <c r="H72" s="127"/>
      <c r="I72" s="145"/>
      <c r="J72" s="1360"/>
      <c r="K72" s="1361"/>
      <c r="L72" s="127"/>
      <c r="M72" s="145"/>
      <c r="N72" s="1360"/>
      <c r="O72" s="1361"/>
      <c r="P72" s="127"/>
      <c r="Q72" s="145"/>
      <c r="R72" s="1360"/>
      <c r="S72" s="1361"/>
    </row>
    <row r="73" spans="2:19" ht="30" customHeight="1" outlineLevel="1">
      <c r="B73" s="1301"/>
      <c r="C73" s="1301"/>
      <c r="D73" s="125"/>
      <c r="E73" s="143"/>
      <c r="F73" s="1367"/>
      <c r="G73" s="1369"/>
      <c r="H73" s="127"/>
      <c r="I73" s="145"/>
      <c r="J73" s="1360"/>
      <c r="K73" s="1361"/>
      <c r="L73" s="127"/>
      <c r="M73" s="145"/>
      <c r="N73" s="1360"/>
      <c r="O73" s="1361"/>
      <c r="P73" s="127"/>
      <c r="Q73" s="145"/>
      <c r="R73" s="1360"/>
      <c r="S73" s="1361"/>
    </row>
    <row r="74" spans="2:19" ht="30" customHeight="1" outlineLevel="1">
      <c r="B74" s="1301"/>
      <c r="C74" s="1301"/>
      <c r="D74" s="125"/>
      <c r="E74" s="143"/>
      <c r="F74" s="1367"/>
      <c r="G74" s="1369"/>
      <c r="H74" s="127"/>
      <c r="I74" s="145"/>
      <c r="J74" s="1360"/>
      <c r="K74" s="1361"/>
      <c r="L74" s="127"/>
      <c r="M74" s="145"/>
      <c r="N74" s="1360"/>
      <c r="O74" s="1361"/>
      <c r="P74" s="127"/>
      <c r="Q74" s="145"/>
      <c r="R74" s="1360"/>
      <c r="S74" s="1361"/>
    </row>
    <row r="75" spans="2:19" ht="30" customHeight="1" outlineLevel="1">
      <c r="B75" s="1301"/>
      <c r="C75" s="1301"/>
      <c r="D75" s="125"/>
      <c r="E75" s="143"/>
      <c r="F75" s="1367"/>
      <c r="G75" s="1369"/>
      <c r="H75" s="127"/>
      <c r="I75" s="145"/>
      <c r="J75" s="1360"/>
      <c r="K75" s="1361"/>
      <c r="L75" s="127"/>
      <c r="M75" s="145"/>
      <c r="N75" s="1360"/>
      <c r="O75" s="1361"/>
      <c r="P75" s="127"/>
      <c r="Q75" s="145"/>
      <c r="R75" s="1360"/>
      <c r="S75" s="1361"/>
    </row>
    <row r="76" spans="2:19" ht="30" customHeight="1" outlineLevel="1">
      <c r="B76" s="1302"/>
      <c r="C76" s="1302"/>
      <c r="D76" s="125"/>
      <c r="E76" s="143"/>
      <c r="F76" s="1367"/>
      <c r="G76" s="1369"/>
      <c r="H76" s="127"/>
      <c r="I76" s="145"/>
      <c r="J76" s="1360"/>
      <c r="K76" s="1361"/>
      <c r="L76" s="127"/>
      <c r="M76" s="145"/>
      <c r="N76" s="1360"/>
      <c r="O76" s="1361"/>
      <c r="P76" s="127"/>
      <c r="Q76" s="145"/>
      <c r="R76" s="1360"/>
      <c r="S76" s="1361"/>
    </row>
    <row r="77" spans="2:19" ht="35.25" customHeight="1">
      <c r="B77" s="1322" t="s">
        <v>398</v>
      </c>
      <c r="C77" s="1370" t="s">
        <v>399</v>
      </c>
      <c r="D77" s="420" t="s">
        <v>400</v>
      </c>
      <c r="E77" s="1344" t="s">
        <v>380</v>
      </c>
      <c r="F77" s="1371"/>
      <c r="G77" s="356" t="s">
        <v>341</v>
      </c>
      <c r="H77" s="420" t="s">
        <v>400</v>
      </c>
      <c r="I77" s="1344" t="s">
        <v>380</v>
      </c>
      <c r="J77" s="1371"/>
      <c r="K77" s="356" t="s">
        <v>341</v>
      </c>
      <c r="L77" s="420" t="s">
        <v>400</v>
      </c>
      <c r="M77" s="1344" t="s">
        <v>380</v>
      </c>
      <c r="N77" s="1371"/>
      <c r="O77" s="356" t="s">
        <v>341</v>
      </c>
      <c r="P77" s="420" t="s">
        <v>400</v>
      </c>
      <c r="Q77" s="1344" t="s">
        <v>380</v>
      </c>
      <c r="R77" s="1371"/>
      <c r="S77" s="356" t="s">
        <v>341</v>
      </c>
    </row>
    <row r="78" spans="2:19" ht="35.25" customHeight="1">
      <c r="B78" s="1323"/>
      <c r="C78" s="1370"/>
      <c r="D78" s="419">
        <v>0</v>
      </c>
      <c r="E78" s="1372" t="s">
        <v>489</v>
      </c>
      <c r="F78" s="1376"/>
      <c r="G78" s="146" t="s">
        <v>510</v>
      </c>
      <c r="H78" s="418">
        <v>1</v>
      </c>
      <c r="I78" s="1364" t="s">
        <v>489</v>
      </c>
      <c r="J78" s="1377"/>
      <c r="K78" s="147" t="s">
        <v>510</v>
      </c>
      <c r="L78" s="418"/>
      <c r="M78" s="1364"/>
      <c r="N78" s="1377"/>
      <c r="O78" s="147"/>
      <c r="P78" s="418"/>
      <c r="Q78" s="1364"/>
      <c r="R78" s="1377"/>
      <c r="S78" s="147"/>
    </row>
    <row r="79" spans="2:19" ht="35.25" customHeight="1" outlineLevel="1">
      <c r="B79" s="1323"/>
      <c r="C79" s="1370"/>
      <c r="D79" s="419"/>
      <c r="E79" s="1372"/>
      <c r="F79" s="1376"/>
      <c r="G79" s="146"/>
      <c r="H79" s="418"/>
      <c r="I79" s="1364"/>
      <c r="J79" s="1377"/>
      <c r="K79" s="147"/>
      <c r="L79" s="418"/>
      <c r="M79" s="1364"/>
      <c r="N79" s="1377"/>
      <c r="O79" s="147"/>
      <c r="P79" s="418"/>
      <c r="Q79" s="1364"/>
      <c r="R79" s="1377"/>
      <c r="S79" s="147"/>
    </row>
    <row r="80" spans="2:19" ht="35.25" customHeight="1" outlineLevel="1">
      <c r="B80" s="1323"/>
      <c r="C80" s="1370"/>
      <c r="D80" s="419"/>
      <c r="E80" s="1372"/>
      <c r="F80" s="1376"/>
      <c r="G80" s="146"/>
      <c r="H80" s="418"/>
      <c r="I80" s="1364"/>
      <c r="J80" s="1377"/>
      <c r="K80" s="147"/>
      <c r="L80" s="418"/>
      <c r="M80" s="1364"/>
      <c r="N80" s="1377"/>
      <c r="O80" s="147"/>
      <c r="P80" s="418"/>
      <c r="Q80" s="1364"/>
      <c r="R80" s="1377"/>
      <c r="S80" s="147"/>
    </row>
    <row r="81" spans="2:19" ht="35.25" customHeight="1" outlineLevel="1">
      <c r="B81" s="1323"/>
      <c r="C81" s="1370"/>
      <c r="D81" s="419"/>
      <c r="E81" s="1372"/>
      <c r="F81" s="1376"/>
      <c r="G81" s="146"/>
      <c r="H81" s="418"/>
      <c r="I81" s="1364"/>
      <c r="J81" s="1377"/>
      <c r="K81" s="147"/>
      <c r="L81" s="418"/>
      <c r="M81" s="1364"/>
      <c r="N81" s="1377"/>
      <c r="O81" s="147"/>
      <c r="P81" s="418"/>
      <c r="Q81" s="1364"/>
      <c r="R81" s="1377"/>
      <c r="S81" s="147"/>
    </row>
    <row r="82" spans="2:19" ht="35.25" customHeight="1" outlineLevel="1">
      <c r="B82" s="1323"/>
      <c r="C82" s="1370"/>
      <c r="D82" s="419"/>
      <c r="E82" s="1372"/>
      <c r="F82" s="1376"/>
      <c r="G82" s="146"/>
      <c r="H82" s="418"/>
      <c r="I82" s="1364"/>
      <c r="J82" s="1377"/>
      <c r="K82" s="147"/>
      <c r="L82" s="418"/>
      <c r="M82" s="1364"/>
      <c r="N82" s="1377"/>
      <c r="O82" s="147"/>
      <c r="P82" s="418"/>
      <c r="Q82" s="1364"/>
      <c r="R82" s="1377"/>
      <c r="S82" s="147"/>
    </row>
    <row r="83" spans="2:19" ht="33" customHeight="1" outlineLevel="1">
      <c r="B83" s="1324"/>
      <c r="C83" s="1370"/>
      <c r="D83" s="419"/>
      <c r="E83" s="1372"/>
      <c r="F83" s="1376"/>
      <c r="G83" s="146"/>
      <c r="H83" s="418"/>
      <c r="I83" s="1364"/>
      <c r="J83" s="1377"/>
      <c r="K83" s="147"/>
      <c r="L83" s="418"/>
      <c r="M83" s="1364"/>
      <c r="N83" s="1377"/>
      <c r="O83" s="147"/>
      <c r="P83" s="418"/>
      <c r="Q83" s="1364"/>
      <c r="R83" s="1377"/>
      <c r="S83" s="147"/>
    </row>
    <row r="84" spans="2:19" ht="31.5" customHeight="1" thickBot="1">
      <c r="B84" s="350"/>
      <c r="C84" s="364"/>
    </row>
    <row r="85" spans="2:19" ht="30.75" customHeight="1" thickBot="1">
      <c r="B85" s="350"/>
      <c r="C85" s="350"/>
      <c r="D85" s="1297" t="s">
        <v>342</v>
      </c>
      <c r="E85" s="1298"/>
      <c r="F85" s="1298"/>
      <c r="G85" s="1299"/>
      <c r="H85" s="1378" t="s">
        <v>343</v>
      </c>
      <c r="I85" s="1379"/>
      <c r="J85" s="1379"/>
      <c r="K85" s="1380"/>
      <c r="L85" s="1298" t="s">
        <v>344</v>
      </c>
      <c r="M85" s="1298"/>
      <c r="N85" s="1298"/>
      <c r="O85" s="1298"/>
      <c r="P85" s="1298" t="s">
        <v>343</v>
      </c>
      <c r="Q85" s="1298"/>
      <c r="R85" s="1298"/>
      <c r="S85" s="1299"/>
    </row>
    <row r="86" spans="2:19" ht="30.75" customHeight="1">
      <c r="B86" s="1300" t="s">
        <v>401</v>
      </c>
      <c r="C86" s="1300" t="s">
        <v>402</v>
      </c>
      <c r="D86" s="1342" t="s">
        <v>403</v>
      </c>
      <c r="E86" s="1343"/>
      <c r="F86" s="358" t="s">
        <v>341</v>
      </c>
      <c r="G86" s="365" t="s">
        <v>380</v>
      </c>
      <c r="H86" s="1381" t="s">
        <v>403</v>
      </c>
      <c r="I86" s="1343"/>
      <c r="J86" s="358" t="s">
        <v>341</v>
      </c>
      <c r="K86" s="365" t="s">
        <v>380</v>
      </c>
      <c r="L86" s="1381" t="s">
        <v>403</v>
      </c>
      <c r="M86" s="1343"/>
      <c r="N86" s="358" t="s">
        <v>341</v>
      </c>
      <c r="O86" s="365" t="s">
        <v>380</v>
      </c>
      <c r="P86" s="1381" t="s">
        <v>403</v>
      </c>
      <c r="Q86" s="1343"/>
      <c r="R86" s="358" t="s">
        <v>341</v>
      </c>
      <c r="S86" s="365" t="s">
        <v>380</v>
      </c>
    </row>
    <row r="87" spans="2:19" ht="29.25" customHeight="1">
      <c r="B87" s="1302"/>
      <c r="C87" s="1302"/>
      <c r="D87" s="1367" t="s">
        <v>568</v>
      </c>
      <c r="E87" s="1382"/>
      <c r="F87" s="142" t="s">
        <v>510</v>
      </c>
      <c r="G87" s="148" t="s">
        <v>446</v>
      </c>
      <c r="H87" s="1358" t="s">
        <v>544</v>
      </c>
      <c r="I87" s="1359"/>
      <c r="J87" s="144" t="s">
        <v>510</v>
      </c>
      <c r="K87" s="149" t="s">
        <v>446</v>
      </c>
      <c r="L87" s="415"/>
      <c r="M87" s="414"/>
      <c r="N87" s="144"/>
      <c r="O87" s="149"/>
      <c r="P87" s="415"/>
      <c r="Q87" s="414"/>
      <c r="R87" s="144"/>
      <c r="S87" s="149"/>
    </row>
    <row r="88" spans="2:19" ht="45" customHeight="1">
      <c r="B88" s="1383" t="s">
        <v>404</v>
      </c>
      <c r="C88" s="1322" t="s">
        <v>405</v>
      </c>
      <c r="D88" s="355" t="s">
        <v>406</v>
      </c>
      <c r="E88" s="355" t="s">
        <v>407</v>
      </c>
      <c r="F88" s="420" t="s">
        <v>408</v>
      </c>
      <c r="G88" s="356" t="s">
        <v>409</v>
      </c>
      <c r="H88" s="355" t="s">
        <v>406</v>
      </c>
      <c r="I88" s="355" t="s">
        <v>407</v>
      </c>
      <c r="J88" s="420" t="s">
        <v>408</v>
      </c>
      <c r="K88" s="356" t="s">
        <v>409</v>
      </c>
      <c r="L88" s="355" t="s">
        <v>406</v>
      </c>
      <c r="M88" s="355" t="s">
        <v>407</v>
      </c>
      <c r="N88" s="420" t="s">
        <v>408</v>
      </c>
      <c r="O88" s="356" t="s">
        <v>409</v>
      </c>
      <c r="P88" s="355" t="s">
        <v>406</v>
      </c>
      <c r="Q88" s="355" t="s">
        <v>407</v>
      </c>
      <c r="R88" s="420" t="s">
        <v>408</v>
      </c>
      <c r="S88" s="356" t="s">
        <v>409</v>
      </c>
    </row>
    <row r="89" spans="2:19" ht="29.25" customHeight="1">
      <c r="B89" s="1383"/>
      <c r="C89" s="1323"/>
      <c r="D89" s="1384" t="s">
        <v>613</v>
      </c>
      <c r="E89" s="1386"/>
      <c r="F89" s="1384" t="s">
        <v>578</v>
      </c>
      <c r="G89" s="1388" t="s">
        <v>562</v>
      </c>
      <c r="H89" s="1338" t="s">
        <v>613</v>
      </c>
      <c r="I89" s="1390">
        <v>10</v>
      </c>
      <c r="J89" s="1390" t="s">
        <v>578</v>
      </c>
      <c r="K89" s="1392" t="s">
        <v>544</v>
      </c>
      <c r="L89" s="1390"/>
      <c r="M89" s="1390"/>
      <c r="N89" s="1390"/>
      <c r="O89" s="1392"/>
      <c r="P89" s="1390"/>
      <c r="Q89" s="1390"/>
      <c r="R89" s="1390"/>
      <c r="S89" s="1392"/>
    </row>
    <row r="90" spans="2:19" ht="29.25" customHeight="1">
      <c r="B90" s="1383"/>
      <c r="C90" s="1323"/>
      <c r="D90" s="1385"/>
      <c r="E90" s="1387"/>
      <c r="F90" s="1385"/>
      <c r="G90" s="1389"/>
      <c r="H90" s="1339"/>
      <c r="I90" s="1391"/>
      <c r="J90" s="1391"/>
      <c r="K90" s="1393"/>
      <c r="L90" s="1391"/>
      <c r="M90" s="1391"/>
      <c r="N90" s="1391"/>
      <c r="O90" s="1393"/>
      <c r="P90" s="1391"/>
      <c r="Q90" s="1391"/>
      <c r="R90" s="1391"/>
      <c r="S90" s="1393"/>
    </row>
    <row r="91" spans="2:19" ht="24" outlineLevel="1">
      <c r="B91" s="1383"/>
      <c r="C91" s="1323"/>
      <c r="D91" s="355" t="s">
        <v>406</v>
      </c>
      <c r="E91" s="355" t="s">
        <v>407</v>
      </c>
      <c r="F91" s="420" t="s">
        <v>408</v>
      </c>
      <c r="G91" s="356" t="s">
        <v>409</v>
      </c>
      <c r="H91" s="355" t="s">
        <v>406</v>
      </c>
      <c r="I91" s="355" t="s">
        <v>407</v>
      </c>
      <c r="J91" s="420" t="s">
        <v>408</v>
      </c>
      <c r="K91" s="356" t="s">
        <v>409</v>
      </c>
      <c r="L91" s="355" t="s">
        <v>406</v>
      </c>
      <c r="M91" s="355" t="s">
        <v>407</v>
      </c>
      <c r="N91" s="420" t="s">
        <v>408</v>
      </c>
      <c r="O91" s="356" t="s">
        <v>409</v>
      </c>
      <c r="P91" s="355" t="s">
        <v>406</v>
      </c>
      <c r="Q91" s="355" t="s">
        <v>407</v>
      </c>
      <c r="R91" s="420" t="s">
        <v>408</v>
      </c>
      <c r="S91" s="356" t="s">
        <v>409</v>
      </c>
    </row>
    <row r="92" spans="2:19" ht="29.25" customHeight="1" outlineLevel="1">
      <c r="B92" s="1383"/>
      <c r="C92" s="1323"/>
      <c r="D92" s="1384" t="s">
        <v>590</v>
      </c>
      <c r="E92" s="1386"/>
      <c r="F92" s="1384" t="s">
        <v>571</v>
      </c>
      <c r="G92" s="1388" t="s">
        <v>562</v>
      </c>
      <c r="H92" s="1390" t="s">
        <v>590</v>
      </c>
      <c r="I92" s="1390">
        <v>3000</v>
      </c>
      <c r="J92" s="1390" t="s">
        <v>571</v>
      </c>
      <c r="K92" s="1392" t="s">
        <v>544</v>
      </c>
      <c r="L92" s="1390"/>
      <c r="M92" s="1390"/>
      <c r="N92" s="1390"/>
      <c r="O92" s="1392"/>
      <c r="P92" s="1390"/>
      <c r="Q92" s="1390"/>
      <c r="R92" s="1390"/>
      <c r="S92" s="1392"/>
    </row>
    <row r="93" spans="2:19" ht="29.25" customHeight="1" outlineLevel="1">
      <c r="B93" s="1383"/>
      <c r="C93" s="1323"/>
      <c r="D93" s="1385"/>
      <c r="E93" s="1387"/>
      <c r="F93" s="1385"/>
      <c r="G93" s="1389"/>
      <c r="H93" s="1391"/>
      <c r="I93" s="1391"/>
      <c r="J93" s="1391"/>
      <c r="K93" s="1393"/>
      <c r="L93" s="1391"/>
      <c r="M93" s="1391"/>
      <c r="N93" s="1391"/>
      <c r="O93" s="1393"/>
      <c r="P93" s="1391"/>
      <c r="Q93" s="1391"/>
      <c r="R93" s="1391"/>
      <c r="S93" s="1393"/>
    </row>
    <row r="94" spans="2:19" ht="24" outlineLevel="1">
      <c r="B94" s="1383"/>
      <c r="C94" s="1323"/>
      <c r="D94" s="355" t="s">
        <v>406</v>
      </c>
      <c r="E94" s="355" t="s">
        <v>407</v>
      </c>
      <c r="F94" s="420" t="s">
        <v>408</v>
      </c>
      <c r="G94" s="356" t="s">
        <v>409</v>
      </c>
      <c r="H94" s="355" t="s">
        <v>406</v>
      </c>
      <c r="I94" s="355" t="s">
        <v>407</v>
      </c>
      <c r="J94" s="420" t="s">
        <v>408</v>
      </c>
      <c r="K94" s="356" t="s">
        <v>409</v>
      </c>
      <c r="L94" s="355" t="s">
        <v>406</v>
      </c>
      <c r="M94" s="355" t="s">
        <v>407</v>
      </c>
      <c r="N94" s="420" t="s">
        <v>408</v>
      </c>
      <c r="O94" s="356" t="s">
        <v>409</v>
      </c>
      <c r="P94" s="355" t="s">
        <v>406</v>
      </c>
      <c r="Q94" s="355" t="s">
        <v>407</v>
      </c>
      <c r="R94" s="420" t="s">
        <v>408</v>
      </c>
      <c r="S94" s="356" t="s">
        <v>409</v>
      </c>
    </row>
    <row r="95" spans="2:19" ht="29.25" customHeight="1" outlineLevel="1">
      <c r="B95" s="1383"/>
      <c r="C95" s="1323"/>
      <c r="D95" s="1384" t="s">
        <v>595</v>
      </c>
      <c r="E95" s="1386"/>
      <c r="F95" s="1384" t="s">
        <v>569</v>
      </c>
      <c r="G95" s="1388" t="s">
        <v>568</v>
      </c>
      <c r="H95" s="1390" t="s">
        <v>595</v>
      </c>
      <c r="I95" s="1390">
        <v>2000</v>
      </c>
      <c r="J95" s="1390" t="s">
        <v>569</v>
      </c>
      <c r="K95" s="1392" t="s">
        <v>544</v>
      </c>
      <c r="L95" s="1390"/>
      <c r="M95" s="1390"/>
      <c r="N95" s="1390"/>
      <c r="O95" s="1392"/>
      <c r="P95" s="1390"/>
      <c r="Q95" s="1390"/>
      <c r="R95" s="1390"/>
      <c r="S95" s="1392"/>
    </row>
    <row r="96" spans="2:19" ht="29.25" customHeight="1" outlineLevel="1">
      <c r="B96" s="1383"/>
      <c r="C96" s="1323"/>
      <c r="D96" s="1385"/>
      <c r="E96" s="1387"/>
      <c r="F96" s="1385"/>
      <c r="G96" s="1389"/>
      <c r="H96" s="1391"/>
      <c r="I96" s="1391"/>
      <c r="J96" s="1391"/>
      <c r="K96" s="1393"/>
      <c r="L96" s="1391"/>
      <c r="M96" s="1391"/>
      <c r="N96" s="1391"/>
      <c r="O96" s="1393"/>
      <c r="P96" s="1391"/>
      <c r="Q96" s="1391"/>
      <c r="R96" s="1391"/>
      <c r="S96" s="1393"/>
    </row>
    <row r="97" spans="2:19" ht="24" outlineLevel="1">
      <c r="B97" s="1383"/>
      <c r="C97" s="1323"/>
      <c r="D97" s="355" t="s">
        <v>406</v>
      </c>
      <c r="E97" s="355" t="s">
        <v>407</v>
      </c>
      <c r="F97" s="420" t="s">
        <v>408</v>
      </c>
      <c r="G97" s="356" t="s">
        <v>409</v>
      </c>
      <c r="H97" s="355" t="s">
        <v>406</v>
      </c>
      <c r="I97" s="355" t="s">
        <v>407</v>
      </c>
      <c r="J97" s="420" t="s">
        <v>408</v>
      </c>
      <c r="K97" s="356" t="s">
        <v>409</v>
      </c>
      <c r="L97" s="355" t="s">
        <v>406</v>
      </c>
      <c r="M97" s="355" t="s">
        <v>407</v>
      </c>
      <c r="N97" s="420" t="s">
        <v>408</v>
      </c>
      <c r="O97" s="356" t="s">
        <v>409</v>
      </c>
      <c r="P97" s="355" t="s">
        <v>406</v>
      </c>
      <c r="Q97" s="355" t="s">
        <v>407</v>
      </c>
      <c r="R97" s="420" t="s">
        <v>408</v>
      </c>
      <c r="S97" s="356" t="s">
        <v>409</v>
      </c>
    </row>
    <row r="98" spans="2:19" ht="29.25" customHeight="1" outlineLevel="1">
      <c r="B98" s="1383"/>
      <c r="C98" s="1323"/>
      <c r="D98" s="1384"/>
      <c r="E98" s="1386"/>
      <c r="F98" s="1384"/>
      <c r="G98" s="1388"/>
      <c r="H98" s="1390"/>
      <c r="I98" s="1390"/>
      <c r="J98" s="1390"/>
      <c r="K98" s="1392"/>
      <c r="L98" s="1390"/>
      <c r="M98" s="1390"/>
      <c r="N98" s="1390"/>
      <c r="O98" s="1392"/>
      <c r="P98" s="1390"/>
      <c r="Q98" s="1390"/>
      <c r="R98" s="1390"/>
      <c r="S98" s="1392"/>
    </row>
    <row r="99" spans="2:19" ht="29.25" customHeight="1" outlineLevel="1">
      <c r="B99" s="1383"/>
      <c r="C99" s="1324"/>
      <c r="D99" s="1385"/>
      <c r="E99" s="1387"/>
      <c r="F99" s="1385"/>
      <c r="G99" s="1389"/>
      <c r="H99" s="1391"/>
      <c r="I99" s="1391"/>
      <c r="J99" s="1391"/>
      <c r="K99" s="1393"/>
      <c r="L99" s="1391"/>
      <c r="M99" s="1391"/>
      <c r="N99" s="1391"/>
      <c r="O99" s="1393"/>
      <c r="P99" s="1391"/>
      <c r="Q99" s="1391"/>
      <c r="R99" s="1391"/>
      <c r="S99" s="1393"/>
    </row>
    <row r="100" spans="2:19" ht="15" thickBot="1">
      <c r="B100" s="350"/>
      <c r="C100" s="350"/>
    </row>
    <row r="101" spans="2:19" ht="15" thickBot="1">
      <c r="B101" s="350"/>
      <c r="C101" s="350"/>
      <c r="D101" s="1297" t="s">
        <v>342</v>
      </c>
      <c r="E101" s="1298"/>
      <c r="F101" s="1298"/>
      <c r="G101" s="1299"/>
      <c r="H101" s="1378" t="s">
        <v>410</v>
      </c>
      <c r="I101" s="1379"/>
      <c r="J101" s="1379"/>
      <c r="K101" s="1380"/>
      <c r="L101" s="1378" t="s">
        <v>344</v>
      </c>
      <c r="M101" s="1379"/>
      <c r="N101" s="1379"/>
      <c r="O101" s="1380"/>
      <c r="P101" s="1378" t="s">
        <v>345</v>
      </c>
      <c r="Q101" s="1379"/>
      <c r="R101" s="1379"/>
      <c r="S101" s="1380"/>
    </row>
    <row r="102" spans="2:19" ht="33.75" customHeight="1">
      <c r="B102" s="1400" t="s">
        <v>411</v>
      </c>
      <c r="C102" s="1300" t="s">
        <v>412</v>
      </c>
      <c r="D102" s="413" t="s">
        <v>413</v>
      </c>
      <c r="E102" s="366" t="s">
        <v>414</v>
      </c>
      <c r="F102" s="1342" t="s">
        <v>415</v>
      </c>
      <c r="G102" s="1355"/>
      <c r="H102" s="413" t="s">
        <v>413</v>
      </c>
      <c r="I102" s="366" t="s">
        <v>414</v>
      </c>
      <c r="J102" s="1342" t="s">
        <v>415</v>
      </c>
      <c r="K102" s="1355"/>
      <c r="L102" s="413" t="s">
        <v>413</v>
      </c>
      <c r="M102" s="366" t="s">
        <v>414</v>
      </c>
      <c r="N102" s="1342" t="s">
        <v>415</v>
      </c>
      <c r="O102" s="1355"/>
      <c r="P102" s="413" t="s">
        <v>413</v>
      </c>
      <c r="Q102" s="366" t="s">
        <v>414</v>
      </c>
      <c r="R102" s="1342" t="s">
        <v>415</v>
      </c>
      <c r="S102" s="1355"/>
    </row>
    <row r="103" spans="2:19" ht="30" customHeight="1">
      <c r="B103" s="1401"/>
      <c r="C103" s="1302"/>
      <c r="D103" s="431">
        <v>0</v>
      </c>
      <c r="E103" s="135"/>
      <c r="F103" s="1367" t="s">
        <v>525</v>
      </c>
      <c r="G103" s="1369"/>
      <c r="H103" s="425">
        <v>4967</v>
      </c>
      <c r="I103" s="150">
        <v>0.51</v>
      </c>
      <c r="J103" s="1394" t="s">
        <v>512</v>
      </c>
      <c r="K103" s="1395"/>
      <c r="L103" s="368"/>
      <c r="M103" s="150"/>
      <c r="N103" s="1394"/>
      <c r="O103" s="1395"/>
      <c r="P103" s="368"/>
      <c r="Q103" s="150"/>
      <c r="R103" s="1394"/>
      <c r="S103" s="1395"/>
    </row>
    <row r="104" spans="2:19" ht="32.25" customHeight="1">
      <c r="B104" s="1401"/>
      <c r="C104" s="1400" t="s">
        <v>416</v>
      </c>
      <c r="D104" s="369" t="s">
        <v>413</v>
      </c>
      <c r="E104" s="355" t="s">
        <v>414</v>
      </c>
      <c r="F104" s="355" t="s">
        <v>417</v>
      </c>
      <c r="G104" s="412" t="s">
        <v>418</v>
      </c>
      <c r="H104" s="369" t="s">
        <v>413</v>
      </c>
      <c r="I104" s="355" t="s">
        <v>414</v>
      </c>
      <c r="J104" s="355" t="s">
        <v>417</v>
      </c>
      <c r="K104" s="412" t="s">
        <v>418</v>
      </c>
      <c r="L104" s="369" t="s">
        <v>413</v>
      </c>
      <c r="M104" s="355" t="s">
        <v>414</v>
      </c>
      <c r="N104" s="355" t="s">
        <v>417</v>
      </c>
      <c r="O104" s="412" t="s">
        <v>418</v>
      </c>
      <c r="P104" s="369" t="s">
        <v>413</v>
      </c>
      <c r="Q104" s="355" t="s">
        <v>414</v>
      </c>
      <c r="R104" s="355" t="s">
        <v>417</v>
      </c>
      <c r="S104" s="412" t="s">
        <v>418</v>
      </c>
    </row>
    <row r="105" spans="2:19" ht="27.75" customHeight="1">
      <c r="B105" s="1401"/>
      <c r="C105" s="1401"/>
      <c r="D105" s="431">
        <v>0</v>
      </c>
      <c r="E105" s="135"/>
      <c r="F105" s="143"/>
      <c r="G105" s="148" t="s">
        <v>471</v>
      </c>
      <c r="H105" s="425">
        <v>4967</v>
      </c>
      <c r="I105" s="137">
        <v>0.51</v>
      </c>
      <c r="J105" s="145" t="s">
        <v>614</v>
      </c>
      <c r="K105" s="149" t="s">
        <v>471</v>
      </c>
      <c r="L105" s="368"/>
      <c r="M105" s="137"/>
      <c r="N105" s="145"/>
      <c r="O105" s="149"/>
      <c r="P105" s="368"/>
      <c r="Q105" s="137"/>
      <c r="R105" s="145"/>
      <c r="S105" s="149"/>
    </row>
    <row r="106" spans="2:19" ht="27.75" customHeight="1" outlineLevel="1">
      <c r="B106" s="1401"/>
      <c r="C106" s="1401"/>
      <c r="D106" s="369" t="s">
        <v>413</v>
      </c>
      <c r="E106" s="355" t="s">
        <v>414</v>
      </c>
      <c r="F106" s="355" t="s">
        <v>417</v>
      </c>
      <c r="G106" s="412" t="s">
        <v>418</v>
      </c>
      <c r="H106" s="369" t="s">
        <v>413</v>
      </c>
      <c r="I106" s="355" t="s">
        <v>414</v>
      </c>
      <c r="J106" s="355" t="s">
        <v>417</v>
      </c>
      <c r="K106" s="412" t="s">
        <v>418</v>
      </c>
      <c r="L106" s="369" t="s">
        <v>413</v>
      </c>
      <c r="M106" s="355" t="s">
        <v>414</v>
      </c>
      <c r="N106" s="355" t="s">
        <v>417</v>
      </c>
      <c r="O106" s="412" t="s">
        <v>418</v>
      </c>
      <c r="P106" s="369" t="s">
        <v>413</v>
      </c>
      <c r="Q106" s="355" t="s">
        <v>414</v>
      </c>
      <c r="R106" s="355" t="s">
        <v>417</v>
      </c>
      <c r="S106" s="412" t="s">
        <v>418</v>
      </c>
    </row>
    <row r="107" spans="2:19" ht="27.75" customHeight="1" outlineLevel="1">
      <c r="B107" s="1401"/>
      <c r="C107" s="1401"/>
      <c r="D107" s="367"/>
      <c r="E107" s="135"/>
      <c r="F107" s="143"/>
      <c r="G107" s="148"/>
      <c r="H107" s="368"/>
      <c r="I107" s="137"/>
      <c r="J107" s="145"/>
      <c r="K107" s="149"/>
      <c r="L107" s="368"/>
      <c r="M107" s="137"/>
      <c r="N107" s="145"/>
      <c r="O107" s="149"/>
      <c r="P107" s="368"/>
      <c r="Q107" s="137"/>
      <c r="R107" s="145"/>
      <c r="S107" s="149"/>
    </row>
    <row r="108" spans="2:19" ht="27.75" customHeight="1" outlineLevel="1">
      <c r="B108" s="1401"/>
      <c r="C108" s="1401"/>
      <c r="D108" s="369" t="s">
        <v>413</v>
      </c>
      <c r="E108" s="355" t="s">
        <v>414</v>
      </c>
      <c r="F108" s="355" t="s">
        <v>417</v>
      </c>
      <c r="G108" s="412" t="s">
        <v>418</v>
      </c>
      <c r="H108" s="369" t="s">
        <v>413</v>
      </c>
      <c r="I108" s="355" t="s">
        <v>414</v>
      </c>
      <c r="J108" s="355" t="s">
        <v>417</v>
      </c>
      <c r="K108" s="412" t="s">
        <v>418</v>
      </c>
      <c r="L108" s="369" t="s">
        <v>413</v>
      </c>
      <c r="M108" s="355" t="s">
        <v>414</v>
      </c>
      <c r="N108" s="355" t="s">
        <v>417</v>
      </c>
      <c r="O108" s="412" t="s">
        <v>418</v>
      </c>
      <c r="P108" s="369" t="s">
        <v>413</v>
      </c>
      <c r="Q108" s="355" t="s">
        <v>414</v>
      </c>
      <c r="R108" s="355" t="s">
        <v>417</v>
      </c>
      <c r="S108" s="412" t="s">
        <v>418</v>
      </c>
    </row>
    <row r="109" spans="2:19" ht="27.75" customHeight="1" outlineLevel="1">
      <c r="B109" s="1401"/>
      <c r="C109" s="1401"/>
      <c r="D109" s="367"/>
      <c r="E109" s="135"/>
      <c r="F109" s="143"/>
      <c r="G109" s="148"/>
      <c r="H109" s="368"/>
      <c r="I109" s="137"/>
      <c r="J109" s="145"/>
      <c r="K109" s="149"/>
      <c r="L109" s="368"/>
      <c r="M109" s="137"/>
      <c r="N109" s="145"/>
      <c r="O109" s="149"/>
      <c r="P109" s="368"/>
      <c r="Q109" s="137"/>
      <c r="R109" s="145"/>
      <c r="S109" s="149"/>
    </row>
    <row r="110" spans="2:19" ht="27.75" customHeight="1" outlineLevel="1">
      <c r="B110" s="1401"/>
      <c r="C110" s="1401"/>
      <c r="D110" s="369" t="s">
        <v>413</v>
      </c>
      <c r="E110" s="355" t="s">
        <v>414</v>
      </c>
      <c r="F110" s="355" t="s">
        <v>417</v>
      </c>
      <c r="G110" s="412" t="s">
        <v>418</v>
      </c>
      <c r="H110" s="369" t="s">
        <v>413</v>
      </c>
      <c r="I110" s="355" t="s">
        <v>414</v>
      </c>
      <c r="J110" s="355" t="s">
        <v>417</v>
      </c>
      <c r="K110" s="412" t="s">
        <v>418</v>
      </c>
      <c r="L110" s="369" t="s">
        <v>413</v>
      </c>
      <c r="M110" s="355" t="s">
        <v>414</v>
      </c>
      <c r="N110" s="355" t="s">
        <v>417</v>
      </c>
      <c r="O110" s="412" t="s">
        <v>418</v>
      </c>
      <c r="P110" s="369" t="s">
        <v>413</v>
      </c>
      <c r="Q110" s="355" t="s">
        <v>414</v>
      </c>
      <c r="R110" s="355" t="s">
        <v>417</v>
      </c>
      <c r="S110" s="412" t="s">
        <v>418</v>
      </c>
    </row>
    <row r="111" spans="2:19" ht="27.75" customHeight="1" outlineLevel="1">
      <c r="B111" s="1402"/>
      <c r="C111" s="1402"/>
      <c r="D111" s="367"/>
      <c r="E111" s="135"/>
      <c r="F111" s="143"/>
      <c r="G111" s="148"/>
      <c r="H111" s="368"/>
      <c r="I111" s="137"/>
      <c r="J111" s="145"/>
      <c r="K111" s="149"/>
      <c r="L111" s="368"/>
      <c r="M111" s="137"/>
      <c r="N111" s="145"/>
      <c r="O111" s="149"/>
      <c r="P111" s="368"/>
      <c r="Q111" s="137"/>
      <c r="R111" s="145"/>
      <c r="S111" s="149"/>
    </row>
    <row r="112" spans="2:19" ht="26.25" customHeight="1">
      <c r="B112" s="1325" t="s">
        <v>419</v>
      </c>
      <c r="C112" s="1403" t="s">
        <v>420</v>
      </c>
      <c r="D112" s="370" t="s">
        <v>421</v>
      </c>
      <c r="E112" s="370" t="s">
        <v>422</v>
      </c>
      <c r="F112" s="370" t="s">
        <v>341</v>
      </c>
      <c r="G112" s="371" t="s">
        <v>423</v>
      </c>
      <c r="H112" s="372" t="s">
        <v>421</v>
      </c>
      <c r="I112" s="370" t="s">
        <v>422</v>
      </c>
      <c r="J112" s="370" t="s">
        <v>341</v>
      </c>
      <c r="K112" s="371" t="s">
        <v>423</v>
      </c>
      <c r="L112" s="370" t="s">
        <v>421</v>
      </c>
      <c r="M112" s="370" t="s">
        <v>422</v>
      </c>
      <c r="N112" s="370" t="s">
        <v>341</v>
      </c>
      <c r="O112" s="371" t="s">
        <v>423</v>
      </c>
      <c r="P112" s="370" t="s">
        <v>421</v>
      </c>
      <c r="Q112" s="370" t="s">
        <v>422</v>
      </c>
      <c r="R112" s="370" t="s">
        <v>341</v>
      </c>
      <c r="S112" s="371" t="s">
        <v>423</v>
      </c>
    </row>
    <row r="113" spans="2:19" ht="32.25" customHeight="1">
      <c r="B113" s="1326"/>
      <c r="C113" s="1404"/>
      <c r="D113" s="134">
        <v>0</v>
      </c>
      <c r="E113" s="134" t="s">
        <v>476</v>
      </c>
      <c r="F113" s="134" t="s">
        <v>510</v>
      </c>
      <c r="G113" s="134" t="s">
        <v>611</v>
      </c>
      <c r="H113" s="425">
        <v>120</v>
      </c>
      <c r="I113" s="136" t="s">
        <v>476</v>
      </c>
      <c r="J113" s="136" t="s">
        <v>510</v>
      </c>
      <c r="K113" s="147" t="s">
        <v>611</v>
      </c>
      <c r="L113" s="136"/>
      <c r="M113" s="136"/>
      <c r="N113" s="136"/>
      <c r="O113" s="147"/>
      <c r="P113" s="136"/>
      <c r="Q113" s="136"/>
      <c r="R113" s="136"/>
      <c r="S113" s="147"/>
    </row>
    <row r="114" spans="2:19" ht="32.25" customHeight="1">
      <c r="B114" s="1326"/>
      <c r="C114" s="1325" t="s">
        <v>424</v>
      </c>
      <c r="D114" s="355" t="s">
        <v>425</v>
      </c>
      <c r="E114" s="1344" t="s">
        <v>426</v>
      </c>
      <c r="F114" s="1371"/>
      <c r="G114" s="356" t="s">
        <v>427</v>
      </c>
      <c r="H114" s="355" t="s">
        <v>425</v>
      </c>
      <c r="I114" s="1344" t="s">
        <v>426</v>
      </c>
      <c r="J114" s="1371"/>
      <c r="K114" s="356" t="s">
        <v>427</v>
      </c>
      <c r="L114" s="355" t="s">
        <v>425</v>
      </c>
      <c r="M114" s="1344" t="s">
        <v>426</v>
      </c>
      <c r="N114" s="1371"/>
      <c r="O114" s="356" t="s">
        <v>427</v>
      </c>
      <c r="P114" s="355" t="s">
        <v>425</v>
      </c>
      <c r="Q114" s="355" t="s">
        <v>426</v>
      </c>
      <c r="R114" s="1344" t="s">
        <v>426</v>
      </c>
      <c r="S114" s="1371"/>
    </row>
    <row r="115" spans="2:19" ht="23.25" customHeight="1">
      <c r="B115" s="1326"/>
      <c r="C115" s="1326"/>
      <c r="D115" s="432">
        <v>4967</v>
      </c>
      <c r="E115" s="1396" t="s">
        <v>471</v>
      </c>
      <c r="F115" s="1397"/>
      <c r="G115" s="126">
        <v>228</v>
      </c>
      <c r="H115" s="425">
        <v>4967</v>
      </c>
      <c r="I115" s="1398" t="s">
        <v>471</v>
      </c>
      <c r="J115" s="1399"/>
      <c r="K115" s="147">
        <v>250</v>
      </c>
      <c r="L115" s="152"/>
      <c r="M115" s="1398"/>
      <c r="N115" s="1399"/>
      <c r="O115" s="129"/>
      <c r="P115" s="152"/>
      <c r="Q115" s="127"/>
      <c r="R115" s="1398"/>
      <c r="S115" s="1399"/>
    </row>
    <row r="116" spans="2:19" ht="23.25" customHeight="1" outlineLevel="1">
      <c r="B116" s="1326"/>
      <c r="C116" s="1326"/>
      <c r="D116" s="355" t="s">
        <v>425</v>
      </c>
      <c r="E116" s="1344" t="s">
        <v>426</v>
      </c>
      <c r="F116" s="1371"/>
      <c r="G116" s="356" t="s">
        <v>427</v>
      </c>
      <c r="H116" s="355" t="s">
        <v>425</v>
      </c>
      <c r="I116" s="1344" t="s">
        <v>426</v>
      </c>
      <c r="J116" s="1371"/>
      <c r="K116" s="356" t="s">
        <v>427</v>
      </c>
      <c r="L116" s="355" t="s">
        <v>425</v>
      </c>
      <c r="M116" s="1344" t="s">
        <v>426</v>
      </c>
      <c r="N116" s="1371"/>
      <c r="O116" s="356" t="s">
        <v>427</v>
      </c>
      <c r="P116" s="355" t="s">
        <v>425</v>
      </c>
      <c r="Q116" s="355" t="s">
        <v>426</v>
      </c>
      <c r="R116" s="1344" t="s">
        <v>426</v>
      </c>
      <c r="S116" s="1371"/>
    </row>
    <row r="117" spans="2:19" ht="23.25" customHeight="1" outlineLevel="1">
      <c r="B117" s="1326"/>
      <c r="C117" s="1326"/>
      <c r="D117" s="151"/>
      <c r="E117" s="1396"/>
      <c r="F117" s="1397"/>
      <c r="G117" s="126"/>
      <c r="H117" s="152"/>
      <c r="I117" s="1398"/>
      <c r="J117" s="1399"/>
      <c r="K117" s="129"/>
      <c r="L117" s="152"/>
      <c r="M117" s="1398"/>
      <c r="N117" s="1399"/>
      <c r="O117" s="129"/>
      <c r="P117" s="152"/>
      <c r="Q117" s="127"/>
      <c r="R117" s="1398"/>
      <c r="S117" s="1399"/>
    </row>
    <row r="118" spans="2:19" ht="23.25" customHeight="1" outlineLevel="1">
      <c r="B118" s="1326"/>
      <c r="C118" s="1326"/>
      <c r="D118" s="355" t="s">
        <v>425</v>
      </c>
      <c r="E118" s="1344" t="s">
        <v>426</v>
      </c>
      <c r="F118" s="1371"/>
      <c r="G118" s="356" t="s">
        <v>427</v>
      </c>
      <c r="H118" s="355" t="s">
        <v>425</v>
      </c>
      <c r="I118" s="1344" t="s">
        <v>426</v>
      </c>
      <c r="J118" s="1371"/>
      <c r="K118" s="356" t="s">
        <v>427</v>
      </c>
      <c r="L118" s="355" t="s">
        <v>425</v>
      </c>
      <c r="M118" s="1344" t="s">
        <v>426</v>
      </c>
      <c r="N118" s="1371"/>
      <c r="O118" s="356" t="s">
        <v>427</v>
      </c>
      <c r="P118" s="355" t="s">
        <v>425</v>
      </c>
      <c r="Q118" s="355" t="s">
        <v>426</v>
      </c>
      <c r="R118" s="1344" t="s">
        <v>426</v>
      </c>
      <c r="S118" s="1371"/>
    </row>
    <row r="119" spans="2:19" ht="23.25" customHeight="1" outlineLevel="1">
      <c r="B119" s="1326"/>
      <c r="C119" s="1326"/>
      <c r="D119" s="151"/>
      <c r="E119" s="1396"/>
      <c r="F119" s="1397"/>
      <c r="G119" s="126"/>
      <c r="H119" s="152"/>
      <c r="I119" s="1398"/>
      <c r="J119" s="1399"/>
      <c r="K119" s="129"/>
      <c r="L119" s="152"/>
      <c r="M119" s="1398"/>
      <c r="N119" s="1399"/>
      <c r="O119" s="129"/>
      <c r="P119" s="152"/>
      <c r="Q119" s="127"/>
      <c r="R119" s="1398"/>
      <c r="S119" s="1399"/>
    </row>
    <row r="120" spans="2:19" ht="23.25" customHeight="1" outlineLevel="1">
      <c r="B120" s="1326"/>
      <c r="C120" s="1326"/>
      <c r="D120" s="355" t="s">
        <v>425</v>
      </c>
      <c r="E120" s="1344" t="s">
        <v>426</v>
      </c>
      <c r="F120" s="1371"/>
      <c r="G120" s="356" t="s">
        <v>427</v>
      </c>
      <c r="H120" s="355" t="s">
        <v>425</v>
      </c>
      <c r="I120" s="1344" t="s">
        <v>426</v>
      </c>
      <c r="J120" s="1371"/>
      <c r="K120" s="356" t="s">
        <v>427</v>
      </c>
      <c r="L120" s="355" t="s">
        <v>425</v>
      </c>
      <c r="M120" s="1344" t="s">
        <v>426</v>
      </c>
      <c r="N120" s="1371"/>
      <c r="O120" s="356" t="s">
        <v>427</v>
      </c>
      <c r="P120" s="355" t="s">
        <v>425</v>
      </c>
      <c r="Q120" s="355" t="s">
        <v>426</v>
      </c>
      <c r="R120" s="1344" t="s">
        <v>426</v>
      </c>
      <c r="S120" s="1371"/>
    </row>
    <row r="121" spans="2:19" ht="23.25" customHeight="1" outlineLevel="1">
      <c r="B121" s="1327"/>
      <c r="C121" s="1327"/>
      <c r="D121" s="151"/>
      <c r="E121" s="1396"/>
      <c r="F121" s="1397"/>
      <c r="G121" s="126"/>
      <c r="H121" s="152"/>
      <c r="I121" s="1398"/>
      <c r="J121" s="1399"/>
      <c r="K121" s="129"/>
      <c r="L121" s="152"/>
      <c r="M121" s="1398"/>
      <c r="N121" s="1399"/>
      <c r="O121" s="129"/>
      <c r="P121" s="152"/>
      <c r="Q121" s="127"/>
      <c r="R121" s="1398"/>
      <c r="S121" s="1399"/>
    </row>
    <row r="122" spans="2:19" ht="15" thickBot="1">
      <c r="B122" s="350"/>
      <c r="C122" s="350"/>
    </row>
    <row r="123" spans="2:19" ht="15" thickBot="1">
      <c r="B123" s="350"/>
      <c r="C123" s="350"/>
      <c r="D123" s="1297" t="s">
        <v>342</v>
      </c>
      <c r="E123" s="1298"/>
      <c r="F123" s="1298"/>
      <c r="G123" s="1299"/>
      <c r="H123" s="1297" t="s">
        <v>343</v>
      </c>
      <c r="I123" s="1298"/>
      <c r="J123" s="1298"/>
      <c r="K123" s="1299"/>
      <c r="L123" s="1298" t="s">
        <v>344</v>
      </c>
      <c r="M123" s="1298"/>
      <c r="N123" s="1298"/>
      <c r="O123" s="1298"/>
      <c r="P123" s="1297" t="s">
        <v>345</v>
      </c>
      <c r="Q123" s="1298"/>
      <c r="R123" s="1298"/>
      <c r="S123" s="1299"/>
    </row>
    <row r="124" spans="2:19">
      <c r="B124" s="1300" t="s">
        <v>428</v>
      </c>
      <c r="C124" s="1300" t="s">
        <v>429</v>
      </c>
      <c r="D124" s="1342" t="s">
        <v>430</v>
      </c>
      <c r="E124" s="1353"/>
      <c r="F124" s="1353"/>
      <c r="G124" s="1355"/>
      <c r="H124" s="1342" t="s">
        <v>430</v>
      </c>
      <c r="I124" s="1353"/>
      <c r="J124" s="1353"/>
      <c r="K124" s="1355"/>
      <c r="L124" s="1342" t="s">
        <v>430</v>
      </c>
      <c r="M124" s="1353"/>
      <c r="N124" s="1353"/>
      <c r="O124" s="1355"/>
      <c r="P124" s="1342" t="s">
        <v>430</v>
      </c>
      <c r="Q124" s="1353"/>
      <c r="R124" s="1353"/>
      <c r="S124" s="1355"/>
    </row>
    <row r="125" spans="2:19" ht="45" customHeight="1">
      <c r="B125" s="1302"/>
      <c r="C125" s="1302"/>
      <c r="D125" s="1405" t="s">
        <v>496</v>
      </c>
      <c r="E125" s="1406"/>
      <c r="F125" s="1406"/>
      <c r="G125" s="1407"/>
      <c r="H125" s="1408" t="s">
        <v>481</v>
      </c>
      <c r="I125" s="1409"/>
      <c r="J125" s="1409"/>
      <c r="K125" s="1410"/>
      <c r="L125" s="1408"/>
      <c r="M125" s="1409"/>
      <c r="N125" s="1409"/>
      <c r="O125" s="1410"/>
      <c r="P125" s="1408"/>
      <c r="Q125" s="1409"/>
      <c r="R125" s="1409"/>
      <c r="S125" s="1410"/>
    </row>
    <row r="126" spans="2:19" ht="32.25" customHeight="1">
      <c r="B126" s="1322" t="s">
        <v>431</v>
      </c>
      <c r="C126" s="1322" t="s">
        <v>432</v>
      </c>
      <c r="D126" s="370" t="s">
        <v>433</v>
      </c>
      <c r="E126" s="411" t="s">
        <v>341</v>
      </c>
      <c r="F126" s="355" t="s">
        <v>363</v>
      </c>
      <c r="G126" s="356" t="s">
        <v>380</v>
      </c>
      <c r="H126" s="370" t="s">
        <v>433</v>
      </c>
      <c r="I126" s="411" t="s">
        <v>341</v>
      </c>
      <c r="J126" s="355" t="s">
        <v>363</v>
      </c>
      <c r="K126" s="356" t="s">
        <v>380</v>
      </c>
      <c r="L126" s="370" t="s">
        <v>433</v>
      </c>
      <c r="M126" s="411" t="s">
        <v>341</v>
      </c>
      <c r="N126" s="355" t="s">
        <v>363</v>
      </c>
      <c r="O126" s="356" t="s">
        <v>380</v>
      </c>
      <c r="P126" s="370" t="s">
        <v>433</v>
      </c>
      <c r="Q126" s="411" t="s">
        <v>341</v>
      </c>
      <c r="R126" s="355" t="s">
        <v>363</v>
      </c>
      <c r="S126" s="356" t="s">
        <v>380</v>
      </c>
    </row>
    <row r="127" spans="2:19" ht="23.25" customHeight="1">
      <c r="B127" s="1323"/>
      <c r="C127" s="1324"/>
      <c r="D127" s="134">
        <v>0</v>
      </c>
      <c r="E127" s="153" t="s">
        <v>510</v>
      </c>
      <c r="F127" s="125" t="s">
        <v>505</v>
      </c>
      <c r="G127" s="146" t="s">
        <v>605</v>
      </c>
      <c r="H127" s="136">
        <v>2</v>
      </c>
      <c r="I127" s="158" t="s">
        <v>510</v>
      </c>
      <c r="J127" s="136" t="s">
        <v>505</v>
      </c>
      <c r="K127" s="417" t="s">
        <v>605</v>
      </c>
      <c r="L127" s="136"/>
      <c r="M127" s="158"/>
      <c r="N127" s="136"/>
      <c r="O127" s="417"/>
      <c r="P127" s="136"/>
      <c r="Q127" s="158"/>
      <c r="R127" s="136"/>
      <c r="S127" s="417"/>
    </row>
    <row r="128" spans="2:19" ht="29.25" customHeight="1">
      <c r="B128" s="1323"/>
      <c r="C128" s="1322" t="s">
        <v>434</v>
      </c>
      <c r="D128" s="355" t="s">
        <v>435</v>
      </c>
      <c r="E128" s="1344" t="s">
        <v>436</v>
      </c>
      <c r="F128" s="1371"/>
      <c r="G128" s="356" t="s">
        <v>437</v>
      </c>
      <c r="H128" s="355" t="s">
        <v>435</v>
      </c>
      <c r="I128" s="1344" t="s">
        <v>436</v>
      </c>
      <c r="J128" s="1371"/>
      <c r="K128" s="356" t="s">
        <v>437</v>
      </c>
      <c r="L128" s="355" t="s">
        <v>435</v>
      </c>
      <c r="M128" s="1344" t="s">
        <v>436</v>
      </c>
      <c r="N128" s="1371"/>
      <c r="O128" s="356" t="s">
        <v>437</v>
      </c>
      <c r="P128" s="355" t="s">
        <v>435</v>
      </c>
      <c r="Q128" s="1344" t="s">
        <v>436</v>
      </c>
      <c r="R128" s="1371"/>
      <c r="S128" s="356" t="s">
        <v>437</v>
      </c>
    </row>
    <row r="129" spans="2:19" ht="39" customHeight="1">
      <c r="B129" s="1324"/>
      <c r="C129" s="1324"/>
      <c r="D129" s="151">
        <v>0</v>
      </c>
      <c r="E129" s="1396" t="s">
        <v>464</v>
      </c>
      <c r="F129" s="1397"/>
      <c r="G129" s="126" t="s">
        <v>568</v>
      </c>
      <c r="H129" s="152">
        <v>2</v>
      </c>
      <c r="I129" s="1398" t="s">
        <v>448</v>
      </c>
      <c r="J129" s="1399"/>
      <c r="K129" s="129" t="s">
        <v>544</v>
      </c>
      <c r="L129" s="152"/>
      <c r="M129" s="1398"/>
      <c r="N129" s="1399"/>
      <c r="O129" s="129"/>
      <c r="P129" s="152"/>
      <c r="Q129" s="1398"/>
      <c r="R129" s="1399"/>
      <c r="S129" s="129"/>
    </row>
    <row r="133" spans="2:19" hidden="1"/>
    <row r="134" spans="2:19" hidden="1"/>
    <row r="135" spans="2:19" hidden="1">
      <c r="D135" t="s">
        <v>438</v>
      </c>
    </row>
    <row r="136" spans="2:19" hidden="1">
      <c r="D136" t="s">
        <v>439</v>
      </c>
      <c r="E136" t="s">
        <v>440</v>
      </c>
      <c r="F136" t="s">
        <v>441</v>
      </c>
      <c r="H136" t="s">
        <v>442</v>
      </c>
      <c r="I136" t="s">
        <v>443</v>
      </c>
    </row>
    <row r="137" spans="2:19" hidden="1">
      <c r="D137" t="s">
        <v>444</v>
      </c>
      <c r="E137" t="s">
        <v>445</v>
      </c>
      <c r="F137" t="s">
        <v>446</v>
      </c>
      <c r="H137" t="s">
        <v>447</v>
      </c>
      <c r="I137" t="s">
        <v>448</v>
      </c>
    </row>
    <row r="138" spans="2:19" hidden="1">
      <c r="D138" t="s">
        <v>449</v>
      </c>
      <c r="E138" t="s">
        <v>450</v>
      </c>
      <c r="F138" t="s">
        <v>451</v>
      </c>
      <c r="H138" t="s">
        <v>452</v>
      </c>
      <c r="I138" t="s">
        <v>453</v>
      </c>
    </row>
    <row r="139" spans="2:19" hidden="1">
      <c r="D139" t="s">
        <v>454</v>
      </c>
      <c r="F139" t="s">
        <v>455</v>
      </c>
      <c r="G139" t="s">
        <v>456</v>
      </c>
      <c r="H139" t="s">
        <v>457</v>
      </c>
      <c r="I139" t="s">
        <v>458</v>
      </c>
      <c r="K139" t="s">
        <v>459</v>
      </c>
    </row>
    <row r="140" spans="2:19" hidden="1">
      <c r="D140" t="s">
        <v>460</v>
      </c>
      <c r="F140" t="s">
        <v>461</v>
      </c>
      <c r="G140" t="s">
        <v>462</v>
      </c>
      <c r="H140" t="s">
        <v>463</v>
      </c>
      <c r="I140" t="s">
        <v>464</v>
      </c>
      <c r="K140" t="s">
        <v>465</v>
      </c>
      <c r="L140" t="s">
        <v>466</v>
      </c>
    </row>
    <row r="141" spans="2:19" hidden="1">
      <c r="D141" t="s">
        <v>467</v>
      </c>
      <c r="E141" s="373" t="s">
        <v>468</v>
      </c>
      <c r="G141" t="s">
        <v>469</v>
      </c>
      <c r="H141" t="s">
        <v>470</v>
      </c>
      <c r="K141" t="s">
        <v>471</v>
      </c>
      <c r="L141" t="s">
        <v>472</v>
      </c>
    </row>
    <row r="142" spans="2:19" hidden="1">
      <c r="D142" t="s">
        <v>473</v>
      </c>
      <c r="E142" s="374" t="s">
        <v>474</v>
      </c>
      <c r="K142" t="s">
        <v>475</v>
      </c>
      <c r="L142" t="s">
        <v>476</v>
      </c>
    </row>
    <row r="143" spans="2:19" hidden="1">
      <c r="E143" s="375" t="s">
        <v>477</v>
      </c>
      <c r="H143" t="s">
        <v>478</v>
      </c>
      <c r="K143" t="s">
        <v>479</v>
      </c>
      <c r="L143" t="s">
        <v>480</v>
      </c>
    </row>
    <row r="144" spans="2:19" hidden="1">
      <c r="H144" t="s">
        <v>481</v>
      </c>
      <c r="K144" t="s">
        <v>482</v>
      </c>
      <c r="L144" t="s">
        <v>483</v>
      </c>
    </row>
    <row r="145" spans="2:12" hidden="1">
      <c r="H145" t="s">
        <v>484</v>
      </c>
      <c r="K145" t="s">
        <v>485</v>
      </c>
      <c r="L145" t="s">
        <v>486</v>
      </c>
    </row>
    <row r="146" spans="2:12" hidden="1">
      <c r="B146" t="s">
        <v>487</v>
      </c>
      <c r="C146" t="s">
        <v>488</v>
      </c>
      <c r="D146" t="s">
        <v>487</v>
      </c>
      <c r="G146" t="s">
        <v>489</v>
      </c>
      <c r="H146" t="s">
        <v>490</v>
      </c>
      <c r="J146" t="s">
        <v>281</v>
      </c>
      <c r="K146" t="s">
        <v>491</v>
      </c>
      <c r="L146" t="s">
        <v>492</v>
      </c>
    </row>
    <row r="147" spans="2:12" hidden="1">
      <c r="B147">
        <v>1</v>
      </c>
      <c r="C147" t="s">
        <v>493</v>
      </c>
      <c r="D147" t="s">
        <v>494</v>
      </c>
      <c r="E147" t="s">
        <v>380</v>
      </c>
      <c r="F147" t="s">
        <v>16</v>
      </c>
      <c r="G147" t="s">
        <v>495</v>
      </c>
      <c r="H147" t="s">
        <v>496</v>
      </c>
      <c r="J147" t="s">
        <v>471</v>
      </c>
      <c r="K147" t="s">
        <v>497</v>
      </c>
    </row>
    <row r="148" spans="2:12" hidden="1">
      <c r="B148">
        <v>2</v>
      </c>
      <c r="C148" t="s">
        <v>498</v>
      </c>
      <c r="D148" t="s">
        <v>499</v>
      </c>
      <c r="E148" t="s">
        <v>363</v>
      </c>
      <c r="F148" t="s">
        <v>25</v>
      </c>
      <c r="G148" t="s">
        <v>500</v>
      </c>
      <c r="J148" t="s">
        <v>501</v>
      </c>
      <c r="K148" t="s">
        <v>502</v>
      </c>
    </row>
    <row r="149" spans="2:12" hidden="1">
      <c r="B149">
        <v>3</v>
      </c>
      <c r="C149" t="s">
        <v>503</v>
      </c>
      <c r="D149" t="s">
        <v>504</v>
      </c>
      <c r="E149" t="s">
        <v>341</v>
      </c>
      <c r="G149" t="s">
        <v>505</v>
      </c>
      <c r="J149" t="s">
        <v>506</v>
      </c>
      <c r="K149" t="s">
        <v>507</v>
      </c>
    </row>
    <row r="150" spans="2:12" hidden="1">
      <c r="B150">
        <v>4</v>
      </c>
      <c r="C150" t="s">
        <v>496</v>
      </c>
      <c r="H150" t="s">
        <v>508</v>
      </c>
      <c r="I150" t="s">
        <v>509</v>
      </c>
      <c r="J150" t="s">
        <v>510</v>
      </c>
      <c r="K150" t="s">
        <v>511</v>
      </c>
    </row>
    <row r="151" spans="2:12" hidden="1">
      <c r="D151" t="s">
        <v>505</v>
      </c>
      <c r="H151" t="s">
        <v>512</v>
      </c>
      <c r="I151" t="s">
        <v>513</v>
      </c>
      <c r="J151" t="s">
        <v>514</v>
      </c>
      <c r="K151" t="s">
        <v>515</v>
      </c>
    </row>
    <row r="152" spans="2:12" hidden="1">
      <c r="D152" t="s">
        <v>516</v>
      </c>
      <c r="H152" t="s">
        <v>517</v>
      </c>
      <c r="I152" t="s">
        <v>518</v>
      </c>
      <c r="J152" t="s">
        <v>519</v>
      </c>
      <c r="K152" t="s">
        <v>520</v>
      </c>
    </row>
    <row r="153" spans="2:12" hidden="1">
      <c r="D153" t="s">
        <v>521</v>
      </c>
      <c r="H153" t="s">
        <v>522</v>
      </c>
      <c r="J153" t="s">
        <v>523</v>
      </c>
      <c r="K153" t="s">
        <v>524</v>
      </c>
    </row>
    <row r="154" spans="2:12" hidden="1">
      <c r="H154" t="s">
        <v>525</v>
      </c>
      <c r="J154" t="s">
        <v>526</v>
      </c>
    </row>
    <row r="155" spans="2:12" ht="58" hidden="1">
      <c r="D155" s="357" t="s">
        <v>527</v>
      </c>
      <c r="E155" t="s">
        <v>528</v>
      </c>
      <c r="F155" t="s">
        <v>529</v>
      </c>
      <c r="G155" t="s">
        <v>530</v>
      </c>
      <c r="H155" t="s">
        <v>531</v>
      </c>
      <c r="I155" t="s">
        <v>532</v>
      </c>
      <c r="J155" t="s">
        <v>533</v>
      </c>
      <c r="K155" t="s">
        <v>534</v>
      </c>
    </row>
    <row r="156" spans="2:12" ht="72.5" hidden="1">
      <c r="B156" t="s">
        <v>535</v>
      </c>
      <c r="C156" t="s">
        <v>536</v>
      </c>
      <c r="D156" s="357" t="s">
        <v>537</v>
      </c>
      <c r="E156" t="s">
        <v>538</v>
      </c>
      <c r="F156" t="s">
        <v>539</v>
      </c>
      <c r="G156" t="s">
        <v>540</v>
      </c>
      <c r="H156" t="s">
        <v>541</v>
      </c>
      <c r="I156" t="s">
        <v>542</v>
      </c>
      <c r="J156" t="s">
        <v>543</v>
      </c>
      <c r="K156" t="s">
        <v>544</v>
      </c>
    </row>
    <row r="157" spans="2:12" ht="43.5" hidden="1">
      <c r="B157" t="s">
        <v>545</v>
      </c>
      <c r="C157" t="s">
        <v>546</v>
      </c>
      <c r="D157" s="357" t="s">
        <v>547</v>
      </c>
      <c r="E157" t="s">
        <v>548</v>
      </c>
      <c r="F157" t="s">
        <v>549</v>
      </c>
      <c r="G157" t="s">
        <v>550</v>
      </c>
      <c r="H157" t="s">
        <v>551</v>
      </c>
      <c r="I157" t="s">
        <v>552</v>
      </c>
      <c r="J157" t="s">
        <v>553</v>
      </c>
      <c r="K157" t="s">
        <v>554</v>
      </c>
    </row>
    <row r="158" spans="2:12" hidden="1">
      <c r="B158" t="s">
        <v>555</v>
      </c>
      <c r="C158" t="s">
        <v>556</v>
      </c>
      <c r="F158" t="s">
        <v>557</v>
      </c>
      <c r="G158" t="s">
        <v>558</v>
      </c>
      <c r="H158" t="s">
        <v>559</v>
      </c>
      <c r="I158" t="s">
        <v>560</v>
      </c>
      <c r="J158" t="s">
        <v>561</v>
      </c>
      <c r="K158" t="s">
        <v>562</v>
      </c>
    </row>
    <row r="159" spans="2:12" hidden="1">
      <c r="B159" t="s">
        <v>563</v>
      </c>
      <c r="G159" t="s">
        <v>564</v>
      </c>
      <c r="H159" t="s">
        <v>565</v>
      </c>
      <c r="I159" t="s">
        <v>566</v>
      </c>
      <c r="J159" t="s">
        <v>567</v>
      </c>
      <c r="K159" t="s">
        <v>568</v>
      </c>
    </row>
    <row r="160" spans="2:12" hidden="1">
      <c r="C160" t="s">
        <v>569</v>
      </c>
      <c r="J160" t="s">
        <v>570</v>
      </c>
    </row>
    <row r="161" spans="2:10" hidden="1">
      <c r="C161" t="s">
        <v>571</v>
      </c>
      <c r="I161" t="s">
        <v>572</v>
      </c>
      <c r="J161" t="s">
        <v>573</v>
      </c>
    </row>
    <row r="162" spans="2:10" hidden="1">
      <c r="B162" s="159" t="s">
        <v>574</v>
      </c>
      <c r="C162" t="s">
        <v>575</v>
      </c>
      <c r="I162" t="s">
        <v>576</v>
      </c>
      <c r="J162" t="s">
        <v>577</v>
      </c>
    </row>
    <row r="163" spans="2:10" hidden="1">
      <c r="B163" s="159" t="s">
        <v>40</v>
      </c>
      <c r="C163" t="s">
        <v>578</v>
      </c>
      <c r="D163" t="s">
        <v>579</v>
      </c>
      <c r="E163" t="s">
        <v>580</v>
      </c>
      <c r="I163" t="s">
        <v>581</v>
      </c>
      <c r="J163" t="s">
        <v>281</v>
      </c>
    </row>
    <row r="164" spans="2:10" hidden="1">
      <c r="B164" s="159" t="s">
        <v>23</v>
      </c>
      <c r="D164" t="s">
        <v>582</v>
      </c>
      <c r="E164" t="s">
        <v>583</v>
      </c>
      <c r="H164" t="s">
        <v>447</v>
      </c>
      <c r="I164" t="s">
        <v>584</v>
      </c>
    </row>
    <row r="165" spans="2:10" hidden="1">
      <c r="B165" s="159" t="s">
        <v>46</v>
      </c>
      <c r="D165" t="s">
        <v>585</v>
      </c>
      <c r="E165" t="s">
        <v>586</v>
      </c>
      <c r="H165" t="s">
        <v>457</v>
      </c>
      <c r="I165" t="s">
        <v>587</v>
      </c>
      <c r="J165" t="s">
        <v>588</v>
      </c>
    </row>
    <row r="166" spans="2:10" hidden="1">
      <c r="B166" s="159" t="s">
        <v>589</v>
      </c>
      <c r="C166" t="s">
        <v>590</v>
      </c>
      <c r="D166" t="s">
        <v>591</v>
      </c>
      <c r="H166" t="s">
        <v>463</v>
      </c>
      <c r="I166" t="s">
        <v>592</v>
      </c>
      <c r="J166" t="s">
        <v>593</v>
      </c>
    </row>
    <row r="167" spans="2:10" hidden="1">
      <c r="B167" s="159" t="s">
        <v>594</v>
      </c>
      <c r="C167" t="s">
        <v>595</v>
      </c>
      <c r="H167" t="s">
        <v>470</v>
      </c>
      <c r="I167" t="s">
        <v>596</v>
      </c>
    </row>
    <row r="168" spans="2:10" hidden="1">
      <c r="B168" s="159" t="s">
        <v>597</v>
      </c>
      <c r="C168" t="s">
        <v>598</v>
      </c>
      <c r="E168" t="s">
        <v>599</v>
      </c>
      <c r="H168" t="s">
        <v>600</v>
      </c>
      <c r="I168" t="s">
        <v>601</v>
      </c>
    </row>
    <row r="169" spans="2:10" hidden="1">
      <c r="B169" s="159" t="s">
        <v>602</v>
      </c>
      <c r="C169" t="s">
        <v>603</v>
      </c>
      <c r="E169" t="s">
        <v>604</v>
      </c>
      <c r="H169" t="s">
        <v>605</v>
      </c>
      <c r="I169" t="s">
        <v>606</v>
      </c>
    </row>
    <row r="170" spans="2:10" hidden="1">
      <c r="B170" s="159" t="s">
        <v>607</v>
      </c>
      <c r="C170" t="s">
        <v>608</v>
      </c>
      <c r="E170" t="s">
        <v>609</v>
      </c>
      <c r="H170" t="s">
        <v>610</v>
      </c>
      <c r="I170" t="s">
        <v>611</v>
      </c>
    </row>
    <row r="171" spans="2:10" hidden="1">
      <c r="B171" s="159" t="s">
        <v>612</v>
      </c>
      <c r="C171" t="s">
        <v>613</v>
      </c>
      <c r="E171" t="s">
        <v>614</v>
      </c>
      <c r="H171" t="s">
        <v>615</v>
      </c>
      <c r="I171" t="s">
        <v>616</v>
      </c>
    </row>
    <row r="172" spans="2:10" hidden="1">
      <c r="B172" s="159" t="s">
        <v>617</v>
      </c>
      <c r="C172" t="s">
        <v>618</v>
      </c>
      <c r="E172" t="s">
        <v>619</v>
      </c>
      <c r="H172" t="s">
        <v>620</v>
      </c>
      <c r="I172" t="s">
        <v>621</v>
      </c>
    </row>
    <row r="173" spans="2:10" hidden="1">
      <c r="B173" s="159" t="s">
        <v>622</v>
      </c>
      <c r="C173" t="s">
        <v>281</v>
      </c>
      <c r="E173" t="s">
        <v>623</v>
      </c>
      <c r="H173" t="s">
        <v>624</v>
      </c>
      <c r="I173" t="s">
        <v>625</v>
      </c>
    </row>
    <row r="174" spans="2:10" hidden="1">
      <c r="B174" s="159" t="s">
        <v>626</v>
      </c>
      <c r="E174" t="s">
        <v>627</v>
      </c>
      <c r="H174" t="s">
        <v>628</v>
      </c>
      <c r="I174" t="s">
        <v>629</v>
      </c>
    </row>
    <row r="175" spans="2:10" hidden="1">
      <c r="B175" s="159" t="s">
        <v>630</v>
      </c>
      <c r="E175" t="s">
        <v>631</v>
      </c>
      <c r="H175" t="s">
        <v>632</v>
      </c>
      <c r="I175" t="s">
        <v>633</v>
      </c>
    </row>
    <row r="176" spans="2:10" hidden="1">
      <c r="B176" s="159" t="s">
        <v>634</v>
      </c>
      <c r="E176" t="s">
        <v>635</v>
      </c>
      <c r="H176" t="s">
        <v>636</v>
      </c>
      <c r="I176" t="s">
        <v>637</v>
      </c>
    </row>
    <row r="177" spans="2:9" hidden="1">
      <c r="B177" s="159" t="s">
        <v>638</v>
      </c>
      <c r="H177" t="s">
        <v>639</v>
      </c>
      <c r="I177" t="s">
        <v>640</v>
      </c>
    </row>
    <row r="178" spans="2:9" hidden="1">
      <c r="B178" s="159" t="s">
        <v>641</v>
      </c>
      <c r="H178" t="s">
        <v>642</v>
      </c>
    </row>
    <row r="179" spans="2:9" hidden="1">
      <c r="B179" s="159" t="s">
        <v>643</v>
      </c>
      <c r="H179" t="s">
        <v>644</v>
      </c>
    </row>
    <row r="180" spans="2:9" hidden="1">
      <c r="B180" s="159" t="s">
        <v>645</v>
      </c>
      <c r="H180" t="s">
        <v>646</v>
      </c>
    </row>
    <row r="181" spans="2:9" hidden="1">
      <c r="B181" s="159" t="s">
        <v>647</v>
      </c>
      <c r="H181" t="s">
        <v>648</v>
      </c>
    </row>
    <row r="182" spans="2:9" hidden="1">
      <c r="B182" s="159" t="s">
        <v>649</v>
      </c>
      <c r="D182" t="s">
        <v>650</v>
      </c>
      <c r="H182" t="s">
        <v>651</v>
      </c>
    </row>
    <row r="183" spans="2:9" hidden="1">
      <c r="B183" s="159" t="s">
        <v>652</v>
      </c>
      <c r="D183" t="s">
        <v>653</v>
      </c>
      <c r="H183" t="s">
        <v>654</v>
      </c>
    </row>
    <row r="184" spans="2:9" hidden="1">
      <c r="B184" s="159" t="s">
        <v>655</v>
      </c>
      <c r="D184" t="s">
        <v>656</v>
      </c>
      <c r="H184" t="s">
        <v>657</v>
      </c>
    </row>
    <row r="185" spans="2:9" hidden="1">
      <c r="B185" s="159" t="s">
        <v>658</v>
      </c>
      <c r="D185" t="s">
        <v>653</v>
      </c>
      <c r="H185" t="s">
        <v>659</v>
      </c>
    </row>
    <row r="186" spans="2:9" hidden="1">
      <c r="B186" s="159" t="s">
        <v>660</v>
      </c>
      <c r="D186" t="s">
        <v>661</v>
      </c>
    </row>
    <row r="187" spans="2:9" hidden="1">
      <c r="B187" s="159" t="s">
        <v>662</v>
      </c>
      <c r="D187" t="s">
        <v>653</v>
      </c>
    </row>
    <row r="188" spans="2:9" hidden="1">
      <c r="B188" s="159" t="s">
        <v>663</v>
      </c>
    </row>
    <row r="189" spans="2:9" hidden="1">
      <c r="B189" s="159" t="s">
        <v>664</v>
      </c>
    </row>
    <row r="190" spans="2:9" hidden="1">
      <c r="B190" s="159" t="s">
        <v>665</v>
      </c>
    </row>
    <row r="191" spans="2:9" hidden="1">
      <c r="B191" s="159" t="s">
        <v>666</v>
      </c>
    </row>
    <row r="192" spans="2:9" hidden="1">
      <c r="B192" s="159" t="s">
        <v>667</v>
      </c>
    </row>
    <row r="193" spans="2:2" hidden="1">
      <c r="B193" s="159" t="s">
        <v>668</v>
      </c>
    </row>
    <row r="194" spans="2:2" hidden="1">
      <c r="B194" s="159" t="s">
        <v>669</v>
      </c>
    </row>
    <row r="195" spans="2:2" hidden="1">
      <c r="B195" s="159" t="s">
        <v>670</v>
      </c>
    </row>
    <row r="196" spans="2:2" hidden="1">
      <c r="B196" s="159" t="s">
        <v>671</v>
      </c>
    </row>
    <row r="197" spans="2:2" hidden="1">
      <c r="B197" s="159" t="s">
        <v>70</v>
      </c>
    </row>
    <row r="198" spans="2:2" hidden="1">
      <c r="B198" s="159" t="s">
        <v>76</v>
      </c>
    </row>
    <row r="199" spans="2:2" hidden="1">
      <c r="B199" s="159" t="s">
        <v>78</v>
      </c>
    </row>
    <row r="200" spans="2:2" hidden="1">
      <c r="B200" s="159" t="s">
        <v>80</v>
      </c>
    </row>
    <row r="201" spans="2:2" hidden="1">
      <c r="B201" s="159" t="s">
        <v>32</v>
      </c>
    </row>
    <row r="202" spans="2:2" hidden="1">
      <c r="B202" s="159" t="s">
        <v>82</v>
      </c>
    </row>
    <row r="203" spans="2:2" hidden="1">
      <c r="B203" s="159" t="s">
        <v>84</v>
      </c>
    </row>
    <row r="204" spans="2:2" hidden="1">
      <c r="B204" s="159" t="s">
        <v>88</v>
      </c>
    </row>
    <row r="205" spans="2:2" hidden="1">
      <c r="B205" s="159" t="s">
        <v>89</v>
      </c>
    </row>
    <row r="206" spans="2:2" hidden="1">
      <c r="B206" s="159" t="s">
        <v>91</v>
      </c>
    </row>
    <row r="207" spans="2:2" hidden="1">
      <c r="B207" s="159" t="s">
        <v>92</v>
      </c>
    </row>
    <row r="208" spans="2:2" hidden="1">
      <c r="B208" s="159" t="s">
        <v>672</v>
      </c>
    </row>
    <row r="209" spans="2:2" hidden="1">
      <c r="B209" s="159" t="s">
        <v>673</v>
      </c>
    </row>
    <row r="210" spans="2:2" hidden="1">
      <c r="B210" s="159" t="s">
        <v>97</v>
      </c>
    </row>
    <row r="211" spans="2:2" hidden="1">
      <c r="B211" s="159" t="s">
        <v>99</v>
      </c>
    </row>
    <row r="212" spans="2:2" hidden="1">
      <c r="B212" s="159" t="s">
        <v>103</v>
      </c>
    </row>
    <row r="213" spans="2:2" hidden="1">
      <c r="B213" s="159" t="s">
        <v>674</v>
      </c>
    </row>
    <row r="214" spans="2:2" hidden="1">
      <c r="B214" s="159" t="s">
        <v>675</v>
      </c>
    </row>
    <row r="215" spans="2:2" hidden="1">
      <c r="B215" s="159" t="s">
        <v>676</v>
      </c>
    </row>
    <row r="216" spans="2:2" hidden="1">
      <c r="B216" s="159" t="s">
        <v>101</v>
      </c>
    </row>
    <row r="217" spans="2:2" hidden="1">
      <c r="B217" s="159" t="s">
        <v>102</v>
      </c>
    </row>
    <row r="218" spans="2:2" hidden="1">
      <c r="B218" s="159" t="s">
        <v>105</v>
      </c>
    </row>
    <row r="219" spans="2:2" hidden="1">
      <c r="B219" s="159" t="s">
        <v>107</v>
      </c>
    </row>
    <row r="220" spans="2:2" hidden="1">
      <c r="B220" s="159" t="s">
        <v>677</v>
      </c>
    </row>
    <row r="221" spans="2:2" hidden="1">
      <c r="B221" s="159" t="s">
        <v>106</v>
      </c>
    </row>
    <row r="222" spans="2:2" hidden="1">
      <c r="B222" s="159" t="s">
        <v>108</v>
      </c>
    </row>
    <row r="223" spans="2:2" hidden="1">
      <c r="B223" s="159" t="s">
        <v>111</v>
      </c>
    </row>
    <row r="224" spans="2:2" hidden="1">
      <c r="B224" s="159" t="s">
        <v>110</v>
      </c>
    </row>
    <row r="225" spans="2:2" hidden="1">
      <c r="B225" s="159" t="s">
        <v>678</v>
      </c>
    </row>
    <row r="226" spans="2:2" hidden="1">
      <c r="B226" s="159" t="s">
        <v>117</v>
      </c>
    </row>
    <row r="227" spans="2:2" hidden="1">
      <c r="B227" s="159" t="s">
        <v>119</v>
      </c>
    </row>
    <row r="228" spans="2:2" hidden="1">
      <c r="B228" s="159" t="s">
        <v>120</v>
      </c>
    </row>
    <row r="229" spans="2:2" hidden="1">
      <c r="B229" s="159" t="s">
        <v>121</v>
      </c>
    </row>
    <row r="230" spans="2:2" hidden="1">
      <c r="B230" s="159" t="s">
        <v>679</v>
      </c>
    </row>
    <row r="231" spans="2:2" hidden="1">
      <c r="B231" s="159" t="s">
        <v>680</v>
      </c>
    </row>
    <row r="232" spans="2:2" hidden="1">
      <c r="B232" s="159" t="s">
        <v>122</v>
      </c>
    </row>
    <row r="233" spans="2:2" hidden="1">
      <c r="B233" s="159" t="s">
        <v>176</v>
      </c>
    </row>
    <row r="234" spans="2:2" hidden="1">
      <c r="B234" s="159" t="s">
        <v>681</v>
      </c>
    </row>
    <row r="235" spans="2:2" ht="29" hidden="1">
      <c r="B235" s="159" t="s">
        <v>682</v>
      </c>
    </row>
    <row r="236" spans="2:2" hidden="1">
      <c r="B236" s="159" t="s">
        <v>127</v>
      </c>
    </row>
    <row r="237" spans="2:2" hidden="1">
      <c r="B237" s="159" t="s">
        <v>129</v>
      </c>
    </row>
    <row r="238" spans="2:2" hidden="1">
      <c r="B238" s="159" t="s">
        <v>683</v>
      </c>
    </row>
    <row r="239" spans="2:2" hidden="1">
      <c r="B239" s="159" t="s">
        <v>177</v>
      </c>
    </row>
    <row r="240" spans="2:2" hidden="1">
      <c r="B240" s="159" t="s">
        <v>194</v>
      </c>
    </row>
    <row r="241" spans="2:2" hidden="1">
      <c r="B241" s="159" t="s">
        <v>128</v>
      </c>
    </row>
    <row r="242" spans="2:2" hidden="1">
      <c r="B242" s="159" t="s">
        <v>132</v>
      </c>
    </row>
    <row r="243" spans="2:2" hidden="1">
      <c r="B243" s="159" t="s">
        <v>126</v>
      </c>
    </row>
    <row r="244" spans="2:2" hidden="1">
      <c r="B244" s="159" t="s">
        <v>148</v>
      </c>
    </row>
    <row r="245" spans="2:2" hidden="1">
      <c r="B245" s="159" t="s">
        <v>684</v>
      </c>
    </row>
    <row r="246" spans="2:2" hidden="1">
      <c r="B246" s="159" t="s">
        <v>134</v>
      </c>
    </row>
    <row r="247" spans="2:2" hidden="1">
      <c r="B247" s="159" t="s">
        <v>137</v>
      </c>
    </row>
    <row r="248" spans="2:2" hidden="1">
      <c r="B248" s="159" t="s">
        <v>143</v>
      </c>
    </row>
    <row r="249" spans="2:2" hidden="1">
      <c r="B249" s="159" t="s">
        <v>140</v>
      </c>
    </row>
    <row r="250" spans="2:2" ht="29" hidden="1">
      <c r="B250" s="159" t="s">
        <v>685</v>
      </c>
    </row>
    <row r="251" spans="2:2" hidden="1">
      <c r="B251" s="159" t="s">
        <v>138</v>
      </c>
    </row>
    <row r="252" spans="2:2" hidden="1">
      <c r="B252" s="159" t="s">
        <v>139</v>
      </c>
    </row>
    <row r="253" spans="2:2" hidden="1">
      <c r="B253" s="159" t="s">
        <v>150</v>
      </c>
    </row>
    <row r="254" spans="2:2" hidden="1">
      <c r="B254" s="159" t="s">
        <v>147</v>
      </c>
    </row>
    <row r="255" spans="2:2" hidden="1">
      <c r="B255" s="159" t="s">
        <v>146</v>
      </c>
    </row>
    <row r="256" spans="2:2" hidden="1">
      <c r="B256" s="159" t="s">
        <v>149</v>
      </c>
    </row>
    <row r="257" spans="2:2" hidden="1">
      <c r="B257" s="159" t="s">
        <v>141</v>
      </c>
    </row>
    <row r="258" spans="2:2" hidden="1">
      <c r="B258" s="159" t="s">
        <v>142</v>
      </c>
    </row>
    <row r="259" spans="2:2" hidden="1">
      <c r="B259" s="159" t="s">
        <v>135</v>
      </c>
    </row>
    <row r="260" spans="2:2" hidden="1">
      <c r="B260" s="159" t="s">
        <v>136</v>
      </c>
    </row>
    <row r="261" spans="2:2" hidden="1">
      <c r="B261" s="159" t="s">
        <v>151</v>
      </c>
    </row>
    <row r="262" spans="2:2" hidden="1">
      <c r="B262" s="159" t="s">
        <v>157</v>
      </c>
    </row>
    <row r="263" spans="2:2" hidden="1">
      <c r="B263" s="159" t="s">
        <v>158</v>
      </c>
    </row>
    <row r="264" spans="2:2" hidden="1">
      <c r="B264" s="159" t="s">
        <v>156</v>
      </c>
    </row>
    <row r="265" spans="2:2" hidden="1">
      <c r="B265" s="159" t="s">
        <v>686</v>
      </c>
    </row>
    <row r="266" spans="2:2" hidden="1">
      <c r="B266" s="159" t="s">
        <v>153</v>
      </c>
    </row>
    <row r="267" spans="2:2" hidden="1">
      <c r="B267" s="159" t="s">
        <v>152</v>
      </c>
    </row>
    <row r="268" spans="2:2" hidden="1">
      <c r="B268" s="159" t="s">
        <v>160</v>
      </c>
    </row>
    <row r="269" spans="2:2" hidden="1">
      <c r="B269" s="159" t="s">
        <v>161</v>
      </c>
    </row>
    <row r="270" spans="2:2" hidden="1">
      <c r="B270" s="159" t="s">
        <v>163</v>
      </c>
    </row>
    <row r="271" spans="2:2" hidden="1">
      <c r="B271" s="159" t="s">
        <v>166</v>
      </c>
    </row>
    <row r="272" spans="2:2" hidden="1">
      <c r="B272" s="159" t="s">
        <v>167</v>
      </c>
    </row>
    <row r="273" spans="2:2" hidden="1">
      <c r="B273" s="159" t="s">
        <v>162</v>
      </c>
    </row>
    <row r="274" spans="2:2" hidden="1">
      <c r="B274" s="159" t="s">
        <v>164</v>
      </c>
    </row>
    <row r="275" spans="2:2" hidden="1">
      <c r="B275" s="159" t="s">
        <v>168</v>
      </c>
    </row>
    <row r="276" spans="2:2" hidden="1">
      <c r="B276" s="159" t="s">
        <v>687</v>
      </c>
    </row>
    <row r="277" spans="2:2" hidden="1">
      <c r="B277" s="159" t="s">
        <v>165</v>
      </c>
    </row>
    <row r="278" spans="2:2" hidden="1">
      <c r="B278" s="159" t="s">
        <v>173</v>
      </c>
    </row>
    <row r="279" spans="2:2" hidden="1">
      <c r="B279" s="159" t="s">
        <v>174</v>
      </c>
    </row>
    <row r="280" spans="2:2" hidden="1">
      <c r="B280" s="159" t="s">
        <v>175</v>
      </c>
    </row>
    <row r="281" spans="2:2" hidden="1">
      <c r="B281" s="159" t="s">
        <v>182</v>
      </c>
    </row>
    <row r="282" spans="2:2" hidden="1">
      <c r="B282" s="159" t="s">
        <v>195</v>
      </c>
    </row>
    <row r="283" spans="2:2" hidden="1">
      <c r="B283" s="159" t="s">
        <v>183</v>
      </c>
    </row>
    <row r="284" spans="2:2" hidden="1">
      <c r="B284" s="159" t="s">
        <v>190</v>
      </c>
    </row>
    <row r="285" spans="2:2" hidden="1">
      <c r="B285" s="159" t="s">
        <v>186</v>
      </c>
    </row>
    <row r="286" spans="2:2" hidden="1">
      <c r="B286" s="159" t="s">
        <v>86</v>
      </c>
    </row>
    <row r="287" spans="2:2" hidden="1">
      <c r="B287" s="159" t="s">
        <v>180</v>
      </c>
    </row>
    <row r="288" spans="2:2" hidden="1">
      <c r="B288" s="159" t="s">
        <v>184</v>
      </c>
    </row>
    <row r="289" spans="2:2" hidden="1">
      <c r="B289" s="159" t="s">
        <v>181</v>
      </c>
    </row>
    <row r="290" spans="2:2" hidden="1">
      <c r="B290" s="159" t="s">
        <v>196</v>
      </c>
    </row>
    <row r="291" spans="2:2" hidden="1">
      <c r="B291" s="159" t="s">
        <v>688</v>
      </c>
    </row>
    <row r="292" spans="2:2" hidden="1">
      <c r="B292" s="159" t="s">
        <v>189</v>
      </c>
    </row>
    <row r="293" spans="2:2" hidden="1">
      <c r="B293" s="159" t="s">
        <v>197</v>
      </c>
    </row>
    <row r="294" spans="2:2" hidden="1">
      <c r="B294" s="159" t="s">
        <v>185</v>
      </c>
    </row>
    <row r="295" spans="2:2" hidden="1">
      <c r="B295" s="159" t="s">
        <v>200</v>
      </c>
    </row>
    <row r="296" spans="2:2" hidden="1">
      <c r="B296" s="159" t="s">
        <v>689</v>
      </c>
    </row>
    <row r="297" spans="2:2" hidden="1">
      <c r="B297" s="159" t="s">
        <v>205</v>
      </c>
    </row>
    <row r="298" spans="2:2" hidden="1">
      <c r="B298" s="159" t="s">
        <v>202</v>
      </c>
    </row>
    <row r="299" spans="2:2" hidden="1">
      <c r="B299" s="159" t="s">
        <v>201</v>
      </c>
    </row>
    <row r="300" spans="2:2" hidden="1">
      <c r="B300" s="159" t="s">
        <v>210</v>
      </c>
    </row>
    <row r="301" spans="2:2" hidden="1">
      <c r="B301" s="159" t="s">
        <v>206</v>
      </c>
    </row>
    <row r="302" spans="2:2" hidden="1">
      <c r="B302" s="159" t="s">
        <v>207</v>
      </c>
    </row>
    <row r="303" spans="2:2" hidden="1">
      <c r="B303" s="159" t="s">
        <v>208</v>
      </c>
    </row>
    <row r="304" spans="2:2" hidden="1">
      <c r="B304" s="159" t="s">
        <v>209</v>
      </c>
    </row>
    <row r="305" spans="2:2" hidden="1">
      <c r="B305" s="159" t="s">
        <v>211</v>
      </c>
    </row>
    <row r="306" spans="2:2" hidden="1">
      <c r="B306" s="159" t="s">
        <v>690</v>
      </c>
    </row>
    <row r="307" spans="2:2" hidden="1">
      <c r="B307" s="159" t="s">
        <v>212</v>
      </c>
    </row>
    <row r="308" spans="2:2" hidden="1">
      <c r="B308" s="159" t="s">
        <v>213</v>
      </c>
    </row>
    <row r="309" spans="2:2" hidden="1">
      <c r="B309" s="159" t="s">
        <v>218</v>
      </c>
    </row>
    <row r="310" spans="2:2" hidden="1">
      <c r="B310" s="159" t="s">
        <v>219</v>
      </c>
    </row>
    <row r="311" spans="2:2" ht="29" hidden="1">
      <c r="B311" s="159" t="s">
        <v>178</v>
      </c>
    </row>
    <row r="312" spans="2:2" hidden="1">
      <c r="B312" s="159" t="s">
        <v>691</v>
      </c>
    </row>
    <row r="313" spans="2:2" hidden="1">
      <c r="B313" s="159" t="s">
        <v>692</v>
      </c>
    </row>
    <row r="314" spans="2:2" hidden="1">
      <c r="B314" s="159" t="s">
        <v>220</v>
      </c>
    </row>
    <row r="315" spans="2:2" hidden="1">
      <c r="B315" s="159" t="s">
        <v>179</v>
      </c>
    </row>
    <row r="316" spans="2:2" hidden="1">
      <c r="B316" s="159" t="s">
        <v>693</v>
      </c>
    </row>
    <row r="317" spans="2:2" hidden="1">
      <c r="B317" s="159" t="s">
        <v>192</v>
      </c>
    </row>
    <row r="318" spans="2:2" hidden="1">
      <c r="B318" s="159" t="s">
        <v>224</v>
      </c>
    </row>
    <row r="319" spans="2:2" hidden="1">
      <c r="B319" s="159" t="s">
        <v>225</v>
      </c>
    </row>
    <row r="320" spans="2:2" hidden="1">
      <c r="B320" s="159" t="s">
        <v>204</v>
      </c>
    </row>
    <row r="321" hidden="1"/>
  </sheetData>
  <dataConsolidate link="1"/>
  <mergeCells count="354">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E120:F120"/>
    <mergeCell ref="I120:J120"/>
    <mergeCell ref="M120:N120"/>
    <mergeCell ref="R120:S120"/>
    <mergeCell ref="E121:F121"/>
    <mergeCell ref="I121:J121"/>
    <mergeCell ref="M121:N121"/>
    <mergeCell ref="R121:S121"/>
    <mergeCell ref="M118:N118"/>
    <mergeCell ref="R118:S118"/>
    <mergeCell ref="E119:F119"/>
    <mergeCell ref="I119:J119"/>
    <mergeCell ref="M119:N119"/>
    <mergeCell ref="R119:S119"/>
    <mergeCell ref="M116:N116"/>
    <mergeCell ref="R116:S116"/>
    <mergeCell ref="E117:F117"/>
    <mergeCell ref="I117:J117"/>
    <mergeCell ref="M117:N117"/>
    <mergeCell ref="R117:S117"/>
    <mergeCell ref="M114:N114"/>
    <mergeCell ref="R114:S114"/>
    <mergeCell ref="E115:F115"/>
    <mergeCell ref="I115:J115"/>
    <mergeCell ref="M115:N115"/>
    <mergeCell ref="R115:S115"/>
    <mergeCell ref="C104:C111"/>
    <mergeCell ref="B112:B121"/>
    <mergeCell ref="C112:C113"/>
    <mergeCell ref="C114:C121"/>
    <mergeCell ref="E114:F114"/>
    <mergeCell ref="I114:J114"/>
    <mergeCell ref="E116:F116"/>
    <mergeCell ref="I116:J116"/>
    <mergeCell ref="E118:F118"/>
    <mergeCell ref="I118:J118"/>
    <mergeCell ref="B102:B111"/>
    <mergeCell ref="C102:C103"/>
    <mergeCell ref="F102:G102"/>
    <mergeCell ref="J102:K102"/>
    <mergeCell ref="N102:O102"/>
    <mergeCell ref="R102:S102"/>
    <mergeCell ref="F103:G103"/>
    <mergeCell ref="J103:K103"/>
    <mergeCell ref="N103:O103"/>
    <mergeCell ref="R103:S103"/>
    <mergeCell ref="P98:P99"/>
    <mergeCell ref="Q98:Q99"/>
    <mergeCell ref="R98:R99"/>
    <mergeCell ref="S98:S99"/>
    <mergeCell ref="D101:G101"/>
    <mergeCell ref="H101:K101"/>
    <mergeCell ref="L101:O101"/>
    <mergeCell ref="P101:S101"/>
    <mergeCell ref="J98:J99"/>
    <mergeCell ref="K98:K99"/>
    <mergeCell ref="L98:L99"/>
    <mergeCell ref="M98:M99"/>
    <mergeCell ref="N98:N99"/>
    <mergeCell ref="O98:O99"/>
    <mergeCell ref="Q95:Q96"/>
    <mergeCell ref="R95:R96"/>
    <mergeCell ref="S95:S96"/>
    <mergeCell ref="D98:D99"/>
    <mergeCell ref="E98:E99"/>
    <mergeCell ref="F98:F99"/>
    <mergeCell ref="G98:G99"/>
    <mergeCell ref="H98:H99"/>
    <mergeCell ref="I98:I99"/>
    <mergeCell ref="J95:J96"/>
    <mergeCell ref="K95:K96"/>
    <mergeCell ref="L95:L96"/>
    <mergeCell ref="M95:M96"/>
    <mergeCell ref="N95:N96"/>
    <mergeCell ref="O95:O96"/>
    <mergeCell ref="Q89:Q90"/>
    <mergeCell ref="R89:R90"/>
    <mergeCell ref="S89:S90"/>
    <mergeCell ref="D92:D93"/>
    <mergeCell ref="E92:E93"/>
    <mergeCell ref="F92:F93"/>
    <mergeCell ref="G92:G93"/>
    <mergeCell ref="H92:H93"/>
    <mergeCell ref="I92:I93"/>
    <mergeCell ref="J89:J90"/>
    <mergeCell ref="K89:K90"/>
    <mergeCell ref="L89:L90"/>
    <mergeCell ref="M89:M90"/>
    <mergeCell ref="N89:N90"/>
    <mergeCell ref="O89:O90"/>
    <mergeCell ref="P92:P93"/>
    <mergeCell ref="Q92:Q93"/>
    <mergeCell ref="R92:R93"/>
    <mergeCell ref="S92:S93"/>
    <mergeCell ref="J92:J93"/>
    <mergeCell ref="K92:K93"/>
    <mergeCell ref="L92:L93"/>
    <mergeCell ref="M92:M93"/>
    <mergeCell ref="N92:N93"/>
    <mergeCell ref="B88:B99"/>
    <mergeCell ref="C88:C99"/>
    <mergeCell ref="D89:D90"/>
    <mergeCell ref="E89:E90"/>
    <mergeCell ref="F89:F90"/>
    <mergeCell ref="G89:G90"/>
    <mergeCell ref="H89:H90"/>
    <mergeCell ref="I89:I90"/>
    <mergeCell ref="P89:P90"/>
    <mergeCell ref="D95:D96"/>
    <mergeCell ref="E95:E96"/>
    <mergeCell ref="F95:F96"/>
    <mergeCell ref="G95:G96"/>
    <mergeCell ref="H95:H96"/>
    <mergeCell ref="I95:I96"/>
    <mergeCell ref="O92:O93"/>
    <mergeCell ref="P95:P96"/>
    <mergeCell ref="D85:G85"/>
    <mergeCell ref="H85:K85"/>
    <mergeCell ref="L85:O85"/>
    <mergeCell ref="P85:S85"/>
    <mergeCell ref="B86:B87"/>
    <mergeCell ref="C86:C87"/>
    <mergeCell ref="D86:E86"/>
    <mergeCell ref="H86:I86"/>
    <mergeCell ref="L86:M86"/>
    <mergeCell ref="P86:Q86"/>
    <mergeCell ref="D87:E87"/>
    <mergeCell ref="H87:I87"/>
    <mergeCell ref="E82:F82"/>
    <mergeCell ref="I82:J82"/>
    <mergeCell ref="M82:N82"/>
    <mergeCell ref="Q82:R82"/>
    <mergeCell ref="E83:F83"/>
    <mergeCell ref="I83:J83"/>
    <mergeCell ref="M83:N83"/>
    <mergeCell ref="Q83:R83"/>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F74:G74"/>
    <mergeCell ref="J74:K74"/>
    <mergeCell ref="N74:O74"/>
    <mergeCell ref="R74:S74"/>
    <mergeCell ref="F75:G75"/>
    <mergeCell ref="J75:K75"/>
    <mergeCell ref="N75:O75"/>
    <mergeCell ref="R75:S75"/>
    <mergeCell ref="B68:B76"/>
    <mergeCell ref="C68:C69"/>
    <mergeCell ref="F68:G68"/>
    <mergeCell ref="J68:K68"/>
    <mergeCell ref="N68:O68"/>
    <mergeCell ref="R68:S68"/>
    <mergeCell ref="F69:G69"/>
    <mergeCell ref="J69:K69"/>
    <mergeCell ref="N69:O69"/>
    <mergeCell ref="R69:S69"/>
    <mergeCell ref="J72:K72"/>
    <mergeCell ref="N72:O72"/>
    <mergeCell ref="R72:S72"/>
    <mergeCell ref="F73:G73"/>
    <mergeCell ref="J73:K73"/>
    <mergeCell ref="N73:O73"/>
    <mergeCell ref="R73:S73"/>
    <mergeCell ref="C70:C76"/>
    <mergeCell ref="F70:G70"/>
    <mergeCell ref="J70:K70"/>
    <mergeCell ref="N70:O70"/>
    <mergeCell ref="R70:S70"/>
    <mergeCell ref="F71:G71"/>
    <mergeCell ref="J71:K71"/>
    <mergeCell ref="N71:O71"/>
    <mergeCell ref="R71:S71"/>
    <mergeCell ref="F72:G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D61:G61"/>
    <mergeCell ref="H61:K61"/>
    <mergeCell ref="L61:O61"/>
    <mergeCell ref="P61:S61"/>
    <mergeCell ref="R54:R55"/>
    <mergeCell ref="S54:S55"/>
    <mergeCell ref="L62:M62"/>
    <mergeCell ref="N62:O62"/>
    <mergeCell ref="P62:Q62"/>
    <mergeCell ref="R62:S62"/>
    <mergeCell ref="B56:B59"/>
    <mergeCell ref="C56:C57"/>
    <mergeCell ref="F56:G56"/>
    <mergeCell ref="J56:K56"/>
    <mergeCell ref="N56:O56"/>
    <mergeCell ref="R56:S56"/>
    <mergeCell ref="F57:G57"/>
    <mergeCell ref="J57:K57"/>
    <mergeCell ref="F54:F55"/>
    <mergeCell ref="G54:G55"/>
    <mergeCell ref="J54:J55"/>
    <mergeCell ref="K54:K55"/>
    <mergeCell ref="N54:N55"/>
    <mergeCell ref="O54:O55"/>
    <mergeCell ref="N57:O57"/>
    <mergeCell ref="R57:S57"/>
    <mergeCell ref="C58:C59"/>
    <mergeCell ref="D52:G52"/>
    <mergeCell ref="H52:K52"/>
    <mergeCell ref="L52:O52"/>
    <mergeCell ref="P52:S52"/>
    <mergeCell ref="B53:B55"/>
    <mergeCell ref="C53:C55"/>
    <mergeCell ref="D53:E53"/>
    <mergeCell ref="H53:I53"/>
    <mergeCell ref="L53:M53"/>
    <mergeCell ref="P53:Q53"/>
    <mergeCell ref="L46:L47"/>
    <mergeCell ref="M46:M47"/>
    <mergeCell ref="P46:P47"/>
    <mergeCell ref="Q46:Q47"/>
    <mergeCell ref="D49:D50"/>
    <mergeCell ref="E49:E50"/>
    <mergeCell ref="H49:H50"/>
    <mergeCell ref="I49:I50"/>
    <mergeCell ref="L49:L50"/>
    <mergeCell ref="M49:M50"/>
    <mergeCell ref="P49:P50"/>
    <mergeCell ref="Q49:Q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K30:K31"/>
    <mergeCell ref="B39:B50"/>
    <mergeCell ref="C39:C50"/>
    <mergeCell ref="D40:D41"/>
    <mergeCell ref="E40:E41"/>
    <mergeCell ref="H40:H41"/>
    <mergeCell ref="F27:F28"/>
    <mergeCell ref="G27:G28"/>
    <mergeCell ref="J27:J28"/>
    <mergeCell ref="K27:K28"/>
    <mergeCell ref="I40:I41"/>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A00-000000000000}">
      <formula1>$K$155:$K$159</formula1>
    </dataValidation>
    <dataValidation allowBlank="1" showInputMessage="1" showErrorMessage="1" prompt="Enter the name of the Implementing Entity_x000a_" sqref="C13" xr:uid="{00000000-0002-0000-0A00-000001000000}"/>
    <dataValidation allowBlank="1" showInputMessage="1" showErrorMessage="1" prompt="Please enter your project ID" sqref="C12" xr:uid="{00000000-0002-0000-0A00-000002000000}"/>
    <dataValidation type="list" allowBlank="1" showInputMessage="1" showErrorMessage="1" error="Select from the drop-down list" prompt="Select from the drop-down list" sqref="C15" xr:uid="{00000000-0002-0000-0A00-000003000000}">
      <formula1>$B$162:$B$320</formula1>
    </dataValidation>
    <dataValidation type="list" allowBlank="1" showInputMessage="1" showErrorMessage="1" error="Select from the drop-down list" prompt="Select from the drop-down list" sqref="C16" xr:uid="{00000000-0002-0000-0A00-000004000000}">
      <formula1>$B$156:$B$159</formula1>
    </dataValidation>
    <dataValidation type="list" allowBlank="1" showInputMessage="1" showErrorMessage="1" error="Please select from the drop-down list" prompt="Please select from the drop-down list" sqref="C14" xr:uid="{00000000-0002-0000-0A00-000005000000}">
      <formula1>$C$156:$C$158</formula1>
    </dataValidation>
    <dataValidation type="list" allowBlank="1" showInputMessage="1" showErrorMessage="1" error="Please select the from the drop-down list_x000a_" prompt="Please select from the drop-down list" sqref="C17" xr:uid="{00000000-0002-0000-0A00-000006000000}">
      <formula1>$J$147:$J$154</formula1>
    </dataValidation>
    <dataValidation type="list" allowBlank="1" showInputMessage="1" showErrorMessage="1" prompt="Select state of enforcement" sqref="E129:F129 Q129:R129 M129:N129 I129:J129" xr:uid="{00000000-0002-0000-0A00-000007000000}">
      <formula1>$I$136:$I$140</formula1>
    </dataValidation>
    <dataValidation type="list" allowBlank="1" showInputMessage="1" showErrorMessage="1" prompt="Select integration level" sqref="D125:S125" xr:uid="{00000000-0002-0000-0A00-000008000000}">
      <formula1>$H$143:$H$147</formula1>
    </dataValidation>
    <dataValidation type="list" allowBlank="1" showInputMessage="1" showErrorMessage="1" prompt="Select adaptation strategy" sqref="G113 S113 O113 K113" xr:uid="{00000000-0002-0000-0A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A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0B000000}">
      <formula1>$K$155:$K$159</formula1>
    </dataValidation>
    <dataValidation type="list" allowBlank="1" showInputMessage="1" showErrorMessage="1" prompt="Select type" sqref="G87 O87 S87 K87" xr:uid="{00000000-0002-0000-0A00-00000C000000}">
      <formula1>$F$136:$F$140</formula1>
    </dataValidation>
    <dataValidation type="list" allowBlank="1" showInputMessage="1" showErrorMessage="1" prompt="Select level of improvements" sqref="D87:E87 P87 L87 H87" xr:uid="{00000000-0002-0000-0A00-00000D000000}">
      <formula1>$K$155:$K$159</formula1>
    </dataValidation>
    <dataValidation type="list" allowBlank="1" showInputMessage="1" showErrorMessage="1" sqref="Q78:R83 I78:J83 M78:N83 E78:E83 F79:F83" xr:uid="{00000000-0002-0000-0A00-00000E000000}">
      <formula1>type1</formula1>
    </dataValidation>
    <dataValidation type="list" allowBlank="1" showInputMessage="1" showErrorMessage="1" prompt="Select type" sqref="F57:G57 P59 L59 H59 D59 R57:S57 N57:O57 J57:K57" xr:uid="{00000000-0002-0000-0A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A00-000012000000}">
      <formula1>$D$135:$D$142</formula1>
    </dataValidation>
    <dataValidation type="list" allowBlank="1" showInputMessage="1" showErrorMessage="1" sqref="B66" xr:uid="{00000000-0002-0000-0A00-000013000000}">
      <formula1>selectyn</formula1>
    </dataValidation>
    <dataValidation type="list" allowBlank="1" showInputMessage="1" showErrorMessage="1" sqref="I126 O112 K77 I77 G77 K126 M126 Q77 S77 E126 O126 F112 G126 S112 O77 M77 K112 S126 Q126" xr:uid="{00000000-0002-0000-0A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A00-000015000000}">
      <formula1>$J$146:$J$154</formula1>
    </dataValidation>
    <dataValidation type="list" allowBlank="1" showInputMessage="1" showErrorMessage="1" prompt="Select capacity level" sqref="G54 S54 K54 O54" xr:uid="{00000000-0002-0000-0A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17000000}">
      <formula1>$D$151:$D$153</formula1>
    </dataValidation>
    <dataValidation type="list" allowBlank="1" showInputMessage="1" showErrorMessage="1" prompt="Select scale" sqref="G59 S59 K59 O59" xr:uid="{00000000-0002-0000-0A00-000018000000}">
      <formula1>$F$155:$F$158</formula1>
    </dataValidation>
    <dataValidation type="list" allowBlank="1" showInputMessage="1" showErrorMessage="1" prompt="Select level of awarness" sqref="F65:G65 R65:S65 N65:O65 J65:K65" xr:uid="{00000000-0002-0000-0A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A00-00001A000000}">
      <formula1>$J$146:$J$154</formula1>
    </dataValidation>
    <dataValidation type="list" allowBlank="1" showInputMessage="1" showErrorMessage="1" prompt="Select geographical scale" sqref="E69 Q69 M69 I69" xr:uid="{00000000-0002-0000-0A00-00001B000000}">
      <formula1>$D$151:$D$153</formula1>
    </dataValidation>
    <dataValidation type="list" allowBlank="1" showInputMessage="1" showErrorMessage="1" prompt="Select response level" sqref="F69 R69 N69 J69" xr:uid="{00000000-0002-0000-0A00-00001C000000}">
      <formula1>$H$155:$H$159</formula1>
    </dataValidation>
    <dataValidation type="list" allowBlank="1" showInputMessage="1" showErrorMessage="1" prompt="Select changes in asset" sqref="F71:G76 R71:S76 N71:O76 J71:K76" xr:uid="{00000000-0002-0000-0A00-00001D000000}">
      <formula1>$I$155:$I$159</formula1>
    </dataValidation>
    <dataValidation type="list" allowBlank="1" showInputMessage="1" showErrorMessage="1" prompt="Select level of improvements" sqref="Q87 M87" xr:uid="{00000000-0002-0000-0A00-00001E000000}">
      <formula1>effectiveness</formula1>
    </dataValidation>
    <dataValidation type="list" allowBlank="1" showInputMessage="1" showErrorMessage="1" prompt="Select programme/sector" sqref="F87 R87 N87 J87" xr:uid="{00000000-0002-0000-0A00-00001F000000}">
      <formula1>$J$146:$J$154</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income source" sqref="Q115 Q119 Q121 Q117" xr:uid="{00000000-0002-0000-0A00-000021000000}">
      <formula1>incomesource</formula1>
    </dataValidation>
    <dataValidation type="list" allowBlank="1" showInputMessage="1" showErrorMessage="1" prompt="Select type of policy" sqref="S127 K127 O127" xr:uid="{00000000-0002-0000-0A00-000022000000}">
      <formula1>policy</formula1>
    </dataValidation>
    <dataValidation type="decimal" allowBlank="1" showInputMessage="1" showErrorMessage="1" errorTitle="Invalid data" error="Please enter a number between 0 and 100" prompt="Enter a percentage between 0 and 100" sqref="E22:E23 E65 P63:Q63 M22:M23 M28 I22:I23 Q22:Q23 E28 E55 E103 I55 M55 M57 I57 Q28 E57 Q57 I65 M65 Q65 Q103 M111 I111 M103 I103 E111 Q55 D63:E63 E105 E107 E109 I105 I107 I109 M105 M107 M109 Q105 Q107 Q109 Q111 H63:I63 L63:M63 I28" xr:uid="{00000000-0002-0000-0A00-000023000000}">
      <formula1>0</formula1>
      <formula2>100</formula2>
    </dataValidation>
    <dataValidation type="decimal" allowBlank="1" showInputMessage="1" showErrorMessage="1" errorTitle="Invalid data" error="Enter a percentage between 0 and 100" prompt="Enter a percentage (between 0 and 100)" sqref="F22:G23 N22:O23 R22:S23 J22:K23" xr:uid="{00000000-0002-0000-0A00-000024000000}">
      <formula1>0</formula1>
      <formula2>100</formula2>
    </dataValidation>
    <dataValidation type="decimal" allowBlank="1" showInputMessage="1" showErrorMessage="1" errorTitle="Invalid data" error="Please enter a number between 0 and 9999999" prompt="Enter a number here" sqref="E21:G21 M21:O21 Q27 Q21:S21 M27 I21:K21" xr:uid="{00000000-0002-0000-0A00-000025000000}">
      <formula1>0</formula1>
      <formula2>99999999999</formula2>
    </dataValidation>
    <dataValidation type="list" allowBlank="1" showInputMessage="1" showErrorMessage="1" prompt="Select a sector" sqref="F63:G63 R63:S63 N63:O63 J63:K63" xr:uid="{00000000-0002-0000-0A00-000026000000}">
      <formula1>$J$146:$J$154</formula1>
    </dataValidation>
    <dataValidation type="list" allowBlank="1" showInputMessage="1" showErrorMessage="1" prompt="Select effectiveness" sqref="G129 S129 O129 K129" xr:uid="{00000000-0002-0000-0A00-000027000000}">
      <formula1>$K$155:$K$159</formula1>
    </dataValidation>
    <dataValidation type="list" allowBlank="1" showInputMessage="1" showErrorMessage="1" sqref="E142:E143" xr:uid="{00000000-0002-0000-0A00-000028000000}">
      <formula1>$D$16:$D$18</formula1>
    </dataValidation>
    <dataValidation type="list" allowBlank="1" showInputMessage="1" showErrorMessage="1" prompt="Select status" sqref="O38 S38 S36 S34 S32 S30 O36 O34 O32 O30 K36 K34 K32 K30 G38 G34 G32 G30 G36 K38" xr:uid="{00000000-0002-0000-0A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2A000000}">
      <formula1>$D$163:$D$166</formula1>
    </dataValidation>
    <dataValidation type="list" allowBlank="1" showInputMessage="1" showErrorMessage="1" prompt="Select targeted asset" sqref="E71:E76 I71:I76 M71:M76 Q71:Q76" xr:uid="{00000000-0002-0000-0A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2D000000}">
      <formula1>$C$166:$C$173</formula1>
    </dataValidation>
    <dataValidation type="list" allowBlank="1" showInputMessage="1" showErrorMessage="1" prompt="Select % increase in income level" sqref="F111 R111 R109 R107 R105 N109 N107 N105 J109 J107 J105 F109 F107 J111 F105 N111" xr:uid="{00000000-0002-0000-0A00-00002E000000}">
      <formula1>$E$168:$E$176</formula1>
    </dataValidation>
    <dataValidation type="list" allowBlank="1" showInputMessage="1" showErrorMessage="1" prompt="Please select the alternate source" sqref="G111 S111 S109 S107 S105 O109 O107 O105 K109 K107 K105 G109 G107 K111 G105 O111" xr:uid="{00000000-0002-0000-0A00-00002F000000}">
      <formula1>$K$139:$K$153</formula1>
    </dataValidation>
    <dataValidation type="list" allowBlank="1" showInputMessage="1" showErrorMessage="1" prompt="Select income source" sqref="E115:F115 R121 R119 R117 M121 M119 M117 I121 I119 I117 R115 M115 I115 E117:F117 E119:F119 E121:F121" xr:uid="{00000000-0002-0000-0A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I27 H103 H105 H115" xr:uid="{00000000-0002-0000-0A00-000033000000}">
      <formula1>0</formula1>
      <formula2>9999999</formula2>
    </dataValidation>
    <dataValidation type="decimal" allowBlank="1" showInputMessage="1" showErrorMessage="1" errorTitle="Invalid data" error="Please enter a number" sqref="Q54 P57 L57 H57 M54" xr:uid="{00000000-0002-0000-0A00-000034000000}">
      <formula1>0</formula1>
      <formula2>9999999999</formula2>
    </dataValidation>
    <dataValidation type="decimal" allowBlank="1" showInputMessage="1" showErrorMessage="1" errorTitle="Invalid data" error="Please enter a number" prompt="Enter total number of staff trained" sqref="D57" xr:uid="{00000000-0002-0000-0A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A00-000036000000}">
      <formula1>0</formula1>
      <formula2>9999999999</formula2>
    </dataValidation>
    <dataValidation type="whole" allowBlank="1" showInputMessage="1" showErrorMessage="1" error="Please enter a number here" prompt="Please enter a number" sqref="D78:D83 H78:H83 L78:L83 P78:P83" xr:uid="{00000000-0002-0000-0A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38000000}">
      <formula1>0</formula1>
    </dataValidation>
    <dataValidation type="whole" allowBlank="1" showInputMessage="1" showErrorMessage="1" error="Please enter a number here" prompt="Please enter the No. of targeted households" sqref="P109 L111 P105 D111 H111 L103 P103 P111 D107 D109 P107 H107 H109 L105 L107 L109" xr:uid="{00000000-0002-0000-0A00-000039000000}">
      <formula1>0</formula1>
      <formula2>999999999999999</formula2>
    </dataValidation>
    <dataValidation type="whole" allowBlank="1" showInputMessage="1" showErrorMessage="1" prompt="Enter number of assets" sqref="D113 P113 L113 H113" xr:uid="{00000000-0002-0000-0A00-00003A000000}">
      <formula1>0</formula1>
      <formula2>9999999999999</formula2>
    </dataValidation>
    <dataValidation type="whole" allowBlank="1" showInputMessage="1" showErrorMessage="1" prompt="Enter number of households" sqref="L121 D121 H121 P121 D117 D119 P119 H117 H119 L115 L117 L119 P115 P117" xr:uid="{00000000-0002-0000-0A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3C000000}">
      <formula1>0</formula1>
      <formula2>9999999999999</formula2>
    </dataValidation>
    <dataValidation type="whole" allowBlank="1" showInputMessage="1" showErrorMessage="1" error="Please enter a number" prompt="Enter No. of policy introduced or adjusted" sqref="D127 H127 L127 P127" xr:uid="{00000000-0002-0000-0A00-00003D000000}">
      <formula1>0</formula1>
      <formula2>999999999999</formula2>
    </dataValidation>
    <dataValidation type="whole" allowBlank="1" showInputMessage="1" showErrorMessage="1" error="Please enter a number here" prompt="Enter No. of development strategies" sqref="D129 H129 L129 P129" xr:uid="{00000000-0002-0000-0A00-00003E000000}">
      <formula1>0</formula1>
      <formula2>999999999</formula2>
    </dataValidation>
    <dataValidation type="list" allowBlank="1" showInputMessage="1" showErrorMessage="1" prompt="Select type of assets" sqref="E113 Q113 M113 I113" xr:uid="{00000000-0002-0000-0A00-00003F000000}">
      <formula1>$L$140:$L$146</formula1>
    </dataValidation>
    <dataValidation type="list" allowBlank="1" showInputMessage="1" showErrorMessage="1" prompt="Select type of policy" sqref="G127" xr:uid="{00000000-0002-0000-0A00-000040000000}">
      <formula1>$H$164:$H$185</formula1>
    </dataValidation>
  </dataValidations>
  <pageMargins left="0.7" right="0.7" top="0.75" bottom="0.75" header="0.3" footer="0.3"/>
  <pageSetup paperSize="8" scale="36"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4"/>
  <sheetViews>
    <sheetView topLeftCell="A4" workbookViewId="0">
      <selection activeCell="I265" sqref="I265"/>
    </sheetView>
  </sheetViews>
  <sheetFormatPr defaultColWidth="8.6328125" defaultRowHeight="14.5"/>
  <cols>
    <col min="1" max="1" width="2.453125" customWidth="1"/>
    <col min="2" max="2" width="109.36328125" customWidth="1"/>
    <col min="3" max="3" width="2.453125" customWidth="1"/>
  </cols>
  <sheetData>
    <row r="1" spans="2:2" ht="15.5" thickBot="1">
      <c r="B1" s="18" t="s">
        <v>694</v>
      </c>
    </row>
    <row r="2" spans="2:2" ht="273.5" thickBot="1">
      <c r="B2" s="19" t="s">
        <v>695</v>
      </c>
    </row>
    <row r="3" spans="2:2" ht="15.5" thickBot="1">
      <c r="B3" s="18" t="s">
        <v>696</v>
      </c>
    </row>
    <row r="4" spans="2:2" ht="247.5" thickBot="1">
      <c r="B4" s="20" t="s">
        <v>697</v>
      </c>
    </row>
  </sheetData>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A093B-CB8C-4403-891D-AA730E2E78D7}">
  <sheetPr>
    <pageSetUpPr fitToPage="1"/>
  </sheetPr>
  <dimension ref="A1:AA55"/>
  <sheetViews>
    <sheetView zoomScale="60" zoomScaleNormal="60" zoomScalePageLayoutView="90" workbookViewId="0">
      <selection activeCell="C9" sqref="C9:J10"/>
    </sheetView>
  </sheetViews>
  <sheetFormatPr defaultColWidth="9.08984375" defaultRowHeight="31"/>
  <cols>
    <col min="1" max="1" width="16.453125" style="583" customWidth="1"/>
    <col min="2" max="2" width="16.453125" style="543" customWidth="1"/>
    <col min="3" max="3" width="23.453125" style="584" customWidth="1"/>
    <col min="4" max="4" width="43.453125" style="543" customWidth="1"/>
    <col min="5" max="5" width="12" style="543" customWidth="1"/>
    <col min="6" max="6" width="11.08984375" style="543" customWidth="1"/>
    <col min="7" max="7" width="48.36328125" style="543" customWidth="1"/>
    <col min="8" max="8" width="32.36328125" style="543" customWidth="1"/>
    <col min="9" max="9" width="18" style="543" customWidth="1"/>
    <col min="10" max="10" width="17.453125" style="543" customWidth="1"/>
    <col min="11" max="11" width="13.453125" style="543" hidden="1" customWidth="1"/>
    <col min="12" max="12" width="20.08984375" style="585" customWidth="1"/>
    <col min="13" max="24" width="3.6328125" style="543" customWidth="1"/>
    <col min="25" max="25" width="24.36328125" style="543" customWidth="1"/>
    <col min="26" max="16384" width="9.08984375" style="543"/>
  </cols>
  <sheetData>
    <row r="1" spans="1:27">
      <c r="A1" s="538"/>
      <c r="B1" s="539"/>
      <c r="C1" s="540"/>
      <c r="D1" s="539"/>
      <c r="E1" s="539"/>
      <c r="F1" s="539"/>
      <c r="G1" s="539"/>
      <c r="H1" s="539"/>
      <c r="I1" s="541"/>
      <c r="J1" s="539"/>
      <c r="K1" s="539"/>
      <c r="L1" s="542"/>
      <c r="M1" s="539"/>
      <c r="N1" s="539"/>
      <c r="O1" s="539"/>
      <c r="P1" s="539"/>
      <c r="Q1" s="539"/>
      <c r="R1" s="539"/>
      <c r="S1" s="539"/>
      <c r="T1" s="539"/>
      <c r="U1" s="539"/>
      <c r="V1" s="539"/>
      <c r="W1" s="539"/>
      <c r="X1" s="539"/>
      <c r="Y1" s="539"/>
      <c r="Z1" s="539"/>
      <c r="AA1" s="539"/>
    </row>
    <row r="2" spans="1:27" ht="15.5" customHeight="1">
      <c r="A2" s="538"/>
      <c r="B2" s="539"/>
      <c r="C2" s="540"/>
      <c r="D2" s="539"/>
      <c r="E2" s="539"/>
      <c r="F2" s="539"/>
      <c r="G2" s="539"/>
      <c r="H2" s="539"/>
      <c r="I2" s="544"/>
      <c r="J2" s="545" t="s">
        <v>1179</v>
      </c>
      <c r="K2" s="539"/>
      <c r="L2" s="542"/>
      <c r="M2" s="539"/>
      <c r="N2" s="539"/>
      <c r="O2" s="539"/>
      <c r="P2" s="539"/>
      <c r="Q2" s="539"/>
      <c r="R2" s="539"/>
      <c r="S2" s="539"/>
      <c r="T2" s="539"/>
      <c r="U2" s="539"/>
      <c r="V2" s="539"/>
      <c r="W2" s="539"/>
      <c r="X2" s="539"/>
      <c r="Y2" s="539"/>
      <c r="Z2" s="539"/>
      <c r="AA2" s="539"/>
    </row>
    <row r="3" spans="1:27" ht="15.5" customHeight="1">
      <c r="A3" s="538"/>
      <c r="B3" s="539"/>
      <c r="C3" s="540"/>
      <c r="D3" s="539"/>
      <c r="E3" s="539"/>
      <c r="F3" s="539"/>
      <c r="G3" s="539"/>
      <c r="H3" s="539"/>
      <c r="I3" s="546"/>
      <c r="J3" s="545" t="s">
        <v>1180</v>
      </c>
      <c r="K3" s="539"/>
      <c r="L3" s="542"/>
      <c r="M3" s="539"/>
      <c r="N3" s="539"/>
      <c r="O3" s="539"/>
      <c r="P3" s="539"/>
      <c r="Q3" s="539"/>
      <c r="R3" s="539"/>
      <c r="S3" s="539"/>
      <c r="T3" s="539"/>
      <c r="U3" s="539"/>
      <c r="V3" s="539"/>
      <c r="W3" s="539"/>
      <c r="X3" s="539"/>
      <c r="Y3" s="539"/>
      <c r="Z3" s="539"/>
      <c r="AA3" s="539"/>
    </row>
    <row r="4" spans="1:27" ht="15.5" customHeight="1">
      <c r="A4" s="538"/>
      <c r="B4" s="539"/>
      <c r="C4" s="540"/>
      <c r="D4" s="539"/>
      <c r="E4" s="539"/>
      <c r="F4" s="539"/>
      <c r="G4" s="539"/>
      <c r="H4" s="539"/>
      <c r="I4" s="547"/>
      <c r="J4" s="545" t="s">
        <v>1181</v>
      </c>
      <c r="K4" s="539"/>
      <c r="L4" s="542"/>
      <c r="M4" s="539"/>
      <c r="N4" s="539"/>
      <c r="O4" s="539"/>
      <c r="P4" s="539"/>
      <c r="Q4" s="539"/>
      <c r="R4" s="539"/>
      <c r="S4" s="539"/>
      <c r="T4" s="539"/>
      <c r="U4" s="539"/>
      <c r="V4" s="539"/>
      <c r="W4" s="539"/>
      <c r="X4" s="539"/>
      <c r="Y4" s="539"/>
      <c r="Z4" s="539"/>
      <c r="AA4" s="539"/>
    </row>
    <row r="5" spans="1:27" ht="15.5" customHeight="1">
      <c r="A5" s="538"/>
      <c r="B5" s="539"/>
      <c r="C5" s="540"/>
      <c r="D5" s="539"/>
      <c r="E5" s="539"/>
      <c r="F5" s="539"/>
      <c r="G5" s="539"/>
      <c r="H5" s="539"/>
      <c r="I5" s="548"/>
      <c r="J5" s="545" t="s">
        <v>1182</v>
      </c>
      <c r="K5" s="539"/>
      <c r="L5" s="542"/>
      <c r="M5" s="539"/>
      <c r="N5" s="539"/>
      <c r="O5" s="539"/>
      <c r="P5" s="539"/>
      <c r="Q5" s="539"/>
      <c r="R5" s="539"/>
      <c r="S5" s="539"/>
      <c r="T5" s="539"/>
      <c r="U5" s="539"/>
      <c r="V5" s="539"/>
      <c r="W5" s="539"/>
      <c r="X5" s="539"/>
      <c r="Y5" s="539"/>
      <c r="Z5" s="539"/>
      <c r="AA5" s="539"/>
    </row>
    <row r="6" spans="1:27" ht="15.5" customHeight="1">
      <c r="A6" s="538"/>
      <c r="B6" s="539"/>
      <c r="C6" s="540"/>
      <c r="D6" s="539"/>
      <c r="E6" s="539"/>
      <c r="F6" s="539"/>
      <c r="G6" s="539"/>
      <c r="H6" s="539"/>
      <c r="I6" s="539"/>
      <c r="J6" s="539"/>
      <c r="K6" s="539"/>
      <c r="L6" s="542"/>
      <c r="M6" s="539"/>
      <c r="N6" s="539"/>
      <c r="O6" s="539"/>
      <c r="P6" s="539"/>
      <c r="Q6" s="539"/>
      <c r="R6" s="539"/>
      <c r="S6" s="539"/>
      <c r="T6" s="539"/>
      <c r="U6" s="539"/>
      <c r="V6" s="539"/>
      <c r="W6" s="539"/>
      <c r="X6" s="539"/>
      <c r="Y6" s="539"/>
      <c r="Z6" s="539"/>
      <c r="AA6" s="539"/>
    </row>
    <row r="7" spans="1:27" ht="26.75" customHeight="1">
      <c r="A7" s="538"/>
      <c r="B7" s="549" t="s">
        <v>1183</v>
      </c>
      <c r="C7" s="540"/>
      <c r="D7" s="539"/>
      <c r="E7" s="539"/>
      <c r="F7" s="539"/>
      <c r="G7" s="539"/>
      <c r="H7" s="539"/>
      <c r="I7" s="539"/>
      <c r="J7" s="539"/>
      <c r="K7" s="539"/>
      <c r="L7" s="542"/>
      <c r="M7" s="539"/>
      <c r="N7" s="539"/>
      <c r="O7" s="539"/>
      <c r="P7" s="539"/>
      <c r="Q7" s="539"/>
      <c r="R7" s="539"/>
      <c r="S7" s="539"/>
      <c r="T7" s="539"/>
      <c r="U7" s="539"/>
      <c r="V7" s="539"/>
      <c r="W7" s="539"/>
      <c r="X7" s="539"/>
      <c r="Y7" s="539"/>
      <c r="Z7" s="539"/>
      <c r="AA7" s="539"/>
    </row>
    <row r="8" spans="1:27" ht="12" customHeight="1">
      <c r="A8" s="538"/>
      <c r="B8" s="539"/>
      <c r="C8" s="540"/>
      <c r="D8" s="539"/>
      <c r="E8" s="539"/>
      <c r="F8" s="539"/>
      <c r="G8" s="539"/>
      <c r="H8" s="539"/>
      <c r="I8" s="539"/>
      <c r="J8" s="539"/>
      <c r="K8" s="539"/>
      <c r="L8" s="542"/>
      <c r="M8" s="539"/>
      <c r="N8" s="539"/>
      <c r="O8" s="539"/>
      <c r="P8" s="539"/>
      <c r="Q8" s="539"/>
      <c r="R8" s="539"/>
      <c r="S8" s="539"/>
      <c r="T8" s="539"/>
      <c r="U8" s="539"/>
      <c r="V8" s="539"/>
      <c r="W8" s="539"/>
      <c r="X8" s="539"/>
      <c r="Y8" s="539"/>
      <c r="Z8" s="539"/>
      <c r="AA8" s="539"/>
    </row>
    <row r="9" spans="1:27" ht="26.75" customHeight="1">
      <c r="A9" s="1429" t="s">
        <v>1184</v>
      </c>
      <c r="B9" s="1429"/>
      <c r="C9" s="1430" t="s">
        <v>1185</v>
      </c>
      <c r="D9" s="1431"/>
      <c r="E9" s="1431"/>
      <c r="F9" s="1431"/>
      <c r="G9" s="1431"/>
      <c r="H9" s="1431"/>
      <c r="I9" s="1431"/>
      <c r="J9" s="1432"/>
      <c r="K9" s="550"/>
      <c r="L9" s="1436" t="s">
        <v>1186</v>
      </c>
      <c r="M9" s="1437"/>
      <c r="N9" s="1437"/>
      <c r="O9" s="1437"/>
      <c r="P9" s="1437"/>
      <c r="Q9" s="1437"/>
      <c r="R9" s="1437"/>
      <c r="S9" s="1437"/>
      <c r="T9" s="1437"/>
      <c r="U9" s="1437"/>
      <c r="V9" s="1437"/>
      <c r="W9" s="1437"/>
      <c r="X9" s="1438"/>
      <c r="Y9" s="539"/>
      <c r="Z9" s="539"/>
      <c r="AA9" s="539"/>
    </row>
    <row r="10" spans="1:27" ht="26.75" customHeight="1">
      <c r="A10" s="1429"/>
      <c r="B10" s="1429"/>
      <c r="C10" s="1433"/>
      <c r="D10" s="1434"/>
      <c r="E10" s="1434"/>
      <c r="F10" s="1434"/>
      <c r="G10" s="1434"/>
      <c r="H10" s="1434"/>
      <c r="I10" s="1434"/>
      <c r="J10" s="1435"/>
      <c r="K10" s="550"/>
      <c r="L10" s="1439"/>
      <c r="M10" s="1440"/>
      <c r="N10" s="1440"/>
      <c r="O10" s="1440"/>
      <c r="P10" s="1440"/>
      <c r="Q10" s="1440"/>
      <c r="R10" s="1440"/>
      <c r="S10" s="1440"/>
      <c r="T10" s="1440"/>
      <c r="U10" s="1440"/>
      <c r="V10" s="1440"/>
      <c r="W10" s="1440"/>
      <c r="X10" s="1441"/>
      <c r="Y10" s="539"/>
      <c r="Z10" s="539"/>
      <c r="AA10" s="539"/>
    </row>
    <row r="11" spans="1:27" ht="51.75" customHeight="1">
      <c r="A11" s="551" t="s">
        <v>1187</v>
      </c>
      <c r="B11" s="552" t="s">
        <v>1180</v>
      </c>
      <c r="C11" s="553" t="s">
        <v>1188</v>
      </c>
      <c r="D11" s="1442"/>
      <c r="E11" s="1443"/>
      <c r="F11" s="1443"/>
      <c r="G11" s="1443"/>
      <c r="H11" s="1443"/>
      <c r="I11" s="1443"/>
      <c r="J11" s="1444"/>
      <c r="K11" s="554" t="s">
        <v>1189</v>
      </c>
      <c r="L11" s="553" t="s">
        <v>1190</v>
      </c>
      <c r="M11" s="555" t="s">
        <v>1191</v>
      </c>
      <c r="N11" s="555" t="s">
        <v>1192</v>
      </c>
      <c r="O11" s="555" t="s">
        <v>1193</v>
      </c>
      <c r="P11" s="555" t="s">
        <v>1194</v>
      </c>
      <c r="Q11" s="555" t="s">
        <v>1193</v>
      </c>
      <c r="R11" s="555" t="s">
        <v>1191</v>
      </c>
      <c r="S11" s="555" t="s">
        <v>1191</v>
      </c>
      <c r="T11" s="555" t="s">
        <v>1194</v>
      </c>
      <c r="U11" s="555" t="s">
        <v>27</v>
      </c>
      <c r="V11" s="555" t="s">
        <v>1195</v>
      </c>
      <c r="W11" s="555" t="s">
        <v>1196</v>
      </c>
      <c r="X11" s="555" t="s">
        <v>1197</v>
      </c>
      <c r="Y11" s="539"/>
      <c r="Z11" s="539"/>
      <c r="AA11" s="539"/>
    </row>
    <row r="12" spans="1:27" ht="56.25" customHeight="1">
      <c r="A12" s="556">
        <v>1</v>
      </c>
      <c r="B12" s="1420" t="s">
        <v>1198</v>
      </c>
      <c r="C12" s="1417"/>
      <c r="D12" s="1417"/>
      <c r="E12" s="1417"/>
      <c r="F12" s="1417"/>
      <c r="G12" s="1417"/>
      <c r="H12" s="1417"/>
      <c r="I12" s="1417"/>
      <c r="J12" s="1417"/>
      <c r="K12" s="1417"/>
      <c r="L12" s="557">
        <v>548500</v>
      </c>
      <c r="M12" s="558"/>
      <c r="N12" s="558"/>
      <c r="O12" s="558"/>
      <c r="P12" s="558"/>
      <c r="Q12" s="558"/>
      <c r="R12" s="558"/>
      <c r="S12" s="558"/>
      <c r="T12" s="558"/>
      <c r="U12" s="558"/>
      <c r="V12" s="558"/>
      <c r="W12" s="558"/>
      <c r="X12" s="558"/>
      <c r="Y12" s="559"/>
      <c r="Z12" s="539"/>
      <c r="AA12" s="539"/>
    </row>
    <row r="13" spans="1:27" ht="49.25" customHeight="1">
      <c r="A13" s="560"/>
      <c r="B13" s="561" t="s">
        <v>1199</v>
      </c>
      <c r="C13" s="1428" t="s">
        <v>1200</v>
      </c>
      <c r="D13" s="1419"/>
      <c r="E13" s="1419"/>
      <c r="F13" s="1419"/>
      <c r="G13" s="1419"/>
      <c r="H13" s="1419"/>
      <c r="I13" s="1419"/>
      <c r="J13" s="1419"/>
      <c r="K13" s="1419"/>
      <c r="L13" s="562">
        <f>+L14</f>
        <v>319900</v>
      </c>
      <c r="M13" s="563"/>
      <c r="N13" s="563"/>
      <c r="O13" s="563"/>
      <c r="P13" s="563"/>
      <c r="Q13" s="563"/>
      <c r="R13" s="563"/>
      <c r="S13" s="563"/>
      <c r="T13" s="563"/>
      <c r="U13" s="563"/>
      <c r="V13" s="563"/>
      <c r="W13" s="563"/>
      <c r="X13" s="563"/>
      <c r="Y13" s="559"/>
      <c r="Z13" s="539"/>
      <c r="AA13" s="539"/>
    </row>
    <row r="14" spans="1:27" ht="47" customHeight="1">
      <c r="A14" s="538"/>
      <c r="B14" s="539"/>
      <c r="C14" s="564" t="s">
        <v>1201</v>
      </c>
      <c r="D14" s="1413" t="s">
        <v>1202</v>
      </c>
      <c r="E14" s="1414"/>
      <c r="F14" s="1414"/>
      <c r="G14" s="1414"/>
      <c r="H14" s="1414"/>
      <c r="I14" s="1414"/>
      <c r="J14" s="1414"/>
      <c r="K14" s="1414"/>
      <c r="L14" s="565">
        <f>SUM(L15:L18)</f>
        <v>319900</v>
      </c>
      <c r="M14" s="566"/>
      <c r="N14" s="566"/>
      <c r="O14" s="566"/>
      <c r="P14" s="566"/>
      <c r="Q14" s="566"/>
      <c r="R14" s="566"/>
      <c r="S14" s="566"/>
      <c r="T14" s="566"/>
      <c r="U14" s="566"/>
      <c r="V14" s="566"/>
      <c r="W14" s="566"/>
      <c r="X14" s="566"/>
      <c r="Y14" s="559"/>
      <c r="Z14" s="539"/>
      <c r="AA14" s="539"/>
    </row>
    <row r="15" spans="1:27" ht="42" customHeight="1">
      <c r="A15" s="538"/>
      <c r="B15" s="539"/>
      <c r="C15" s="567" t="s">
        <v>1203</v>
      </c>
      <c r="D15" s="1423" t="s">
        <v>1918</v>
      </c>
      <c r="E15" s="1424"/>
      <c r="F15" s="1424"/>
      <c r="G15" s="1424"/>
      <c r="H15" s="1424"/>
      <c r="I15" s="1424"/>
      <c r="J15" s="1424"/>
      <c r="K15" s="1424"/>
      <c r="L15" s="568">
        <f>165500</f>
        <v>165500</v>
      </c>
      <c r="M15" s="569" t="s">
        <v>1204</v>
      </c>
      <c r="N15" s="569" t="s">
        <v>1204</v>
      </c>
      <c r="O15" s="569" t="s">
        <v>1204</v>
      </c>
      <c r="P15" s="569" t="s">
        <v>1204</v>
      </c>
      <c r="Q15" s="569" t="s">
        <v>1204</v>
      </c>
      <c r="R15" s="569" t="s">
        <v>1204</v>
      </c>
      <c r="S15" s="569" t="s">
        <v>1204</v>
      </c>
      <c r="T15" s="569" t="s">
        <v>1204</v>
      </c>
      <c r="U15" s="569" t="s">
        <v>1204</v>
      </c>
      <c r="V15" s="569" t="s">
        <v>1204</v>
      </c>
      <c r="W15" s="569" t="s">
        <v>1204</v>
      </c>
      <c r="X15" s="569" t="s">
        <v>1204</v>
      </c>
      <c r="Y15" s="570"/>
      <c r="Z15" s="539"/>
      <c r="AA15" s="539"/>
    </row>
    <row r="16" spans="1:27" ht="42" customHeight="1">
      <c r="A16" s="538"/>
      <c r="B16" s="539"/>
      <c r="C16" s="567" t="s">
        <v>1205</v>
      </c>
      <c r="D16" s="1415" t="s">
        <v>1920</v>
      </c>
      <c r="E16" s="1412"/>
      <c r="F16" s="1412"/>
      <c r="G16" s="1412"/>
      <c r="H16" s="1412"/>
      <c r="I16" s="1412"/>
      <c r="J16" s="1412"/>
      <c r="K16" s="1412"/>
      <c r="L16" s="568">
        <v>10000</v>
      </c>
      <c r="M16" s="566"/>
      <c r="N16" s="566"/>
      <c r="O16" s="569" t="s">
        <v>1204</v>
      </c>
      <c r="P16" s="569" t="s">
        <v>1204</v>
      </c>
      <c r="Q16" s="569" t="s">
        <v>1204</v>
      </c>
      <c r="R16" s="569" t="s">
        <v>1204</v>
      </c>
      <c r="S16" s="569" t="s">
        <v>1204</v>
      </c>
      <c r="T16" s="569" t="s">
        <v>1204</v>
      </c>
      <c r="U16" s="569" t="s">
        <v>1204</v>
      </c>
      <c r="V16" s="569" t="s">
        <v>1204</v>
      </c>
      <c r="W16" s="569" t="s">
        <v>1204</v>
      </c>
      <c r="X16" s="569" t="s">
        <v>1204</v>
      </c>
      <c r="Y16" s="570"/>
      <c r="Z16" s="539"/>
      <c r="AA16" s="539"/>
    </row>
    <row r="17" spans="1:27" ht="42" customHeight="1">
      <c r="A17" s="538"/>
      <c r="B17" s="539"/>
      <c r="C17" s="567" t="s">
        <v>1206</v>
      </c>
      <c r="D17" s="1425" t="s">
        <v>1207</v>
      </c>
      <c r="E17" s="1426"/>
      <c r="F17" s="1426"/>
      <c r="G17" s="1426"/>
      <c r="H17" s="1426"/>
      <c r="I17" s="1426"/>
      <c r="J17" s="1426"/>
      <c r="K17" s="571"/>
      <c r="L17" s="568">
        <f>(99300+49700)*0.2+(99300+49700)*0.4</f>
        <v>89400</v>
      </c>
      <c r="M17" s="569" t="s">
        <v>1204</v>
      </c>
      <c r="N17" s="569" t="s">
        <v>1204</v>
      </c>
      <c r="O17" s="569" t="s">
        <v>1204</v>
      </c>
      <c r="P17" s="569" t="s">
        <v>1204</v>
      </c>
      <c r="Q17" s="569" t="s">
        <v>1204</v>
      </c>
      <c r="R17" s="569" t="s">
        <v>1204</v>
      </c>
      <c r="S17" s="566"/>
      <c r="T17" s="566"/>
      <c r="U17" s="566"/>
      <c r="V17" s="566"/>
      <c r="W17" s="566"/>
      <c r="X17" s="566"/>
      <c r="Y17" s="570"/>
      <c r="Z17" s="539"/>
      <c r="AA17" s="539"/>
    </row>
    <row r="18" spans="1:27" ht="42" customHeight="1">
      <c r="A18" s="538"/>
      <c r="B18" s="539"/>
      <c r="C18" s="567" t="s">
        <v>1208</v>
      </c>
      <c r="D18" s="1415" t="s">
        <v>1919</v>
      </c>
      <c r="E18" s="1412"/>
      <c r="F18" s="1412"/>
      <c r="G18" s="1412"/>
      <c r="H18" s="1412"/>
      <c r="I18" s="1412"/>
      <c r="J18" s="1412"/>
      <c r="K18" s="1412"/>
      <c r="L18" s="568">
        <f>(99300+49700)*0.4+5400-10000</f>
        <v>55000</v>
      </c>
      <c r="M18" s="569" t="s">
        <v>1204</v>
      </c>
      <c r="N18" s="569" t="s">
        <v>1204</v>
      </c>
      <c r="O18" s="569" t="s">
        <v>1204</v>
      </c>
      <c r="P18" s="569" t="s">
        <v>1204</v>
      </c>
      <c r="Q18" s="569" t="s">
        <v>1204</v>
      </c>
      <c r="R18" s="569" t="s">
        <v>1204</v>
      </c>
      <c r="S18" s="566"/>
      <c r="T18" s="566"/>
      <c r="U18" s="566"/>
      <c r="V18" s="566"/>
      <c r="W18" s="566"/>
      <c r="X18" s="566"/>
      <c r="Y18" s="570"/>
      <c r="Z18" s="539"/>
      <c r="AA18" s="539"/>
    </row>
    <row r="19" spans="1:27" ht="49.25" customHeight="1">
      <c r="A19" s="538"/>
      <c r="B19" s="561" t="s">
        <v>1209</v>
      </c>
      <c r="C19" s="1427" t="s">
        <v>1210</v>
      </c>
      <c r="D19" s="1419"/>
      <c r="E19" s="1419"/>
      <c r="F19" s="1419"/>
      <c r="G19" s="1419"/>
      <c r="H19" s="1419"/>
      <c r="I19" s="1419"/>
      <c r="J19" s="1419"/>
      <c r="K19" s="1419"/>
      <c r="L19" s="562">
        <f>L20+L22+L24+L26</f>
        <v>228600</v>
      </c>
      <c r="M19" s="566"/>
      <c r="N19" s="566"/>
      <c r="O19" s="566"/>
      <c r="P19" s="566"/>
      <c r="Q19" s="566"/>
      <c r="R19" s="566"/>
      <c r="S19" s="566"/>
      <c r="T19" s="566"/>
      <c r="U19" s="566"/>
      <c r="V19" s="566"/>
      <c r="W19" s="566"/>
      <c r="X19" s="566"/>
      <c r="Y19" s="559"/>
      <c r="Z19" s="539"/>
      <c r="AA19" s="539"/>
    </row>
    <row r="20" spans="1:27" ht="45.5" customHeight="1">
      <c r="A20" s="538"/>
      <c r="B20" s="539"/>
      <c r="C20" s="572" t="s">
        <v>1211</v>
      </c>
      <c r="D20" s="1413" t="s">
        <v>1212</v>
      </c>
      <c r="E20" s="1414"/>
      <c r="F20" s="1414"/>
      <c r="G20" s="1414"/>
      <c r="H20" s="1414"/>
      <c r="I20" s="1414"/>
      <c r="J20" s="1414"/>
      <c r="K20" s="1414"/>
      <c r="L20" s="573">
        <f>+L21</f>
        <v>56400</v>
      </c>
      <c r="M20" s="566"/>
      <c r="N20" s="566"/>
      <c r="O20" s="566"/>
      <c r="P20" s="566"/>
      <c r="Q20" s="566"/>
      <c r="R20" s="566"/>
      <c r="S20" s="566"/>
      <c r="T20" s="566"/>
      <c r="U20" s="566"/>
      <c r="V20" s="566"/>
      <c r="W20" s="566"/>
      <c r="X20" s="566"/>
      <c r="Y20" s="559"/>
      <c r="Z20" s="539"/>
      <c r="AA20" s="539"/>
    </row>
    <row r="21" spans="1:27" ht="42" customHeight="1">
      <c r="A21" s="538"/>
      <c r="B21" s="539"/>
      <c r="C21" s="567" t="s">
        <v>1213</v>
      </c>
      <c r="D21" s="1415" t="s">
        <v>1917</v>
      </c>
      <c r="E21" s="1412"/>
      <c r="F21" s="1412"/>
      <c r="G21" s="1412"/>
      <c r="H21" s="1412"/>
      <c r="I21" s="1412"/>
      <c r="J21" s="1412"/>
      <c r="K21" s="1412"/>
      <c r="L21" s="568">
        <v>56400</v>
      </c>
      <c r="M21" s="569" t="s">
        <v>1204</v>
      </c>
      <c r="N21" s="569" t="s">
        <v>1204</v>
      </c>
      <c r="O21" s="569" t="s">
        <v>1204</v>
      </c>
      <c r="P21" s="569" t="s">
        <v>1204</v>
      </c>
      <c r="Q21" s="569" t="s">
        <v>1204</v>
      </c>
      <c r="R21" s="569" t="s">
        <v>1204</v>
      </c>
      <c r="S21" s="569" t="s">
        <v>1204</v>
      </c>
      <c r="T21" s="569" t="s">
        <v>1204</v>
      </c>
      <c r="U21" s="569" t="s">
        <v>1204</v>
      </c>
      <c r="V21" s="569" t="s">
        <v>1204</v>
      </c>
      <c r="W21" s="569" t="s">
        <v>1204</v>
      </c>
      <c r="X21" s="569" t="s">
        <v>1204</v>
      </c>
      <c r="Y21" s="570"/>
      <c r="Z21" s="539"/>
      <c r="AA21" s="539"/>
    </row>
    <row r="22" spans="1:27" ht="45.5" customHeight="1">
      <c r="A22" s="538"/>
      <c r="B22" s="539"/>
      <c r="C22" s="572" t="s">
        <v>1214</v>
      </c>
      <c r="D22" s="1413" t="s">
        <v>1215</v>
      </c>
      <c r="E22" s="1414"/>
      <c r="F22" s="1414"/>
      <c r="G22" s="1414"/>
      <c r="H22" s="1414"/>
      <c r="I22" s="1414"/>
      <c r="J22" s="1414"/>
      <c r="K22" s="1414"/>
      <c r="L22" s="573">
        <f>+L23</f>
        <v>48400</v>
      </c>
      <c r="M22" s="566"/>
      <c r="N22" s="566"/>
      <c r="O22" s="566"/>
      <c r="P22" s="566"/>
      <c r="Q22" s="566"/>
      <c r="R22" s="566"/>
      <c r="S22" s="566"/>
      <c r="T22" s="566"/>
      <c r="U22" s="566"/>
      <c r="V22" s="566"/>
      <c r="W22" s="566"/>
      <c r="X22" s="566"/>
      <c r="Y22" s="559"/>
      <c r="Z22" s="539"/>
      <c r="AA22" s="539"/>
    </row>
    <row r="23" spans="1:27" ht="41.25" customHeight="1">
      <c r="A23" s="538"/>
      <c r="B23" s="539"/>
      <c r="C23" s="567" t="s">
        <v>1216</v>
      </c>
      <c r="D23" s="1415" t="s">
        <v>1217</v>
      </c>
      <c r="E23" s="1412"/>
      <c r="F23" s="1412"/>
      <c r="G23" s="1412"/>
      <c r="H23" s="1412"/>
      <c r="I23" s="1412"/>
      <c r="J23" s="1412"/>
      <c r="K23" s="1412"/>
      <c r="L23" s="568">
        <v>48400</v>
      </c>
      <c r="M23" s="566"/>
      <c r="N23" s="569" t="s">
        <v>1204</v>
      </c>
      <c r="O23" s="566"/>
      <c r="P23" s="566"/>
      <c r="Q23" s="566"/>
      <c r="R23" s="569" t="s">
        <v>1204</v>
      </c>
      <c r="S23" s="566"/>
      <c r="T23" s="566"/>
      <c r="U23" s="569" t="s">
        <v>1204</v>
      </c>
      <c r="V23" s="566"/>
      <c r="W23" s="566"/>
      <c r="X23" s="566"/>
      <c r="Y23" s="570"/>
      <c r="Z23" s="539"/>
      <c r="AA23" s="539"/>
    </row>
    <row r="24" spans="1:27" ht="45.5" customHeight="1">
      <c r="A24" s="538"/>
      <c r="B24" s="539"/>
      <c r="C24" s="572" t="s">
        <v>1218</v>
      </c>
      <c r="D24" s="1413" t="s">
        <v>1219</v>
      </c>
      <c r="E24" s="1414"/>
      <c r="F24" s="1414"/>
      <c r="G24" s="1414"/>
      <c r="H24" s="1414"/>
      <c r="I24" s="1414"/>
      <c r="J24" s="1414"/>
      <c r="K24" s="1414"/>
      <c r="L24" s="573">
        <f>+L25</f>
        <v>30000</v>
      </c>
      <c r="M24" s="566"/>
      <c r="N24" s="566"/>
      <c r="O24" s="566"/>
      <c r="P24" s="566"/>
      <c r="Q24" s="566"/>
      <c r="R24" s="566"/>
      <c r="S24" s="566"/>
      <c r="T24" s="566"/>
      <c r="U24" s="566"/>
      <c r="V24" s="566"/>
      <c r="W24" s="566"/>
      <c r="X24" s="566"/>
      <c r="Y24" s="559"/>
      <c r="Z24" s="539"/>
      <c r="AA24" s="539"/>
    </row>
    <row r="25" spans="1:27" ht="41.25" customHeight="1">
      <c r="A25" s="538"/>
      <c r="B25" s="539"/>
      <c r="C25" s="567" t="s">
        <v>1220</v>
      </c>
      <c r="D25" s="1415" t="s">
        <v>1916</v>
      </c>
      <c r="E25" s="1412"/>
      <c r="F25" s="1412"/>
      <c r="G25" s="1412"/>
      <c r="H25" s="1412"/>
      <c r="I25" s="1412"/>
      <c r="J25" s="1412"/>
      <c r="K25" s="1412"/>
      <c r="L25" s="568">
        <v>30000</v>
      </c>
      <c r="M25" s="566"/>
      <c r="N25" s="569" t="s">
        <v>1204</v>
      </c>
      <c r="O25" s="569" t="s">
        <v>1204</v>
      </c>
      <c r="P25" s="569" t="s">
        <v>1204</v>
      </c>
      <c r="Q25" s="569" t="s">
        <v>1204</v>
      </c>
      <c r="R25" s="569" t="s">
        <v>1204</v>
      </c>
      <c r="S25" s="569" t="s">
        <v>1204</v>
      </c>
      <c r="T25" s="566"/>
      <c r="U25" s="566"/>
      <c r="V25" s="566"/>
      <c r="W25" s="566"/>
      <c r="X25" s="566"/>
      <c r="Y25" s="570"/>
      <c r="Z25" s="539"/>
      <c r="AA25" s="539"/>
    </row>
    <row r="26" spans="1:27" ht="45.5" customHeight="1">
      <c r="A26" s="538"/>
      <c r="B26" s="539"/>
      <c r="C26" s="572" t="s">
        <v>1221</v>
      </c>
      <c r="D26" s="1413" t="s">
        <v>1222</v>
      </c>
      <c r="E26" s="1414"/>
      <c r="F26" s="1414"/>
      <c r="G26" s="1414"/>
      <c r="H26" s="1414"/>
      <c r="I26" s="1414"/>
      <c r="J26" s="1414"/>
      <c r="K26" s="1414"/>
      <c r="L26" s="573">
        <f>+L27</f>
        <v>93800</v>
      </c>
      <c r="M26" s="566"/>
      <c r="N26" s="566"/>
      <c r="O26" s="566"/>
      <c r="P26" s="566"/>
      <c r="Q26" s="566"/>
      <c r="R26" s="566"/>
      <c r="S26" s="566"/>
      <c r="T26" s="566"/>
      <c r="U26" s="566"/>
      <c r="V26" s="566"/>
      <c r="W26" s="566"/>
      <c r="X26" s="566"/>
      <c r="Y26" s="559"/>
      <c r="Z26" s="539"/>
      <c r="AA26" s="539"/>
    </row>
    <row r="27" spans="1:27" ht="41.25" customHeight="1">
      <c r="A27" s="538"/>
      <c r="B27" s="539"/>
      <c r="C27" s="567" t="s">
        <v>1223</v>
      </c>
      <c r="D27" s="1415" t="s">
        <v>1915</v>
      </c>
      <c r="E27" s="1412"/>
      <c r="F27" s="1412"/>
      <c r="G27" s="1412"/>
      <c r="H27" s="1412"/>
      <c r="I27" s="1412"/>
      <c r="J27" s="1412"/>
      <c r="K27" s="1412"/>
      <c r="L27" s="568">
        <v>93800</v>
      </c>
      <c r="M27" s="566"/>
      <c r="N27" s="569" t="s">
        <v>1204</v>
      </c>
      <c r="O27" s="569" t="s">
        <v>1204</v>
      </c>
      <c r="P27" s="569" t="s">
        <v>1204</v>
      </c>
      <c r="Q27" s="569" t="s">
        <v>1204</v>
      </c>
      <c r="R27" s="569" t="s">
        <v>1204</v>
      </c>
      <c r="S27" s="569" t="s">
        <v>1204</v>
      </c>
      <c r="T27" s="569" t="s">
        <v>1204</v>
      </c>
      <c r="U27" s="569" t="s">
        <v>1204</v>
      </c>
      <c r="V27" s="569" t="s">
        <v>1204</v>
      </c>
      <c r="W27" s="569" t="s">
        <v>1204</v>
      </c>
      <c r="X27" s="569" t="s">
        <v>1204</v>
      </c>
      <c r="Y27" s="570"/>
      <c r="Z27" s="539"/>
      <c r="AA27" s="539"/>
    </row>
    <row r="28" spans="1:27" ht="56.25" customHeight="1">
      <c r="A28" s="556">
        <v>2</v>
      </c>
      <c r="B28" s="1416" t="s">
        <v>1224</v>
      </c>
      <c r="C28" s="1417"/>
      <c r="D28" s="1417"/>
      <c r="E28" s="1417"/>
      <c r="F28" s="1417"/>
      <c r="G28" s="1417"/>
      <c r="H28" s="1417"/>
      <c r="I28" s="1417"/>
      <c r="J28" s="1417"/>
      <c r="K28" s="1417"/>
      <c r="L28" s="574">
        <f>+L29</f>
        <v>467000</v>
      </c>
      <c r="M28" s="558"/>
      <c r="N28" s="558"/>
      <c r="O28" s="558"/>
      <c r="P28" s="558"/>
      <c r="Q28" s="558"/>
      <c r="R28" s="558"/>
      <c r="S28" s="558"/>
      <c r="T28" s="558"/>
      <c r="U28" s="558"/>
      <c r="V28" s="558"/>
      <c r="W28" s="558"/>
      <c r="X28" s="558"/>
      <c r="Y28" s="559"/>
      <c r="Z28" s="539"/>
      <c r="AA28" s="539"/>
    </row>
    <row r="29" spans="1:27" ht="47" customHeight="1">
      <c r="A29" s="560"/>
      <c r="B29" s="561" t="s">
        <v>1225</v>
      </c>
      <c r="C29" s="1418" t="s">
        <v>1226</v>
      </c>
      <c r="D29" s="1419"/>
      <c r="E29" s="1419"/>
      <c r="F29" s="1419"/>
      <c r="G29" s="1419"/>
      <c r="H29" s="1419"/>
      <c r="I29" s="1419"/>
      <c r="J29" s="1419"/>
      <c r="K29" s="1419"/>
      <c r="L29" s="562">
        <f>+L30</f>
        <v>467000</v>
      </c>
      <c r="M29" s="563"/>
      <c r="N29" s="563"/>
      <c r="O29" s="563"/>
      <c r="P29" s="563"/>
      <c r="Q29" s="563"/>
      <c r="R29" s="563"/>
      <c r="S29" s="563"/>
      <c r="T29" s="563"/>
      <c r="U29" s="563"/>
      <c r="V29" s="563"/>
      <c r="W29" s="563"/>
      <c r="X29" s="563"/>
      <c r="Y29" s="559"/>
      <c r="Z29" s="539"/>
      <c r="AA29" s="539"/>
    </row>
    <row r="30" spans="1:27" ht="45.5" customHeight="1">
      <c r="A30" s="538"/>
      <c r="B30" s="539"/>
      <c r="C30" s="572" t="s">
        <v>1227</v>
      </c>
      <c r="D30" s="1414" t="s">
        <v>1228</v>
      </c>
      <c r="E30" s="1414"/>
      <c r="F30" s="1414"/>
      <c r="G30" s="1414"/>
      <c r="H30" s="1414"/>
      <c r="I30" s="1414"/>
      <c r="J30" s="1414"/>
      <c r="K30" s="1414"/>
      <c r="L30" s="573">
        <f>+L31</f>
        <v>467000</v>
      </c>
      <c r="M30" s="566"/>
      <c r="N30" s="566"/>
      <c r="O30" s="566"/>
      <c r="P30" s="566"/>
      <c r="Q30" s="566"/>
      <c r="R30" s="566"/>
      <c r="S30" s="566"/>
      <c r="T30" s="566"/>
      <c r="U30" s="566"/>
      <c r="V30" s="566"/>
      <c r="W30" s="566"/>
      <c r="X30" s="566"/>
      <c r="Y30" s="559"/>
      <c r="Z30" s="539"/>
      <c r="AA30" s="539"/>
    </row>
    <row r="31" spans="1:27" ht="41.25" customHeight="1">
      <c r="A31" s="538"/>
      <c r="B31" s="539"/>
      <c r="C31" s="567" t="s">
        <v>1229</v>
      </c>
      <c r="D31" s="1412" t="s">
        <v>1914</v>
      </c>
      <c r="E31" s="1412"/>
      <c r="F31" s="1412"/>
      <c r="G31" s="1412"/>
      <c r="H31" s="1412"/>
      <c r="I31" s="1412"/>
      <c r="J31" s="1412"/>
      <c r="K31" s="1412"/>
      <c r="L31" s="568">
        <f>198600+165500+40000+4800+58100</f>
        <v>467000</v>
      </c>
      <c r="M31" s="566"/>
      <c r="N31" s="569" t="s">
        <v>1204</v>
      </c>
      <c r="O31" s="569" t="s">
        <v>1204</v>
      </c>
      <c r="P31" s="569" t="s">
        <v>1204</v>
      </c>
      <c r="Q31" s="569" t="s">
        <v>1204</v>
      </c>
      <c r="R31" s="569" t="s">
        <v>1204</v>
      </c>
      <c r="S31" s="569" t="s">
        <v>1204</v>
      </c>
      <c r="T31" s="569" t="s">
        <v>1204</v>
      </c>
      <c r="U31" s="569" t="s">
        <v>1204</v>
      </c>
      <c r="V31" s="569" t="s">
        <v>1204</v>
      </c>
      <c r="W31" s="569" t="s">
        <v>1204</v>
      </c>
      <c r="X31" s="569" t="s">
        <v>1204</v>
      </c>
      <c r="Y31" s="570"/>
      <c r="Z31" s="539"/>
      <c r="AA31" s="539"/>
    </row>
    <row r="32" spans="1:27" ht="56.25" customHeight="1">
      <c r="A32" s="556">
        <v>3</v>
      </c>
      <c r="B32" s="1420" t="s">
        <v>1230</v>
      </c>
      <c r="C32" s="1417"/>
      <c r="D32" s="1417"/>
      <c r="E32" s="1417"/>
      <c r="F32" s="1417"/>
      <c r="G32" s="1417"/>
      <c r="H32" s="1417"/>
      <c r="I32" s="1417"/>
      <c r="J32" s="1417"/>
      <c r="K32" s="1417"/>
      <c r="L32" s="574">
        <v>1017400</v>
      </c>
      <c r="M32" s="558"/>
      <c r="N32" s="558"/>
      <c r="O32" s="558"/>
      <c r="P32" s="558"/>
      <c r="Q32" s="558"/>
      <c r="R32" s="558"/>
      <c r="S32" s="558"/>
      <c r="T32" s="558"/>
      <c r="U32" s="558"/>
      <c r="V32" s="558"/>
      <c r="W32" s="558"/>
      <c r="X32" s="558"/>
      <c r="Y32" s="559"/>
      <c r="Z32" s="539"/>
      <c r="AA32" s="539"/>
    </row>
    <row r="33" spans="1:27" ht="47" customHeight="1">
      <c r="A33" s="560"/>
      <c r="B33" s="561" t="s">
        <v>1231</v>
      </c>
      <c r="C33" s="1421" t="s">
        <v>1232</v>
      </c>
      <c r="D33" s="1422"/>
      <c r="E33" s="1422"/>
      <c r="F33" s="1422"/>
      <c r="G33" s="1422"/>
      <c r="H33" s="1422"/>
      <c r="I33" s="1422"/>
      <c r="J33" s="1422"/>
      <c r="K33" s="1422"/>
      <c r="L33" s="562">
        <f>L34+L37+L42</f>
        <v>1017400</v>
      </c>
      <c r="M33" s="563"/>
      <c r="N33" s="563"/>
      <c r="O33" s="563"/>
      <c r="P33" s="563"/>
      <c r="Q33" s="563"/>
      <c r="R33" s="563"/>
      <c r="S33" s="563"/>
      <c r="T33" s="563"/>
      <c r="U33" s="563"/>
      <c r="V33" s="563"/>
      <c r="W33" s="563"/>
      <c r="X33" s="563"/>
      <c r="Y33" s="559"/>
      <c r="Z33" s="539"/>
      <c r="AA33" s="539"/>
    </row>
    <row r="34" spans="1:27" ht="45.5" customHeight="1">
      <c r="A34" s="538"/>
      <c r="B34" s="539"/>
      <c r="C34" s="572" t="s">
        <v>1233</v>
      </c>
      <c r="D34" s="1413" t="s">
        <v>1234</v>
      </c>
      <c r="E34" s="1414"/>
      <c r="F34" s="1414"/>
      <c r="G34" s="1414"/>
      <c r="H34" s="1414"/>
      <c r="I34" s="1414"/>
      <c r="J34" s="1414"/>
      <c r="K34" s="1414"/>
      <c r="L34" s="573">
        <f>+L35+L36</f>
        <v>40000</v>
      </c>
      <c r="M34" s="566"/>
      <c r="N34" s="566"/>
      <c r="O34" s="566"/>
      <c r="P34" s="566"/>
      <c r="Q34" s="566"/>
      <c r="R34" s="566"/>
      <c r="S34" s="566"/>
      <c r="T34" s="566"/>
      <c r="U34" s="566"/>
      <c r="V34" s="566"/>
      <c r="W34" s="566"/>
      <c r="X34" s="566"/>
      <c r="Y34" s="559"/>
      <c r="Z34" s="539"/>
      <c r="AA34" s="539"/>
    </row>
    <row r="35" spans="1:27" ht="41.25" customHeight="1">
      <c r="A35" s="538"/>
      <c r="B35" s="539"/>
      <c r="C35" s="567" t="s">
        <v>1235</v>
      </c>
      <c r="D35" s="1412" t="s">
        <v>1912</v>
      </c>
      <c r="E35" s="1412"/>
      <c r="F35" s="1412"/>
      <c r="G35" s="1412"/>
      <c r="H35" s="1412"/>
      <c r="I35" s="1412"/>
      <c r="J35" s="1412"/>
      <c r="K35" s="1412"/>
      <c r="L35" s="568">
        <v>32000</v>
      </c>
      <c r="M35" s="566"/>
      <c r="N35" s="566"/>
      <c r="O35" s="566"/>
      <c r="P35" s="566"/>
      <c r="Q35" s="569" t="s">
        <v>1204</v>
      </c>
      <c r="R35" s="569" t="s">
        <v>1204</v>
      </c>
      <c r="S35" s="566"/>
      <c r="T35" s="566"/>
      <c r="U35" s="566"/>
      <c r="V35" s="566"/>
      <c r="W35" s="566"/>
      <c r="X35" s="566"/>
      <c r="Y35" s="570"/>
      <c r="Z35" s="539"/>
      <c r="AA35" s="539"/>
    </row>
    <row r="36" spans="1:27" ht="41.25" customHeight="1">
      <c r="A36" s="538"/>
      <c r="B36" s="539"/>
      <c r="C36" s="567" t="s">
        <v>1236</v>
      </c>
      <c r="D36" s="1412" t="s">
        <v>1913</v>
      </c>
      <c r="E36" s="1412"/>
      <c r="F36" s="1412"/>
      <c r="G36" s="1412"/>
      <c r="H36" s="1412"/>
      <c r="I36" s="1412"/>
      <c r="J36" s="1412"/>
      <c r="K36" s="1412"/>
      <c r="L36" s="568">
        <v>8000</v>
      </c>
      <c r="M36" s="566"/>
      <c r="N36" s="566"/>
      <c r="O36" s="566"/>
      <c r="P36" s="566"/>
      <c r="Q36" s="566"/>
      <c r="R36" s="569" t="s">
        <v>1204</v>
      </c>
      <c r="S36" s="569" t="s">
        <v>1204</v>
      </c>
      <c r="T36" s="566"/>
      <c r="U36" s="566"/>
      <c r="V36" s="566"/>
      <c r="W36" s="566"/>
      <c r="X36" s="566"/>
      <c r="Y36" s="570"/>
      <c r="Z36" s="539"/>
      <c r="AA36" s="539"/>
    </row>
    <row r="37" spans="1:27" ht="45.5" customHeight="1">
      <c r="A37" s="538"/>
      <c r="B37" s="539"/>
      <c r="C37" s="572" t="s">
        <v>1237</v>
      </c>
      <c r="D37" s="1413" t="s">
        <v>1238</v>
      </c>
      <c r="E37" s="1414"/>
      <c r="F37" s="1414"/>
      <c r="G37" s="1414"/>
      <c r="H37" s="1414"/>
      <c r="I37" s="1414"/>
      <c r="J37" s="1414"/>
      <c r="K37" s="1414"/>
      <c r="L37" s="575">
        <f>+L38+L39+L40+L41</f>
        <v>904000</v>
      </c>
      <c r="M37" s="566"/>
      <c r="N37" s="566"/>
      <c r="O37" s="566"/>
      <c r="P37" s="566"/>
      <c r="Q37" s="566"/>
      <c r="R37" s="566"/>
      <c r="S37" s="566"/>
      <c r="T37" s="566"/>
      <c r="U37" s="566"/>
      <c r="V37" s="566"/>
      <c r="W37" s="566"/>
      <c r="X37" s="566"/>
      <c r="Y37" s="559"/>
      <c r="Z37" s="539"/>
      <c r="AA37" s="539"/>
    </row>
    <row r="38" spans="1:27" ht="41.25" customHeight="1">
      <c r="A38" s="538"/>
      <c r="B38" s="539"/>
      <c r="C38" s="567" t="s">
        <v>1239</v>
      </c>
      <c r="D38" s="1412" t="s">
        <v>1910</v>
      </c>
      <c r="E38" s="1412"/>
      <c r="F38" s="1412"/>
      <c r="G38" s="1412"/>
      <c r="H38" s="1412"/>
      <c r="I38" s="1412"/>
      <c r="J38" s="1412"/>
      <c r="K38" s="1412"/>
      <c r="L38" s="568">
        <f>25000*4</f>
        <v>100000</v>
      </c>
      <c r="M38" s="569" t="s">
        <v>1204</v>
      </c>
      <c r="N38" s="569" t="s">
        <v>1204</v>
      </c>
      <c r="O38" s="569" t="s">
        <v>1204</v>
      </c>
      <c r="P38" s="569" t="s">
        <v>1204</v>
      </c>
      <c r="Q38" s="566"/>
      <c r="R38" s="566"/>
      <c r="S38" s="566"/>
      <c r="T38" s="566"/>
      <c r="U38" s="566"/>
      <c r="V38" s="566"/>
      <c r="W38" s="566"/>
      <c r="X38" s="566"/>
      <c r="Y38" s="570"/>
      <c r="Z38" s="539"/>
      <c r="AA38" s="539"/>
    </row>
    <row r="39" spans="1:27" ht="41.25" customHeight="1">
      <c r="A39" s="538"/>
      <c r="B39" s="539"/>
      <c r="C39" s="567" t="s">
        <v>1240</v>
      </c>
      <c r="D39" s="1412" t="s">
        <v>1911</v>
      </c>
      <c r="E39" s="1412"/>
      <c r="F39" s="1412"/>
      <c r="G39" s="1412"/>
      <c r="H39" s="1412"/>
      <c r="I39" s="1412"/>
      <c r="J39" s="1412"/>
      <c r="K39" s="1412"/>
      <c r="L39" s="568">
        <f>130*3000</f>
        <v>390000</v>
      </c>
      <c r="M39" s="566"/>
      <c r="N39" s="566"/>
      <c r="O39" s="566"/>
      <c r="P39" s="566"/>
      <c r="Q39" s="566"/>
      <c r="R39" s="566"/>
      <c r="S39" s="569" t="s">
        <v>1204</v>
      </c>
      <c r="T39" s="569" t="s">
        <v>1204</v>
      </c>
      <c r="U39" s="569" t="s">
        <v>1204</v>
      </c>
      <c r="V39" s="569" t="s">
        <v>1204</v>
      </c>
      <c r="W39" s="569" t="s">
        <v>1204</v>
      </c>
      <c r="X39" s="569" t="s">
        <v>1204</v>
      </c>
      <c r="Y39" s="570"/>
      <c r="Z39" s="539"/>
      <c r="AA39" s="539"/>
    </row>
    <row r="40" spans="1:27" ht="41.25" customHeight="1">
      <c r="A40" s="538"/>
      <c r="B40" s="539"/>
      <c r="C40" s="567" t="s">
        <v>1241</v>
      </c>
      <c r="D40" s="1412" t="s">
        <v>1242</v>
      </c>
      <c r="E40" s="1412"/>
      <c r="F40" s="1412"/>
      <c r="G40" s="1412"/>
      <c r="H40" s="1412"/>
      <c r="I40" s="1412"/>
      <c r="J40" s="1412"/>
      <c r="K40" s="1412"/>
      <c r="L40" s="568">
        <v>10000</v>
      </c>
      <c r="M40" s="566"/>
      <c r="N40" s="566"/>
      <c r="O40" s="566"/>
      <c r="P40" s="566"/>
      <c r="Q40" s="566"/>
      <c r="R40" s="566"/>
      <c r="S40" s="566"/>
      <c r="T40" s="566"/>
      <c r="U40" s="566"/>
      <c r="V40" s="569" t="s">
        <v>1204</v>
      </c>
      <c r="W40" s="569" t="s">
        <v>1204</v>
      </c>
      <c r="X40" s="569" t="s">
        <v>1204</v>
      </c>
      <c r="Y40" s="570"/>
      <c r="Z40" s="539"/>
      <c r="AA40" s="539"/>
    </row>
    <row r="41" spans="1:27" ht="41.25" customHeight="1">
      <c r="A41" s="538"/>
      <c r="B41" s="539"/>
      <c r="C41" s="567" t="s">
        <v>1243</v>
      </c>
      <c r="D41" s="1412" t="s">
        <v>1244</v>
      </c>
      <c r="E41" s="1412"/>
      <c r="F41" s="1412"/>
      <c r="G41" s="1412"/>
      <c r="H41" s="1412"/>
      <c r="I41" s="1412"/>
      <c r="J41" s="1412"/>
      <c r="K41" s="1412"/>
      <c r="L41" s="568">
        <f>904000-L38-L39-L40</f>
        <v>404000</v>
      </c>
      <c r="M41" s="566"/>
      <c r="N41" s="569" t="s">
        <v>1204</v>
      </c>
      <c r="O41" s="569" t="s">
        <v>1204</v>
      </c>
      <c r="P41" s="569" t="s">
        <v>1204</v>
      </c>
      <c r="Q41" s="569" t="s">
        <v>1204</v>
      </c>
      <c r="R41" s="569" t="s">
        <v>1204</v>
      </c>
      <c r="S41" s="569" t="s">
        <v>1204</v>
      </c>
      <c r="T41" s="569" t="s">
        <v>1204</v>
      </c>
      <c r="U41" s="569" t="s">
        <v>1204</v>
      </c>
      <c r="V41" s="569" t="s">
        <v>1204</v>
      </c>
      <c r="W41" s="569" t="s">
        <v>1204</v>
      </c>
      <c r="X41" s="569" t="s">
        <v>1204</v>
      </c>
      <c r="Y41" s="570"/>
      <c r="Z41" s="539"/>
      <c r="AA41" s="539"/>
    </row>
    <row r="42" spans="1:27" ht="45.5" customHeight="1">
      <c r="A42" s="538"/>
      <c r="B42" s="539"/>
      <c r="C42" s="572" t="s">
        <v>1245</v>
      </c>
      <c r="D42" s="1413" t="s">
        <v>1246</v>
      </c>
      <c r="E42" s="1414"/>
      <c r="F42" s="1414"/>
      <c r="G42" s="1414"/>
      <c r="H42" s="1414"/>
      <c r="I42" s="1414"/>
      <c r="J42" s="1414"/>
      <c r="K42" s="1414"/>
      <c r="L42" s="573">
        <v>73400</v>
      </c>
      <c r="M42" s="566"/>
      <c r="N42" s="566"/>
      <c r="O42" s="566"/>
      <c r="P42" s="566"/>
      <c r="Q42" s="566"/>
      <c r="R42" s="566"/>
      <c r="S42" s="566"/>
      <c r="T42" s="569" t="s">
        <v>1204</v>
      </c>
      <c r="U42" s="569" t="s">
        <v>1204</v>
      </c>
      <c r="V42" s="569" t="s">
        <v>1204</v>
      </c>
      <c r="W42" s="566"/>
      <c r="X42" s="566"/>
      <c r="Y42" s="570"/>
      <c r="Z42" s="539"/>
      <c r="AA42" s="539"/>
    </row>
    <row r="43" spans="1:27" ht="41.25" customHeight="1">
      <c r="A43" s="538"/>
      <c r="B43" s="539"/>
      <c r="C43" s="567" t="s">
        <v>1247</v>
      </c>
      <c r="D43" s="1412" t="s">
        <v>1248</v>
      </c>
      <c r="E43" s="1412"/>
      <c r="F43" s="1412"/>
      <c r="G43" s="1412"/>
      <c r="H43" s="1412"/>
      <c r="I43" s="1412"/>
      <c r="J43" s="1412"/>
      <c r="K43" s="1412"/>
      <c r="L43" s="568">
        <f>L42</f>
        <v>73400</v>
      </c>
      <c r="M43" s="566"/>
      <c r="N43" s="566"/>
      <c r="O43" s="566"/>
      <c r="P43" s="566"/>
      <c r="Q43" s="566"/>
      <c r="R43" s="566"/>
      <c r="S43" s="566"/>
      <c r="T43" s="569" t="s">
        <v>1204</v>
      </c>
      <c r="U43" s="569" t="s">
        <v>1204</v>
      </c>
      <c r="V43" s="569" t="s">
        <v>1204</v>
      </c>
      <c r="W43" s="566"/>
      <c r="X43" s="566"/>
      <c r="Y43" s="570"/>
      <c r="Z43" s="539"/>
      <c r="AA43" s="539"/>
    </row>
    <row r="44" spans="1:27" ht="36" customHeight="1">
      <c r="A44" s="576"/>
      <c r="B44" s="577">
        <v>0</v>
      </c>
      <c r="C44" s="1411" t="s">
        <v>1249</v>
      </c>
      <c r="D44" s="1411"/>
      <c r="E44" s="1411"/>
      <c r="F44" s="1411"/>
      <c r="G44" s="1411"/>
      <c r="H44" s="1411"/>
      <c r="I44" s="1411"/>
      <c r="J44" s="1411"/>
      <c r="K44" s="1411"/>
      <c r="L44" s="578">
        <f>L12+L28+L32</f>
        <v>2032900</v>
      </c>
      <c r="M44" s="566"/>
      <c r="N44" s="566"/>
      <c r="O44" s="566"/>
      <c r="P44" s="566"/>
      <c r="Q44" s="566"/>
      <c r="R44" s="566"/>
      <c r="S44" s="566"/>
      <c r="T44" s="566"/>
      <c r="U44" s="566"/>
      <c r="V44" s="566"/>
      <c r="W44" s="566"/>
      <c r="X44" s="566"/>
      <c r="Y44" s="559"/>
      <c r="Z44" s="539"/>
      <c r="AA44" s="539"/>
    </row>
    <row r="45" spans="1:27">
      <c r="A45" s="538"/>
      <c r="B45" s="539"/>
      <c r="C45" s="540"/>
      <c r="D45" s="539"/>
      <c r="E45" s="539"/>
      <c r="F45" s="539"/>
      <c r="G45" s="539"/>
      <c r="H45" s="539"/>
      <c r="I45" s="539"/>
      <c r="J45" s="539"/>
      <c r="K45" s="539"/>
      <c r="L45" s="542"/>
      <c r="M45" s="539"/>
      <c r="N45" s="539"/>
      <c r="O45" s="539"/>
      <c r="P45" s="539"/>
      <c r="Q45" s="539"/>
      <c r="R45" s="539"/>
      <c r="S45" s="539"/>
      <c r="T45" s="539"/>
      <c r="U45" s="539"/>
      <c r="V45" s="539"/>
      <c r="W45" s="539"/>
      <c r="X45" s="539"/>
      <c r="Y45" s="539"/>
      <c r="Z45" s="539"/>
      <c r="AA45" s="539"/>
    </row>
    <row r="46" spans="1:27">
      <c r="A46" s="538"/>
      <c r="B46" s="539"/>
      <c r="C46" s="540"/>
      <c r="D46" s="539"/>
      <c r="E46" s="539"/>
      <c r="F46" s="539"/>
      <c r="G46" s="539"/>
      <c r="H46" s="539"/>
      <c r="I46" s="539"/>
      <c r="J46" s="539"/>
      <c r="K46" s="539"/>
      <c r="L46" s="579"/>
      <c r="M46" s="539"/>
      <c r="N46" s="539"/>
      <c r="O46" s="539"/>
      <c r="P46" s="539"/>
      <c r="Q46" s="539"/>
      <c r="R46" s="539"/>
      <c r="S46" s="539"/>
      <c r="T46" s="539"/>
      <c r="U46" s="539"/>
      <c r="V46" s="539"/>
      <c r="W46" s="539"/>
      <c r="X46" s="539"/>
      <c r="Y46" s="539"/>
      <c r="Z46" s="539"/>
      <c r="AA46" s="539"/>
    </row>
    <row r="47" spans="1:27">
      <c r="A47" s="538"/>
      <c r="B47" s="539"/>
      <c r="C47" s="540"/>
      <c r="D47" s="539"/>
      <c r="E47" s="539"/>
      <c r="F47" s="539"/>
      <c r="G47" s="539"/>
      <c r="H47" s="539"/>
      <c r="I47" s="580"/>
      <c r="J47" s="581"/>
      <c r="K47" s="539"/>
      <c r="L47" s="542"/>
      <c r="M47" s="539"/>
      <c r="N47" s="539"/>
      <c r="O47" s="539"/>
      <c r="P47" s="539"/>
      <c r="Q47" s="539"/>
      <c r="R47" s="539"/>
      <c r="S47" s="539"/>
      <c r="T47" s="539"/>
      <c r="U47" s="539"/>
      <c r="V47" s="539"/>
      <c r="W47" s="539"/>
      <c r="X47" s="539"/>
      <c r="Y47" s="539"/>
      <c r="Z47" s="539"/>
      <c r="AA47" s="539"/>
    </row>
    <row r="48" spans="1:27">
      <c r="A48" s="538"/>
      <c r="B48" s="539"/>
      <c r="C48" s="540"/>
      <c r="D48" s="539"/>
      <c r="E48" s="539"/>
      <c r="F48" s="539"/>
      <c r="G48" s="539"/>
      <c r="H48" s="539"/>
      <c r="I48" s="539"/>
      <c r="J48" s="539"/>
      <c r="K48" s="539"/>
      <c r="L48" s="579"/>
      <c r="M48" s="539"/>
      <c r="N48" s="539"/>
      <c r="O48" s="539"/>
      <c r="P48" s="539"/>
      <c r="Q48" s="539"/>
      <c r="R48" s="539"/>
      <c r="S48" s="539"/>
      <c r="T48" s="539"/>
      <c r="U48" s="539"/>
      <c r="V48" s="539"/>
      <c r="W48" s="539"/>
      <c r="X48" s="539"/>
      <c r="Y48" s="539"/>
      <c r="Z48" s="539"/>
      <c r="AA48" s="539"/>
    </row>
    <row r="49" spans="1:27">
      <c r="A49" s="538"/>
      <c r="B49" s="539"/>
      <c r="C49" s="540"/>
      <c r="D49" s="539"/>
      <c r="E49" s="539"/>
      <c r="F49" s="539"/>
      <c r="G49" s="539"/>
      <c r="H49" s="539"/>
      <c r="I49" s="539"/>
      <c r="J49" s="539"/>
      <c r="K49" s="539"/>
      <c r="L49" s="542"/>
      <c r="M49" s="539"/>
      <c r="N49" s="539"/>
      <c r="O49" s="539"/>
      <c r="P49" s="539"/>
      <c r="Q49" s="539"/>
      <c r="R49" s="539"/>
      <c r="S49" s="539"/>
      <c r="T49" s="539"/>
      <c r="U49" s="539"/>
      <c r="V49" s="539"/>
      <c r="W49" s="539"/>
      <c r="X49" s="539"/>
      <c r="Y49" s="539"/>
      <c r="Z49" s="539"/>
      <c r="AA49" s="539"/>
    </row>
    <row r="50" spans="1:27">
      <c r="A50" s="538"/>
      <c r="B50" s="539"/>
      <c r="C50" s="540"/>
      <c r="D50" s="539"/>
      <c r="E50" s="539"/>
      <c r="F50" s="539"/>
      <c r="G50" s="539"/>
      <c r="H50" s="539"/>
      <c r="I50" s="539"/>
      <c r="J50" s="539"/>
      <c r="K50" s="539"/>
      <c r="L50" s="579"/>
      <c r="M50" s="539"/>
      <c r="N50" s="539"/>
      <c r="O50" s="539"/>
      <c r="P50" s="539"/>
      <c r="Q50" s="539"/>
      <c r="R50" s="539"/>
      <c r="S50" s="539"/>
      <c r="T50" s="539"/>
      <c r="U50" s="539"/>
      <c r="V50" s="539"/>
      <c r="W50" s="539"/>
      <c r="X50" s="539"/>
      <c r="Y50" s="539"/>
      <c r="Z50" s="539"/>
      <c r="AA50" s="539"/>
    </row>
    <row r="51" spans="1:27">
      <c r="A51" s="538"/>
      <c r="B51" s="539"/>
      <c r="C51" s="540"/>
      <c r="D51" s="539"/>
      <c r="E51" s="539"/>
      <c r="F51" s="539"/>
      <c r="G51" s="539"/>
      <c r="H51" s="539"/>
      <c r="I51" s="539"/>
      <c r="J51" s="539"/>
      <c r="K51" s="539"/>
      <c r="L51" s="542"/>
      <c r="M51" s="539"/>
      <c r="N51" s="539"/>
      <c r="O51" s="539"/>
      <c r="P51" s="539"/>
      <c r="Q51" s="539"/>
      <c r="R51" s="539"/>
      <c r="S51" s="539"/>
      <c r="T51" s="539"/>
      <c r="U51" s="539"/>
      <c r="V51" s="539"/>
      <c r="W51" s="539"/>
      <c r="X51" s="539"/>
      <c r="Y51" s="539"/>
      <c r="Z51" s="539"/>
      <c r="AA51" s="539"/>
    </row>
    <row r="52" spans="1:27" ht="20.75" customHeight="1">
      <c r="A52" s="538"/>
      <c r="B52" s="539"/>
      <c r="C52" s="540"/>
      <c r="D52" s="539"/>
      <c r="E52" s="539"/>
      <c r="F52" s="539"/>
      <c r="G52" s="539"/>
      <c r="H52" s="539"/>
      <c r="I52" s="539"/>
      <c r="J52" s="539"/>
      <c r="K52" s="539"/>
      <c r="L52" s="582"/>
      <c r="M52" s="539"/>
      <c r="N52" s="539"/>
      <c r="O52" s="539"/>
      <c r="P52" s="539"/>
      <c r="Q52" s="539"/>
      <c r="R52" s="539"/>
      <c r="S52" s="539"/>
      <c r="T52" s="539"/>
      <c r="U52" s="539"/>
      <c r="V52" s="539"/>
      <c r="W52" s="539"/>
      <c r="X52" s="539"/>
      <c r="Y52" s="539"/>
      <c r="Z52" s="539"/>
      <c r="AA52" s="539"/>
    </row>
    <row r="53" spans="1:27" ht="62.75" customHeight="1">
      <c r="A53" s="538"/>
      <c r="B53" s="539"/>
      <c r="C53" s="540"/>
      <c r="D53" s="539"/>
      <c r="E53" s="539"/>
      <c r="F53" s="539"/>
      <c r="G53" s="539"/>
      <c r="H53" s="539"/>
      <c r="I53" s="539"/>
      <c r="J53" s="539"/>
      <c r="K53" s="539"/>
      <c r="L53" s="582"/>
      <c r="M53" s="539"/>
      <c r="N53" s="539"/>
      <c r="O53" s="539"/>
      <c r="P53" s="539"/>
      <c r="Q53" s="539"/>
      <c r="R53" s="539"/>
      <c r="S53" s="539"/>
      <c r="T53" s="539"/>
      <c r="U53" s="539"/>
      <c r="V53" s="539"/>
      <c r="W53" s="539"/>
      <c r="X53" s="539"/>
      <c r="Y53" s="539"/>
      <c r="Z53" s="539"/>
      <c r="AA53" s="539"/>
    </row>
    <row r="54" spans="1:27" ht="62.75" customHeight="1"/>
    <row r="55" spans="1:27" ht="62.75" customHeight="1"/>
  </sheetData>
  <mergeCells count="37">
    <mergeCell ref="C13:K13"/>
    <mergeCell ref="A9:B10"/>
    <mergeCell ref="C9:J10"/>
    <mergeCell ref="L9:X10"/>
    <mergeCell ref="D11:J11"/>
    <mergeCell ref="B12:K12"/>
    <mergeCell ref="D25:K25"/>
    <mergeCell ref="D14:K14"/>
    <mergeCell ref="D15:K15"/>
    <mergeCell ref="D16:K16"/>
    <mergeCell ref="D17:J17"/>
    <mergeCell ref="D18:K18"/>
    <mergeCell ref="C19:K19"/>
    <mergeCell ref="D20:K20"/>
    <mergeCell ref="D21:K21"/>
    <mergeCell ref="D22:K22"/>
    <mergeCell ref="D23:K23"/>
    <mergeCell ref="D24:K24"/>
    <mergeCell ref="D37:K37"/>
    <mergeCell ref="D26:K26"/>
    <mergeCell ref="D27:K27"/>
    <mergeCell ref="B28:K28"/>
    <mergeCell ref="C29:K29"/>
    <mergeCell ref="D30:K30"/>
    <mergeCell ref="D31:K31"/>
    <mergeCell ref="B32:K32"/>
    <mergeCell ref="C33:K33"/>
    <mergeCell ref="D34:K34"/>
    <mergeCell ref="D35:K35"/>
    <mergeCell ref="D36:K36"/>
    <mergeCell ref="C44:K44"/>
    <mergeCell ref="D38:K38"/>
    <mergeCell ref="D39:K39"/>
    <mergeCell ref="D40:K40"/>
    <mergeCell ref="D41:K41"/>
    <mergeCell ref="D42:K42"/>
    <mergeCell ref="D43:K43"/>
  </mergeCells>
  <pageMargins left="0.7" right="0.7" top="0.75" bottom="0.75" header="0.3" footer="0.3"/>
  <pageSetup paperSize="9" scale="4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3E5E-20AE-49F0-AE92-49E837BE2CCA}">
  <dimension ref="A1:DZ278"/>
  <sheetViews>
    <sheetView zoomScale="40" zoomScaleNormal="40" workbookViewId="0">
      <selection activeCell="CD11" sqref="CD11:CX12"/>
    </sheetView>
  </sheetViews>
  <sheetFormatPr defaultColWidth="8.6328125" defaultRowHeight="15.5"/>
  <cols>
    <col min="1" max="1" width="4.36328125" style="588" customWidth="1"/>
    <col min="2" max="2" width="7.453125" style="700" customWidth="1"/>
    <col min="3" max="9" width="13.6328125" style="700" customWidth="1"/>
    <col min="10" max="10" width="13.6328125" style="588" customWidth="1"/>
    <col min="11" max="11" width="2" style="588" customWidth="1"/>
    <col min="12" max="12" width="8.6328125" style="588"/>
    <col min="13" max="13" width="3" style="588" customWidth="1"/>
    <col min="14" max="35" width="8.6328125" style="588"/>
    <col min="36" max="36" width="3" style="588" customWidth="1"/>
    <col min="37" max="56" width="8.6328125" style="588"/>
    <col min="57" max="58" width="8.6328125" style="586"/>
    <col min="59" max="59" width="3" style="588" customWidth="1"/>
    <col min="60" max="79" width="8.6328125" style="588"/>
    <col min="80" max="81" width="8.6328125" style="586"/>
    <col min="82" max="82" width="3" style="588" customWidth="1"/>
    <col min="83" max="16384" width="8.6328125" style="588"/>
  </cols>
  <sheetData>
    <row r="1" spans="1:130">
      <c r="A1" s="586"/>
      <c r="B1" s="587"/>
      <c r="C1" s="587"/>
      <c r="D1" s="587"/>
      <c r="E1" s="587"/>
      <c r="F1" s="587"/>
      <c r="G1" s="587"/>
      <c r="H1" s="587"/>
      <c r="I1" s="587"/>
      <c r="J1" s="587"/>
      <c r="K1" s="587"/>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c r="BD1" s="586"/>
      <c r="BG1" s="586"/>
      <c r="BH1" s="586"/>
      <c r="BI1" s="586"/>
      <c r="BJ1" s="586"/>
      <c r="BK1" s="586"/>
      <c r="BL1" s="586"/>
      <c r="BM1" s="586"/>
      <c r="BN1" s="586"/>
      <c r="BO1" s="586"/>
      <c r="BP1" s="586"/>
      <c r="BQ1" s="586"/>
      <c r="BR1" s="586"/>
      <c r="BS1" s="586"/>
      <c r="BT1" s="586"/>
      <c r="BU1" s="586"/>
      <c r="BV1" s="586"/>
      <c r="BW1" s="586"/>
      <c r="BX1" s="586"/>
      <c r="BY1" s="586"/>
      <c r="BZ1" s="586"/>
      <c r="CA1" s="586"/>
      <c r="CD1" s="586"/>
      <c r="CE1" s="586"/>
      <c r="CF1" s="586"/>
      <c r="CG1" s="586"/>
      <c r="CH1" s="586"/>
      <c r="CI1" s="586"/>
      <c r="CJ1" s="586"/>
      <c r="CK1" s="586"/>
      <c r="CL1" s="586"/>
      <c r="CM1" s="586"/>
      <c r="CN1" s="586"/>
      <c r="CO1" s="586"/>
      <c r="CP1" s="586"/>
      <c r="CQ1" s="586"/>
      <c r="CR1" s="586"/>
      <c r="CS1" s="586"/>
      <c r="CT1" s="586"/>
      <c r="CU1" s="586"/>
      <c r="CV1" s="586"/>
      <c r="CW1" s="586"/>
      <c r="CX1" s="586"/>
      <c r="CY1" s="586"/>
      <c r="CZ1" s="586"/>
      <c r="DA1" s="586"/>
      <c r="DB1" s="586"/>
      <c r="DC1" s="586"/>
      <c r="DD1" s="586"/>
      <c r="DE1" s="586"/>
      <c r="DF1" s="586"/>
      <c r="DG1" s="586"/>
      <c r="DH1" s="586"/>
      <c r="DI1" s="586"/>
      <c r="DJ1" s="586"/>
      <c r="DK1" s="586"/>
      <c r="DL1" s="586"/>
      <c r="DM1" s="586"/>
      <c r="DN1" s="586"/>
      <c r="DO1" s="586"/>
      <c r="DP1" s="586"/>
      <c r="DQ1" s="586"/>
      <c r="DR1" s="586"/>
      <c r="DS1" s="586"/>
      <c r="DT1" s="586"/>
      <c r="DU1" s="586"/>
      <c r="DV1" s="586"/>
      <c r="DW1" s="586"/>
      <c r="DX1" s="586"/>
      <c r="DY1" s="586"/>
      <c r="DZ1" s="586"/>
    </row>
    <row r="2" spans="1:130">
      <c r="A2" s="586"/>
      <c r="B2" s="587"/>
      <c r="C2" s="587"/>
      <c r="D2" s="587"/>
      <c r="E2" s="587"/>
      <c r="F2" s="587"/>
      <c r="G2" s="587"/>
      <c r="H2" s="587"/>
      <c r="I2" s="587"/>
      <c r="J2" s="587"/>
      <c r="K2" s="587"/>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c r="AZ2" s="586"/>
      <c r="BA2" s="586"/>
      <c r="BB2" s="586"/>
      <c r="BC2" s="586"/>
      <c r="BD2" s="586"/>
      <c r="BG2" s="586"/>
      <c r="BH2" s="586"/>
      <c r="BI2" s="586"/>
      <c r="BJ2" s="586"/>
      <c r="BK2" s="586"/>
      <c r="BL2" s="586"/>
      <c r="BM2" s="586"/>
      <c r="BN2" s="586"/>
      <c r="BO2" s="586"/>
      <c r="BP2" s="586"/>
      <c r="BQ2" s="586"/>
      <c r="BR2" s="586"/>
      <c r="BS2" s="586"/>
      <c r="BT2" s="586"/>
      <c r="BU2" s="586"/>
      <c r="BV2" s="586"/>
      <c r="BW2" s="586"/>
      <c r="BX2" s="586"/>
      <c r="BY2" s="586"/>
      <c r="BZ2" s="586"/>
      <c r="CA2" s="586"/>
      <c r="CD2" s="586"/>
      <c r="CE2" s="586"/>
      <c r="CF2" s="586"/>
      <c r="CG2" s="586"/>
      <c r="CH2" s="586"/>
      <c r="CI2" s="586"/>
      <c r="CJ2" s="586"/>
      <c r="CK2" s="586"/>
      <c r="CL2" s="586"/>
      <c r="CM2" s="586"/>
      <c r="CN2" s="586"/>
      <c r="CO2" s="586"/>
      <c r="CP2" s="586"/>
      <c r="CQ2" s="586"/>
      <c r="CR2" s="586"/>
      <c r="CS2" s="586"/>
      <c r="CT2" s="586"/>
      <c r="CU2" s="586"/>
      <c r="CV2" s="586"/>
      <c r="CW2" s="586"/>
      <c r="CX2" s="586"/>
      <c r="CY2" s="586"/>
      <c r="CZ2" s="586"/>
      <c r="DA2" s="586"/>
      <c r="DB2" s="586"/>
      <c r="DC2" s="586"/>
      <c r="DD2" s="586"/>
      <c r="DE2" s="586"/>
      <c r="DF2" s="586"/>
      <c r="DG2" s="586"/>
      <c r="DH2" s="586"/>
      <c r="DI2" s="586"/>
      <c r="DJ2" s="586"/>
      <c r="DK2" s="586"/>
      <c r="DL2" s="586"/>
      <c r="DM2" s="586"/>
      <c r="DN2" s="586"/>
      <c r="DO2" s="586"/>
      <c r="DP2" s="586"/>
      <c r="DQ2" s="586"/>
      <c r="DR2" s="586"/>
      <c r="DS2" s="586"/>
      <c r="DT2" s="586"/>
      <c r="DU2" s="586"/>
      <c r="DV2" s="586"/>
      <c r="DW2" s="586"/>
      <c r="DX2" s="586"/>
      <c r="DY2" s="586"/>
      <c r="DZ2" s="586"/>
    </row>
    <row r="3" spans="1:130">
      <c r="A3" s="586"/>
      <c r="B3" s="587"/>
      <c r="C3" s="587"/>
      <c r="D3" s="587"/>
      <c r="E3" s="587"/>
      <c r="F3" s="587"/>
      <c r="G3" s="587"/>
      <c r="H3" s="587"/>
      <c r="I3" s="587"/>
      <c r="J3" s="587"/>
      <c r="K3" s="587"/>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G3" s="586"/>
      <c r="BH3" s="586"/>
      <c r="BI3" s="586"/>
      <c r="BJ3" s="586"/>
      <c r="BK3" s="586"/>
      <c r="BL3" s="586"/>
      <c r="BM3" s="586"/>
      <c r="BN3" s="586"/>
      <c r="BO3" s="586"/>
      <c r="BP3" s="586"/>
      <c r="BQ3" s="586"/>
      <c r="BR3" s="586"/>
      <c r="BS3" s="586"/>
      <c r="BT3" s="586"/>
      <c r="BU3" s="586"/>
      <c r="BV3" s="586"/>
      <c r="BW3" s="586"/>
      <c r="BX3" s="586"/>
      <c r="BY3" s="586"/>
      <c r="BZ3" s="586"/>
      <c r="CA3" s="586"/>
      <c r="CD3" s="586"/>
      <c r="CE3" s="586"/>
      <c r="CF3" s="586"/>
      <c r="CG3" s="586"/>
      <c r="CH3" s="586"/>
      <c r="CI3" s="586"/>
      <c r="CJ3" s="586"/>
      <c r="CK3" s="586"/>
      <c r="CL3" s="586"/>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row>
    <row r="4" spans="1:130">
      <c r="A4" s="586"/>
      <c r="B4" s="587"/>
      <c r="C4" s="587"/>
      <c r="D4" s="587"/>
      <c r="E4" s="587"/>
      <c r="F4" s="587"/>
      <c r="G4" s="587"/>
      <c r="H4" s="587"/>
      <c r="I4" s="587"/>
      <c r="J4" s="587"/>
      <c r="K4" s="587"/>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c r="BD4" s="586"/>
      <c r="BG4" s="586"/>
      <c r="BH4" s="586"/>
      <c r="BI4" s="586"/>
      <c r="BJ4" s="586"/>
      <c r="BK4" s="586"/>
      <c r="BL4" s="586"/>
      <c r="BM4" s="586"/>
      <c r="BN4" s="586"/>
      <c r="BO4" s="586"/>
      <c r="BP4" s="586"/>
      <c r="BQ4" s="586"/>
      <c r="BR4" s="586"/>
      <c r="BS4" s="586"/>
      <c r="BT4" s="586"/>
      <c r="BU4" s="586"/>
      <c r="BV4" s="586"/>
      <c r="BW4" s="586"/>
      <c r="BX4" s="586"/>
      <c r="BY4" s="586"/>
      <c r="BZ4" s="586"/>
      <c r="CA4" s="586"/>
      <c r="CD4" s="586"/>
      <c r="CE4" s="586"/>
      <c r="CF4" s="586"/>
      <c r="CG4" s="586"/>
      <c r="CH4" s="586"/>
      <c r="CI4" s="586"/>
      <c r="CJ4" s="586"/>
      <c r="CK4" s="586"/>
      <c r="CL4" s="586"/>
      <c r="CM4" s="586"/>
      <c r="CN4" s="586"/>
      <c r="CO4" s="586"/>
      <c r="CP4" s="586"/>
      <c r="CQ4" s="586"/>
      <c r="CR4" s="586"/>
      <c r="CS4" s="586"/>
      <c r="CT4" s="586"/>
      <c r="CU4" s="586"/>
      <c r="CV4" s="586"/>
      <c r="CW4" s="586"/>
      <c r="CX4" s="586"/>
      <c r="CY4" s="586"/>
      <c r="CZ4" s="586"/>
      <c r="DA4" s="586"/>
      <c r="DB4" s="586"/>
      <c r="DC4" s="586"/>
      <c r="DD4" s="586"/>
      <c r="DE4" s="586"/>
      <c r="DF4" s="586"/>
      <c r="DG4" s="586"/>
      <c r="DH4" s="586"/>
      <c r="DI4" s="586"/>
      <c r="DJ4" s="586"/>
      <c r="DK4" s="586"/>
      <c r="DL4" s="586"/>
      <c r="DM4" s="586"/>
      <c r="DN4" s="586"/>
      <c r="DO4" s="586"/>
      <c r="DP4" s="586"/>
      <c r="DQ4" s="586"/>
      <c r="DR4" s="586"/>
      <c r="DS4" s="586"/>
      <c r="DT4" s="586"/>
      <c r="DU4" s="586"/>
      <c r="DV4" s="586"/>
      <c r="DW4" s="586"/>
      <c r="DX4" s="586"/>
      <c r="DY4" s="586"/>
      <c r="DZ4" s="586"/>
    </row>
    <row r="5" spans="1:130">
      <c r="A5" s="586"/>
      <c r="B5" s="589"/>
      <c r="C5" s="589"/>
      <c r="D5" s="589"/>
      <c r="E5" s="589"/>
      <c r="F5" s="589"/>
      <c r="G5" s="589"/>
      <c r="H5" s="589"/>
      <c r="I5" s="589"/>
      <c r="J5" s="589"/>
      <c r="K5" s="589"/>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c r="BD5" s="586"/>
      <c r="BG5" s="586"/>
      <c r="BH5" s="586"/>
      <c r="BI5" s="586"/>
      <c r="BJ5" s="586"/>
      <c r="BK5" s="586"/>
      <c r="BL5" s="586"/>
      <c r="BM5" s="586"/>
      <c r="BN5" s="586"/>
      <c r="BO5" s="586"/>
      <c r="BP5" s="586"/>
      <c r="BQ5" s="586"/>
      <c r="BR5" s="586"/>
      <c r="BS5" s="586"/>
      <c r="BT5" s="586"/>
      <c r="BU5" s="586"/>
      <c r="BV5" s="586"/>
      <c r="BW5" s="586"/>
      <c r="BX5" s="586"/>
      <c r="BY5" s="586"/>
      <c r="BZ5" s="586"/>
      <c r="CA5" s="586"/>
      <c r="CD5" s="586"/>
      <c r="CE5" s="586"/>
      <c r="CF5" s="586"/>
      <c r="CG5" s="586"/>
      <c r="CH5" s="586"/>
      <c r="CI5" s="586"/>
      <c r="CJ5" s="586"/>
      <c r="CK5" s="586"/>
      <c r="CL5" s="586"/>
      <c r="CM5" s="586"/>
      <c r="CN5" s="586"/>
      <c r="CO5" s="586"/>
      <c r="CP5" s="586"/>
      <c r="CQ5" s="586"/>
      <c r="CR5" s="586"/>
      <c r="CS5" s="586"/>
      <c r="CT5" s="586"/>
      <c r="CU5" s="586"/>
      <c r="CV5" s="586"/>
      <c r="CW5" s="586"/>
      <c r="CX5" s="586"/>
      <c r="CY5" s="586"/>
      <c r="CZ5" s="586"/>
      <c r="DA5" s="586"/>
      <c r="DB5" s="586"/>
      <c r="DC5" s="586"/>
      <c r="DD5" s="586"/>
      <c r="DE5" s="586"/>
      <c r="DF5" s="586"/>
      <c r="DG5" s="586"/>
      <c r="DH5" s="586"/>
      <c r="DI5" s="586"/>
      <c r="DJ5" s="586"/>
      <c r="DK5" s="586"/>
      <c r="DL5" s="586"/>
      <c r="DM5" s="586"/>
      <c r="DN5" s="586"/>
      <c r="DO5" s="586"/>
      <c r="DP5" s="586"/>
      <c r="DQ5" s="586"/>
      <c r="DR5" s="586"/>
      <c r="DS5" s="586"/>
      <c r="DT5" s="586"/>
      <c r="DU5" s="586"/>
      <c r="DV5" s="586"/>
      <c r="DW5" s="586"/>
      <c r="DX5" s="586"/>
      <c r="DY5" s="586"/>
      <c r="DZ5" s="586"/>
    </row>
    <row r="6" spans="1:130">
      <c r="A6" s="586"/>
      <c r="B6" s="589"/>
      <c r="C6" s="589"/>
      <c r="D6" s="589"/>
      <c r="E6" s="589"/>
      <c r="F6" s="589"/>
      <c r="G6" s="589"/>
      <c r="H6" s="589"/>
      <c r="I6" s="589"/>
      <c r="J6" s="589"/>
      <c r="K6" s="589"/>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c r="BA6" s="586"/>
      <c r="BB6" s="586"/>
      <c r="BC6" s="586"/>
      <c r="BD6" s="586"/>
      <c r="BG6" s="586"/>
      <c r="BH6" s="586"/>
      <c r="BI6" s="586"/>
      <c r="BJ6" s="586"/>
      <c r="BK6" s="586"/>
      <c r="BL6" s="586"/>
      <c r="BM6" s="586"/>
      <c r="BN6" s="586"/>
      <c r="BO6" s="586"/>
      <c r="BP6" s="586"/>
      <c r="BQ6" s="586"/>
      <c r="BR6" s="586"/>
      <c r="BS6" s="586"/>
      <c r="BT6" s="586"/>
      <c r="BU6" s="586"/>
      <c r="BV6" s="586"/>
      <c r="BW6" s="586"/>
      <c r="BX6" s="586"/>
      <c r="BY6" s="586"/>
      <c r="BZ6" s="586"/>
      <c r="CA6" s="586"/>
      <c r="CD6" s="586"/>
      <c r="CE6" s="586"/>
      <c r="CF6" s="586"/>
      <c r="CG6" s="586"/>
      <c r="CH6" s="586"/>
      <c r="CI6" s="586"/>
      <c r="CJ6" s="586"/>
      <c r="CK6" s="586"/>
      <c r="CL6" s="586"/>
      <c r="CM6" s="586"/>
      <c r="CN6" s="586"/>
      <c r="CO6" s="586"/>
      <c r="CP6" s="586"/>
      <c r="CQ6" s="586"/>
      <c r="CR6" s="586"/>
      <c r="CS6" s="586"/>
      <c r="CT6" s="586"/>
      <c r="CU6" s="586"/>
      <c r="CV6" s="586"/>
      <c r="CW6" s="586"/>
      <c r="CX6" s="586"/>
      <c r="CY6" s="586"/>
      <c r="CZ6" s="586"/>
      <c r="DA6" s="586"/>
      <c r="DB6" s="586"/>
      <c r="DC6" s="586"/>
      <c r="DD6" s="586"/>
      <c r="DE6" s="586"/>
      <c r="DF6" s="586"/>
      <c r="DG6" s="586"/>
      <c r="DH6" s="586"/>
      <c r="DI6" s="586"/>
      <c r="DJ6" s="586"/>
      <c r="DK6" s="586"/>
      <c r="DL6" s="586"/>
      <c r="DM6" s="586"/>
      <c r="DN6" s="586"/>
      <c r="DO6" s="586"/>
      <c r="DP6" s="586"/>
      <c r="DQ6" s="586"/>
      <c r="DR6" s="586"/>
      <c r="DS6" s="586"/>
      <c r="DT6" s="586"/>
      <c r="DU6" s="586"/>
      <c r="DV6" s="586"/>
      <c r="DW6" s="586"/>
      <c r="DX6" s="586"/>
      <c r="DY6" s="586"/>
      <c r="DZ6" s="586"/>
    </row>
    <row r="7" spans="1:130" ht="27.5" customHeight="1">
      <c r="A7" s="586"/>
      <c r="B7" s="590" t="s">
        <v>1250</v>
      </c>
      <c r="C7" s="591"/>
      <c r="D7" s="591"/>
      <c r="E7" s="591"/>
      <c r="F7" s="591"/>
      <c r="G7" s="591"/>
      <c r="H7" s="591"/>
      <c r="I7" s="591"/>
      <c r="J7" s="586"/>
      <c r="K7" s="586"/>
      <c r="L7" s="586"/>
      <c r="M7" s="591"/>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c r="BD7" s="586"/>
      <c r="BG7" s="586"/>
      <c r="BH7" s="586"/>
      <c r="BI7" s="586"/>
      <c r="BJ7" s="586"/>
      <c r="BK7" s="586"/>
      <c r="BL7" s="586"/>
      <c r="BM7" s="586"/>
      <c r="BN7" s="586"/>
      <c r="BO7" s="586"/>
      <c r="BP7" s="586"/>
      <c r="BQ7" s="586"/>
      <c r="BR7" s="586"/>
      <c r="BS7" s="586"/>
      <c r="BT7" s="586"/>
      <c r="BU7" s="586"/>
      <c r="BV7" s="586"/>
      <c r="BW7" s="586"/>
      <c r="BX7" s="586"/>
      <c r="BY7" s="586"/>
      <c r="BZ7" s="586"/>
      <c r="CA7" s="586"/>
      <c r="CD7" s="586"/>
      <c r="CE7" s="586"/>
      <c r="CF7" s="586"/>
      <c r="CG7" s="586"/>
      <c r="CH7" s="586"/>
      <c r="CI7" s="586"/>
      <c r="CJ7" s="586"/>
      <c r="CK7" s="586"/>
      <c r="CL7" s="586"/>
      <c r="CM7" s="586"/>
      <c r="CN7" s="586"/>
      <c r="CO7" s="586"/>
      <c r="CP7" s="586"/>
      <c r="CQ7" s="586"/>
      <c r="CR7" s="586"/>
      <c r="CS7" s="586"/>
      <c r="CT7" s="586"/>
      <c r="CU7" s="586"/>
      <c r="CV7" s="586"/>
      <c r="CW7" s="586"/>
      <c r="CX7" s="586"/>
      <c r="CY7" s="586"/>
      <c r="CZ7" s="586"/>
      <c r="DA7" s="586"/>
      <c r="DB7" s="586"/>
      <c r="DC7" s="586"/>
      <c r="DD7" s="586"/>
      <c r="DE7" s="586"/>
      <c r="DF7" s="586"/>
      <c r="DG7" s="586"/>
      <c r="DH7" s="586"/>
      <c r="DI7" s="586"/>
      <c r="DJ7" s="586"/>
      <c r="DK7" s="586"/>
      <c r="DL7" s="586"/>
      <c r="DM7" s="586"/>
      <c r="DN7" s="586"/>
      <c r="DO7" s="586"/>
      <c r="DP7" s="586"/>
      <c r="DQ7" s="586"/>
      <c r="DR7" s="586"/>
      <c r="DS7" s="586"/>
      <c r="DT7" s="586"/>
      <c r="DU7" s="586"/>
      <c r="DV7" s="586"/>
      <c r="DW7" s="586"/>
      <c r="DX7" s="586"/>
      <c r="DY7" s="586"/>
      <c r="DZ7" s="586"/>
    </row>
    <row r="8" spans="1:130" ht="7.25" customHeight="1">
      <c r="A8" s="586"/>
      <c r="B8" s="591"/>
      <c r="C8" s="591"/>
      <c r="D8" s="591"/>
      <c r="E8" s="591"/>
      <c r="F8" s="591"/>
      <c r="G8" s="591"/>
      <c r="H8" s="591"/>
      <c r="I8" s="591"/>
      <c r="J8" s="586"/>
      <c r="K8" s="586"/>
      <c r="L8" s="586"/>
      <c r="M8" s="591"/>
      <c r="N8" s="586"/>
      <c r="O8" s="586"/>
      <c r="P8" s="586"/>
      <c r="Q8" s="586"/>
      <c r="R8" s="586"/>
      <c r="S8" s="586"/>
      <c r="T8" s="586"/>
      <c r="U8" s="586"/>
      <c r="V8" s="586"/>
      <c r="W8" s="586"/>
      <c r="X8" s="586"/>
      <c r="Y8" s="586"/>
      <c r="Z8" s="586"/>
      <c r="AA8" s="586"/>
      <c r="AB8" s="586"/>
      <c r="AC8" s="586"/>
      <c r="AD8" s="586"/>
      <c r="AE8" s="586"/>
      <c r="AF8" s="586"/>
      <c r="AG8" s="586"/>
      <c r="AH8" s="586"/>
      <c r="AI8" s="586"/>
      <c r="AJ8" s="586"/>
      <c r="AK8" s="586"/>
      <c r="AL8" s="586"/>
      <c r="AM8" s="586"/>
      <c r="AN8" s="586"/>
      <c r="AO8" s="586"/>
      <c r="AP8" s="586"/>
      <c r="AQ8" s="586"/>
      <c r="AR8" s="586"/>
      <c r="AS8" s="586"/>
      <c r="AT8" s="586"/>
      <c r="AU8" s="586"/>
      <c r="AV8" s="586"/>
      <c r="AW8" s="586"/>
      <c r="AX8" s="586"/>
      <c r="AY8" s="586"/>
      <c r="AZ8" s="586"/>
      <c r="BA8" s="586"/>
      <c r="BB8" s="586"/>
      <c r="BC8" s="586"/>
      <c r="BD8" s="586"/>
      <c r="BG8" s="586"/>
      <c r="BH8" s="586"/>
      <c r="BI8" s="586"/>
      <c r="BJ8" s="586"/>
      <c r="BK8" s="586"/>
      <c r="BL8" s="586"/>
      <c r="BM8" s="586"/>
      <c r="BN8" s="586"/>
      <c r="BO8" s="586"/>
      <c r="BP8" s="586"/>
      <c r="BQ8" s="586"/>
      <c r="BR8" s="586"/>
      <c r="BS8" s="586"/>
      <c r="BT8" s="586"/>
      <c r="BU8" s="586"/>
      <c r="BV8" s="586"/>
      <c r="BW8" s="586"/>
      <c r="BX8" s="586"/>
      <c r="BY8" s="586"/>
      <c r="BZ8" s="586"/>
      <c r="CA8" s="586"/>
      <c r="CD8" s="586"/>
      <c r="CE8" s="586"/>
      <c r="CF8" s="586"/>
      <c r="CG8" s="586"/>
      <c r="CH8" s="586"/>
      <c r="CI8" s="586"/>
      <c r="CJ8" s="586"/>
      <c r="CK8" s="586"/>
      <c r="CL8" s="586"/>
      <c r="CM8" s="586"/>
      <c r="CN8" s="586"/>
      <c r="CO8" s="586"/>
      <c r="CP8" s="586"/>
      <c r="CQ8" s="586"/>
      <c r="CR8" s="586"/>
      <c r="CS8" s="586"/>
      <c r="CT8" s="586"/>
      <c r="CU8" s="586"/>
      <c r="CV8" s="586"/>
      <c r="CW8" s="586"/>
      <c r="CX8" s="586"/>
      <c r="CY8" s="586"/>
      <c r="CZ8" s="586"/>
      <c r="DA8" s="586"/>
      <c r="DB8" s="586"/>
      <c r="DC8" s="586"/>
      <c r="DD8" s="586"/>
      <c r="DE8" s="586"/>
      <c r="DF8" s="586"/>
      <c r="DG8" s="586"/>
      <c r="DH8" s="586"/>
      <c r="DI8" s="586"/>
      <c r="DJ8" s="586"/>
      <c r="DK8" s="586"/>
      <c r="DL8" s="586"/>
      <c r="DM8" s="586"/>
      <c r="DN8" s="586"/>
      <c r="DO8" s="586"/>
      <c r="DP8" s="586"/>
      <c r="DQ8" s="586"/>
      <c r="DR8" s="586"/>
      <c r="DS8" s="586"/>
      <c r="DT8" s="586"/>
      <c r="DU8" s="586"/>
      <c r="DV8" s="586"/>
      <c r="DW8" s="586"/>
      <c r="DX8" s="586"/>
      <c r="DY8" s="586"/>
      <c r="DZ8" s="586"/>
    </row>
    <row r="9" spans="1:130" s="595" customFormat="1" ht="26">
      <c r="A9" s="592"/>
      <c r="B9" s="593" t="s">
        <v>1251</v>
      </c>
      <c r="C9" s="594"/>
      <c r="D9" s="594"/>
      <c r="E9" s="594"/>
      <c r="F9" s="594"/>
      <c r="G9" s="594"/>
      <c r="H9" s="594"/>
      <c r="I9" s="594"/>
      <c r="J9" s="592"/>
      <c r="K9" s="592"/>
      <c r="L9" s="592"/>
      <c r="M9" s="593" t="s">
        <v>1252</v>
      </c>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2"/>
      <c r="AU9" s="592"/>
      <c r="AV9" s="592"/>
      <c r="AW9" s="592"/>
      <c r="AX9" s="592"/>
      <c r="AY9" s="592"/>
      <c r="AZ9" s="592"/>
      <c r="BA9" s="592"/>
      <c r="BB9" s="592"/>
      <c r="BC9" s="592"/>
      <c r="BD9" s="592"/>
      <c r="BE9" s="592"/>
      <c r="BF9" s="592"/>
      <c r="BG9" s="592"/>
      <c r="BH9" s="592"/>
      <c r="BI9" s="592"/>
      <c r="BJ9" s="592"/>
      <c r="BK9" s="592"/>
      <c r="BL9" s="592"/>
      <c r="BM9" s="592"/>
      <c r="BN9" s="592"/>
      <c r="BO9" s="592"/>
      <c r="BP9" s="592"/>
      <c r="BQ9" s="592"/>
      <c r="BR9" s="592"/>
      <c r="BS9" s="592"/>
      <c r="BT9" s="592"/>
      <c r="BU9" s="592"/>
      <c r="BV9" s="592"/>
      <c r="BW9" s="592"/>
      <c r="BX9" s="592"/>
      <c r="BY9" s="592"/>
      <c r="BZ9" s="592"/>
      <c r="CA9" s="592"/>
      <c r="CB9" s="592"/>
      <c r="CC9" s="592"/>
      <c r="CD9" s="592"/>
      <c r="CE9" s="592"/>
      <c r="CF9" s="592"/>
      <c r="CG9" s="592"/>
      <c r="CH9" s="592"/>
      <c r="CI9" s="592"/>
      <c r="CJ9" s="592"/>
      <c r="CK9" s="592"/>
      <c r="CL9" s="592"/>
      <c r="CM9" s="592"/>
      <c r="CN9" s="592"/>
      <c r="CO9" s="592"/>
      <c r="CP9" s="592"/>
      <c r="CQ9" s="592"/>
      <c r="CR9" s="592"/>
      <c r="CS9" s="592"/>
      <c r="CT9" s="592"/>
      <c r="CU9" s="592"/>
      <c r="CV9" s="592"/>
      <c r="CW9" s="592"/>
      <c r="CX9" s="592"/>
      <c r="CY9" s="592"/>
      <c r="CZ9" s="592"/>
      <c r="DA9" s="592"/>
      <c r="DB9" s="592"/>
      <c r="DC9" s="592"/>
      <c r="DD9" s="592"/>
      <c r="DE9" s="592"/>
      <c r="DF9" s="592"/>
      <c r="DG9" s="592"/>
      <c r="DH9" s="592"/>
      <c r="DI9" s="592"/>
      <c r="DJ9" s="592"/>
      <c r="DK9" s="592"/>
      <c r="DL9" s="592"/>
      <c r="DM9" s="592"/>
      <c r="DN9" s="592"/>
      <c r="DO9" s="592"/>
      <c r="DP9" s="592"/>
      <c r="DQ9" s="592"/>
      <c r="DR9" s="592"/>
      <c r="DS9" s="592"/>
      <c r="DT9" s="592"/>
      <c r="DU9" s="592"/>
      <c r="DV9" s="592"/>
      <c r="DW9" s="592"/>
      <c r="DX9" s="592"/>
      <c r="DY9" s="592"/>
      <c r="DZ9" s="592"/>
    </row>
    <row r="10" spans="1:130" ht="7.25" customHeight="1" thickBot="1">
      <c r="A10" s="586"/>
      <c r="B10" s="591"/>
      <c r="C10" s="591"/>
      <c r="D10" s="591"/>
      <c r="E10" s="591"/>
      <c r="F10" s="591"/>
      <c r="G10" s="591"/>
      <c r="H10" s="591"/>
      <c r="I10" s="591"/>
      <c r="J10" s="586"/>
      <c r="K10" s="586"/>
      <c r="L10" s="586"/>
      <c r="M10" s="591"/>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86"/>
      <c r="BC10" s="586"/>
      <c r="BD10" s="586"/>
      <c r="BG10" s="586"/>
      <c r="BH10" s="586"/>
      <c r="BI10" s="586"/>
      <c r="BJ10" s="586"/>
      <c r="BK10" s="586"/>
      <c r="BL10" s="586"/>
      <c r="BM10" s="586"/>
      <c r="BN10" s="586"/>
      <c r="BO10" s="586"/>
      <c r="BP10" s="586"/>
      <c r="BQ10" s="586"/>
      <c r="BR10" s="586"/>
      <c r="BS10" s="586"/>
      <c r="BT10" s="586"/>
      <c r="BU10" s="586"/>
      <c r="BV10" s="586"/>
      <c r="BW10" s="586"/>
      <c r="BX10" s="586"/>
      <c r="BY10" s="586"/>
      <c r="BZ10" s="586"/>
      <c r="CA10" s="586"/>
      <c r="CD10" s="586"/>
      <c r="CE10" s="586"/>
      <c r="CF10" s="586"/>
      <c r="CG10" s="586"/>
      <c r="CH10" s="586"/>
      <c r="CI10" s="586"/>
      <c r="CJ10" s="586"/>
      <c r="CK10" s="586"/>
      <c r="CL10" s="586"/>
      <c r="CM10" s="586"/>
      <c r="CN10" s="586"/>
      <c r="CO10" s="586"/>
      <c r="CP10" s="586"/>
      <c r="CQ10" s="586"/>
      <c r="CR10" s="586"/>
      <c r="CS10" s="586"/>
      <c r="CT10" s="586"/>
      <c r="CU10" s="586"/>
      <c r="CV10" s="586"/>
      <c r="CW10" s="586"/>
      <c r="CX10" s="586"/>
      <c r="CY10" s="586"/>
      <c r="CZ10" s="586"/>
      <c r="DA10" s="586"/>
      <c r="DB10" s="586"/>
      <c r="DC10" s="586"/>
      <c r="DD10" s="586"/>
      <c r="DE10" s="586"/>
      <c r="DF10" s="586"/>
      <c r="DG10" s="586"/>
      <c r="DH10" s="586"/>
      <c r="DI10" s="586"/>
      <c r="DJ10" s="586"/>
      <c r="DK10" s="586"/>
      <c r="DL10" s="586"/>
      <c r="DM10" s="586"/>
      <c r="DN10" s="586"/>
      <c r="DO10" s="586"/>
      <c r="DP10" s="586"/>
      <c r="DQ10" s="586"/>
      <c r="DR10" s="586"/>
      <c r="DS10" s="586"/>
      <c r="DT10" s="586"/>
      <c r="DU10" s="586"/>
      <c r="DV10" s="586"/>
      <c r="DW10" s="586"/>
      <c r="DX10" s="586"/>
      <c r="DY10" s="586"/>
      <c r="DZ10" s="586"/>
    </row>
    <row r="11" spans="1:130" ht="15.5" customHeight="1">
      <c r="A11" s="1900" t="s">
        <v>1253</v>
      </c>
      <c r="B11" s="1901"/>
      <c r="C11" s="1901"/>
      <c r="D11" s="1901"/>
      <c r="E11" s="1901"/>
      <c r="F11" s="1901"/>
      <c r="G11" s="1901"/>
      <c r="H11" s="1901"/>
      <c r="I11" s="1901"/>
      <c r="J11" s="1901"/>
      <c r="K11" s="1901"/>
      <c r="L11" s="586"/>
      <c r="M11" s="1902" t="s">
        <v>1254</v>
      </c>
      <c r="N11" s="1903"/>
      <c r="O11" s="1903"/>
      <c r="P11" s="1903"/>
      <c r="Q11" s="1903"/>
      <c r="R11" s="1903"/>
      <c r="S11" s="1903"/>
      <c r="T11" s="1903"/>
      <c r="U11" s="1903"/>
      <c r="V11" s="1903"/>
      <c r="W11" s="1903"/>
      <c r="X11" s="1903"/>
      <c r="Y11" s="1903"/>
      <c r="Z11" s="1903"/>
      <c r="AA11" s="1903"/>
      <c r="AB11" s="1903"/>
      <c r="AC11" s="1903"/>
      <c r="AD11" s="1903"/>
      <c r="AE11" s="1903"/>
      <c r="AF11" s="1903"/>
      <c r="AG11" s="1904"/>
      <c r="AH11" s="586"/>
      <c r="AI11" s="586"/>
      <c r="AJ11" s="1902" t="s">
        <v>1255</v>
      </c>
      <c r="AK11" s="1903"/>
      <c r="AL11" s="1903"/>
      <c r="AM11" s="1903"/>
      <c r="AN11" s="1903"/>
      <c r="AO11" s="1903"/>
      <c r="AP11" s="1903"/>
      <c r="AQ11" s="1903"/>
      <c r="AR11" s="1903"/>
      <c r="AS11" s="1903"/>
      <c r="AT11" s="1903"/>
      <c r="AU11" s="1903"/>
      <c r="AV11" s="1903"/>
      <c r="AW11" s="1903"/>
      <c r="AX11" s="1903"/>
      <c r="AY11" s="1903"/>
      <c r="AZ11" s="1903"/>
      <c r="BA11" s="1903"/>
      <c r="BB11" s="1903"/>
      <c r="BC11" s="1903"/>
      <c r="BD11" s="1904"/>
      <c r="BG11" s="1902" t="s">
        <v>1256</v>
      </c>
      <c r="BH11" s="1903"/>
      <c r="BI11" s="1903"/>
      <c r="BJ11" s="1903"/>
      <c r="BK11" s="1903"/>
      <c r="BL11" s="1903"/>
      <c r="BM11" s="1903"/>
      <c r="BN11" s="1903"/>
      <c r="BO11" s="1903"/>
      <c r="BP11" s="1903"/>
      <c r="BQ11" s="1903"/>
      <c r="BR11" s="1903"/>
      <c r="BS11" s="1903"/>
      <c r="BT11" s="1903"/>
      <c r="BU11" s="1903"/>
      <c r="BV11" s="1903"/>
      <c r="BW11" s="1903"/>
      <c r="BX11" s="1903"/>
      <c r="BY11" s="1903"/>
      <c r="BZ11" s="1903"/>
      <c r="CA11" s="1904"/>
      <c r="CD11" s="1902" t="s">
        <v>1257</v>
      </c>
      <c r="CE11" s="1903"/>
      <c r="CF11" s="1903"/>
      <c r="CG11" s="1903"/>
      <c r="CH11" s="1903"/>
      <c r="CI11" s="1903"/>
      <c r="CJ11" s="1903"/>
      <c r="CK11" s="1903"/>
      <c r="CL11" s="1903"/>
      <c r="CM11" s="1903"/>
      <c r="CN11" s="1903"/>
      <c r="CO11" s="1903"/>
      <c r="CP11" s="1903"/>
      <c r="CQ11" s="1903"/>
      <c r="CR11" s="1903"/>
      <c r="CS11" s="1903"/>
      <c r="CT11" s="1903"/>
      <c r="CU11" s="1903"/>
      <c r="CV11" s="1903"/>
      <c r="CW11" s="1903"/>
      <c r="CX11" s="1904"/>
      <c r="CY11" s="586"/>
      <c r="CZ11" s="586"/>
      <c r="DA11" s="586"/>
      <c r="DB11" s="586"/>
      <c r="DC11" s="586"/>
      <c r="DD11" s="586"/>
      <c r="DE11" s="586"/>
      <c r="DF11" s="586"/>
      <c r="DG11" s="586"/>
      <c r="DH11" s="586"/>
      <c r="DI11" s="586"/>
      <c r="DJ11" s="586"/>
      <c r="DK11" s="586"/>
      <c r="DL11" s="586"/>
      <c r="DM11" s="586"/>
      <c r="DN11" s="586"/>
      <c r="DO11" s="586"/>
      <c r="DP11" s="586"/>
      <c r="DQ11" s="586"/>
      <c r="DR11" s="586"/>
      <c r="DS11" s="586"/>
      <c r="DT11" s="586"/>
      <c r="DU11" s="586"/>
      <c r="DV11" s="586"/>
      <c r="DW11" s="586"/>
      <c r="DX11" s="586"/>
      <c r="DY11" s="586"/>
      <c r="DZ11" s="586"/>
    </row>
    <row r="12" spans="1:130" ht="15.5" customHeight="1" thickBot="1">
      <c r="A12" s="1900"/>
      <c r="B12" s="1901"/>
      <c r="C12" s="1901"/>
      <c r="D12" s="1901"/>
      <c r="E12" s="1901"/>
      <c r="F12" s="1901"/>
      <c r="G12" s="1901"/>
      <c r="H12" s="1901"/>
      <c r="I12" s="1901"/>
      <c r="J12" s="1901"/>
      <c r="K12" s="1901"/>
      <c r="L12" s="586"/>
      <c r="M12" s="1905"/>
      <c r="N12" s="1906"/>
      <c r="O12" s="1906"/>
      <c r="P12" s="1906"/>
      <c r="Q12" s="1906"/>
      <c r="R12" s="1906"/>
      <c r="S12" s="1906"/>
      <c r="T12" s="1906"/>
      <c r="U12" s="1906"/>
      <c r="V12" s="1906"/>
      <c r="W12" s="1906"/>
      <c r="X12" s="1906"/>
      <c r="Y12" s="1906"/>
      <c r="Z12" s="1906"/>
      <c r="AA12" s="1906"/>
      <c r="AB12" s="1906"/>
      <c r="AC12" s="1906"/>
      <c r="AD12" s="1906"/>
      <c r="AE12" s="1906"/>
      <c r="AF12" s="1906"/>
      <c r="AG12" s="1907"/>
      <c r="AH12" s="586"/>
      <c r="AI12" s="586"/>
      <c r="AJ12" s="1905"/>
      <c r="AK12" s="1906"/>
      <c r="AL12" s="1906"/>
      <c r="AM12" s="1906"/>
      <c r="AN12" s="1906"/>
      <c r="AO12" s="1906"/>
      <c r="AP12" s="1906"/>
      <c r="AQ12" s="1906"/>
      <c r="AR12" s="1906"/>
      <c r="AS12" s="1906"/>
      <c r="AT12" s="1906"/>
      <c r="AU12" s="1906"/>
      <c r="AV12" s="1906"/>
      <c r="AW12" s="1906"/>
      <c r="AX12" s="1906"/>
      <c r="AY12" s="1906"/>
      <c r="AZ12" s="1906"/>
      <c r="BA12" s="1906"/>
      <c r="BB12" s="1906"/>
      <c r="BC12" s="1906"/>
      <c r="BD12" s="1907"/>
      <c r="BG12" s="1905"/>
      <c r="BH12" s="1906"/>
      <c r="BI12" s="1906"/>
      <c r="BJ12" s="1906"/>
      <c r="BK12" s="1906"/>
      <c r="BL12" s="1906"/>
      <c r="BM12" s="1906"/>
      <c r="BN12" s="1906"/>
      <c r="BO12" s="1906"/>
      <c r="BP12" s="1906"/>
      <c r="BQ12" s="1906"/>
      <c r="BR12" s="1906"/>
      <c r="BS12" s="1906"/>
      <c r="BT12" s="1906"/>
      <c r="BU12" s="1906"/>
      <c r="BV12" s="1906"/>
      <c r="BW12" s="1906"/>
      <c r="BX12" s="1906"/>
      <c r="BY12" s="1906"/>
      <c r="BZ12" s="1906"/>
      <c r="CA12" s="1907"/>
      <c r="CD12" s="1905"/>
      <c r="CE12" s="1906"/>
      <c r="CF12" s="1906"/>
      <c r="CG12" s="1906"/>
      <c r="CH12" s="1906"/>
      <c r="CI12" s="1906"/>
      <c r="CJ12" s="1906"/>
      <c r="CK12" s="1906"/>
      <c r="CL12" s="1906"/>
      <c r="CM12" s="1906"/>
      <c r="CN12" s="1906"/>
      <c r="CO12" s="1906"/>
      <c r="CP12" s="1906"/>
      <c r="CQ12" s="1906"/>
      <c r="CR12" s="1906"/>
      <c r="CS12" s="1906"/>
      <c r="CT12" s="1906"/>
      <c r="CU12" s="1906"/>
      <c r="CV12" s="1906"/>
      <c r="CW12" s="1906"/>
      <c r="CX12" s="1907"/>
      <c r="CY12" s="586"/>
      <c r="CZ12" s="586"/>
      <c r="DA12" s="586"/>
      <c r="DB12" s="586"/>
      <c r="DC12" s="586"/>
      <c r="DD12" s="586"/>
      <c r="DE12" s="586"/>
      <c r="DF12" s="586"/>
      <c r="DG12" s="586"/>
      <c r="DH12" s="586"/>
      <c r="DI12" s="586"/>
      <c r="DJ12" s="586"/>
      <c r="DK12" s="586"/>
      <c r="DL12" s="586"/>
      <c r="DM12" s="586"/>
      <c r="DN12" s="586"/>
      <c r="DO12" s="586"/>
      <c r="DP12" s="586"/>
      <c r="DQ12" s="586"/>
      <c r="DR12" s="586"/>
      <c r="DS12" s="586"/>
      <c r="DT12" s="586"/>
      <c r="DU12" s="586"/>
      <c r="DV12" s="586"/>
      <c r="DW12" s="586"/>
      <c r="DX12" s="586"/>
      <c r="DY12" s="586"/>
      <c r="DZ12" s="586"/>
    </row>
    <row r="13" spans="1:130" ht="9.5" customHeight="1">
      <c r="A13" s="596"/>
      <c r="B13" s="597"/>
      <c r="C13" s="597"/>
      <c r="D13" s="597"/>
      <c r="E13" s="597"/>
      <c r="F13" s="597"/>
      <c r="G13" s="597"/>
      <c r="H13" s="597"/>
      <c r="I13" s="597"/>
      <c r="J13" s="598"/>
      <c r="K13" s="598"/>
      <c r="L13" s="586"/>
      <c r="M13" s="599"/>
      <c r="N13" s="600"/>
      <c r="O13" s="600"/>
      <c r="P13" s="600"/>
      <c r="Q13" s="600"/>
      <c r="R13" s="600"/>
      <c r="S13" s="586"/>
      <c r="T13" s="586"/>
      <c r="U13" s="586"/>
      <c r="V13" s="586"/>
      <c r="W13" s="586"/>
      <c r="X13" s="586"/>
      <c r="Y13" s="586"/>
      <c r="Z13" s="586"/>
      <c r="AA13" s="586"/>
      <c r="AB13" s="586"/>
      <c r="AC13" s="586"/>
      <c r="AD13" s="586"/>
      <c r="AE13" s="586"/>
      <c r="AF13" s="586"/>
      <c r="AG13" s="601"/>
      <c r="AH13" s="586"/>
      <c r="AI13" s="586"/>
      <c r="AJ13" s="599"/>
      <c r="AK13" s="600"/>
      <c r="AL13" s="600"/>
      <c r="AM13" s="600"/>
      <c r="AN13" s="600"/>
      <c r="AO13" s="600"/>
      <c r="AP13" s="586"/>
      <c r="AQ13" s="586"/>
      <c r="AR13" s="586"/>
      <c r="AS13" s="586"/>
      <c r="AT13" s="586"/>
      <c r="AU13" s="586"/>
      <c r="AV13" s="586"/>
      <c r="AW13" s="586"/>
      <c r="AX13" s="586"/>
      <c r="AY13" s="586"/>
      <c r="AZ13" s="586"/>
      <c r="BA13" s="586"/>
      <c r="BB13" s="586"/>
      <c r="BC13" s="586"/>
      <c r="BD13" s="601"/>
      <c r="BG13" s="599"/>
      <c r="BH13" s="600"/>
      <c r="BI13" s="600"/>
      <c r="BJ13" s="600"/>
      <c r="BK13" s="600"/>
      <c r="BL13" s="600"/>
      <c r="BM13" s="586"/>
      <c r="BN13" s="586"/>
      <c r="BO13" s="586"/>
      <c r="BP13" s="586"/>
      <c r="BQ13" s="586"/>
      <c r="BR13" s="586"/>
      <c r="BS13" s="586"/>
      <c r="BT13" s="586"/>
      <c r="BU13" s="586"/>
      <c r="BV13" s="586"/>
      <c r="BW13" s="586"/>
      <c r="BX13" s="586"/>
      <c r="BY13" s="586"/>
      <c r="BZ13" s="586"/>
      <c r="CA13" s="601"/>
      <c r="CD13" s="599"/>
      <c r="CE13" s="600"/>
      <c r="CF13" s="600"/>
      <c r="CG13" s="600"/>
      <c r="CH13" s="600"/>
      <c r="CI13" s="600"/>
      <c r="CJ13" s="586"/>
      <c r="CK13" s="586"/>
      <c r="CL13" s="586"/>
      <c r="CM13" s="586"/>
      <c r="CN13" s="586"/>
      <c r="CO13" s="586"/>
      <c r="CP13" s="586"/>
      <c r="CQ13" s="586"/>
      <c r="CR13" s="586"/>
      <c r="CS13" s="586"/>
      <c r="CT13" s="586"/>
      <c r="CU13" s="586"/>
      <c r="CV13" s="586"/>
      <c r="CW13" s="586"/>
      <c r="CX13" s="601"/>
      <c r="CY13" s="586"/>
      <c r="CZ13" s="586"/>
      <c r="DA13" s="586"/>
      <c r="DB13" s="586"/>
      <c r="DC13" s="586"/>
      <c r="DD13" s="586"/>
      <c r="DE13" s="586"/>
      <c r="DF13" s="586"/>
      <c r="DG13" s="586"/>
      <c r="DH13" s="586"/>
      <c r="DI13" s="586"/>
      <c r="DJ13" s="586"/>
      <c r="DK13" s="586"/>
      <c r="DL13" s="586"/>
      <c r="DM13" s="586"/>
      <c r="DN13" s="586"/>
      <c r="DO13" s="586"/>
      <c r="DP13" s="586"/>
      <c r="DQ13" s="586"/>
      <c r="DR13" s="586"/>
      <c r="DS13" s="586"/>
      <c r="DT13" s="586"/>
      <c r="DU13" s="586"/>
      <c r="DV13" s="586"/>
      <c r="DW13" s="586"/>
      <c r="DX13" s="586"/>
      <c r="DY13" s="586"/>
      <c r="DZ13" s="586"/>
    </row>
    <row r="14" spans="1:130" ht="17.75" customHeight="1">
      <c r="A14" s="596"/>
      <c r="B14" s="602"/>
      <c r="C14" s="597"/>
      <c r="D14" s="597"/>
      <c r="E14" s="597"/>
      <c r="F14" s="597"/>
      <c r="G14" s="597"/>
      <c r="H14" s="597"/>
      <c r="I14" s="597"/>
      <c r="J14" s="598"/>
      <c r="K14" s="598"/>
      <c r="L14" s="586"/>
      <c r="M14" s="599"/>
      <c r="N14" s="600"/>
      <c r="O14" s="600"/>
      <c r="P14" s="600"/>
      <c r="Q14" s="600"/>
      <c r="R14" s="600"/>
      <c r="S14" s="586"/>
      <c r="T14" s="586"/>
      <c r="U14" s="586"/>
      <c r="V14" s="586"/>
      <c r="W14" s="586"/>
      <c r="X14" s="586"/>
      <c r="Y14" s="586"/>
      <c r="Z14" s="586"/>
      <c r="AA14" s="586"/>
      <c r="AB14" s="586"/>
      <c r="AC14" s="586"/>
      <c r="AD14" s="586"/>
      <c r="AE14" s="586"/>
      <c r="AF14" s="586"/>
      <c r="AG14" s="601"/>
      <c r="AH14" s="586"/>
      <c r="AI14" s="586"/>
      <c r="AJ14" s="599"/>
      <c r="AK14" s="600"/>
      <c r="AL14" s="600"/>
      <c r="AM14" s="600"/>
      <c r="AN14" s="600"/>
      <c r="AO14" s="600"/>
      <c r="AP14" s="586"/>
      <c r="AQ14" s="586"/>
      <c r="AR14" s="586"/>
      <c r="AS14" s="586"/>
      <c r="AT14" s="586"/>
      <c r="AU14" s="586"/>
      <c r="AV14" s="586"/>
      <c r="AW14" s="586"/>
      <c r="AX14" s="586"/>
      <c r="AY14" s="586"/>
      <c r="AZ14" s="586"/>
      <c r="BA14" s="586"/>
      <c r="BB14" s="586"/>
      <c r="BC14" s="586"/>
      <c r="BD14" s="601"/>
      <c r="BG14" s="599"/>
      <c r="BH14" s="600"/>
      <c r="BI14" s="600"/>
      <c r="BJ14" s="600"/>
      <c r="BK14" s="600"/>
      <c r="BL14" s="600"/>
      <c r="BM14" s="586"/>
      <c r="BN14" s="586"/>
      <c r="BO14" s="586"/>
      <c r="BP14" s="586"/>
      <c r="BQ14" s="586"/>
      <c r="BR14" s="586"/>
      <c r="BS14" s="586"/>
      <c r="BT14" s="586"/>
      <c r="BU14" s="586"/>
      <c r="BV14" s="586"/>
      <c r="BW14" s="586"/>
      <c r="BX14" s="586"/>
      <c r="BY14" s="586"/>
      <c r="BZ14" s="586"/>
      <c r="CA14" s="601"/>
      <c r="CD14" s="599"/>
      <c r="CE14" s="600"/>
      <c r="CF14" s="600"/>
      <c r="CG14" s="600"/>
      <c r="CH14" s="600"/>
      <c r="CI14" s="600"/>
      <c r="CJ14" s="586"/>
      <c r="CK14" s="586"/>
      <c r="CL14" s="586"/>
      <c r="CM14" s="586"/>
      <c r="CN14" s="586"/>
      <c r="CO14" s="586"/>
      <c r="CP14" s="586"/>
      <c r="CQ14" s="586"/>
      <c r="CR14" s="586"/>
      <c r="CS14" s="586"/>
      <c r="CT14" s="586"/>
      <c r="CU14" s="586"/>
      <c r="CV14" s="586"/>
      <c r="CW14" s="586"/>
      <c r="CX14" s="601"/>
      <c r="CY14" s="586"/>
      <c r="CZ14" s="586"/>
      <c r="DA14" s="586"/>
      <c r="DB14" s="586"/>
      <c r="DC14" s="586"/>
      <c r="DD14" s="586"/>
      <c r="DE14" s="586"/>
      <c r="DF14" s="586"/>
      <c r="DG14" s="586"/>
      <c r="DH14" s="586"/>
      <c r="DI14" s="586"/>
      <c r="DJ14" s="586"/>
      <c r="DK14" s="586"/>
      <c r="DL14" s="586"/>
      <c r="DM14" s="586"/>
      <c r="DN14" s="586"/>
      <c r="DO14" s="586"/>
      <c r="DP14" s="586"/>
      <c r="DQ14" s="586"/>
      <c r="DR14" s="586"/>
      <c r="DS14" s="586"/>
      <c r="DT14" s="586"/>
      <c r="DU14" s="586"/>
      <c r="DV14" s="586"/>
      <c r="DW14" s="586"/>
      <c r="DX14" s="586"/>
      <c r="DY14" s="586"/>
      <c r="DZ14" s="586"/>
    </row>
    <row r="15" spans="1:130" ht="17.75" customHeight="1">
      <c r="A15" s="603"/>
      <c r="B15" s="604"/>
      <c r="C15" s="604"/>
      <c r="D15" s="604"/>
      <c r="E15" s="604"/>
      <c r="F15" s="604"/>
      <c r="G15" s="598"/>
      <c r="H15" s="598"/>
      <c r="I15" s="598"/>
      <c r="J15" s="598"/>
      <c r="K15" s="598"/>
      <c r="L15" s="586"/>
      <c r="M15" s="599"/>
      <c r="N15" s="600"/>
      <c r="O15" s="600"/>
      <c r="P15" s="600"/>
      <c r="Q15" s="600"/>
      <c r="R15" s="600"/>
      <c r="S15" s="586"/>
      <c r="T15" s="586"/>
      <c r="U15" s="586"/>
      <c r="V15" s="586"/>
      <c r="W15" s="586"/>
      <c r="X15" s="586"/>
      <c r="Y15" s="586"/>
      <c r="Z15" s="586"/>
      <c r="AA15" s="586"/>
      <c r="AB15" s="586"/>
      <c r="AC15" s="586"/>
      <c r="AD15" s="586"/>
      <c r="AE15" s="586"/>
      <c r="AF15" s="586"/>
      <c r="AG15" s="601"/>
      <c r="AH15" s="586"/>
      <c r="AI15" s="586"/>
      <c r="AJ15" s="599"/>
      <c r="AK15" s="600"/>
      <c r="AL15" s="600"/>
      <c r="AM15" s="600"/>
      <c r="AN15" s="600"/>
      <c r="AO15" s="600"/>
      <c r="AP15" s="586"/>
      <c r="AQ15" s="586"/>
      <c r="AR15" s="586"/>
      <c r="AS15" s="586"/>
      <c r="AT15" s="586"/>
      <c r="AU15" s="586"/>
      <c r="AV15" s="586"/>
      <c r="AW15" s="586"/>
      <c r="AX15" s="586"/>
      <c r="AY15" s="586"/>
      <c r="AZ15" s="586"/>
      <c r="BA15" s="586"/>
      <c r="BB15" s="586"/>
      <c r="BC15" s="586"/>
      <c r="BD15" s="601"/>
      <c r="BG15" s="599"/>
      <c r="BH15" s="600"/>
      <c r="BI15" s="600"/>
      <c r="BJ15" s="600"/>
      <c r="BK15" s="600"/>
      <c r="BL15" s="600"/>
      <c r="BM15" s="586"/>
      <c r="BN15" s="586"/>
      <c r="BO15" s="586"/>
      <c r="BP15" s="586"/>
      <c r="BQ15" s="586"/>
      <c r="BR15" s="586"/>
      <c r="BS15" s="586"/>
      <c r="BT15" s="586"/>
      <c r="BU15" s="586"/>
      <c r="BV15" s="586"/>
      <c r="BW15" s="586"/>
      <c r="BX15" s="586"/>
      <c r="BY15" s="586"/>
      <c r="BZ15" s="586"/>
      <c r="CA15" s="601"/>
      <c r="CD15" s="599"/>
      <c r="CE15" s="600"/>
      <c r="CF15" s="600"/>
      <c r="CG15" s="600"/>
      <c r="CH15" s="600"/>
      <c r="CI15" s="600"/>
      <c r="CJ15" s="586"/>
      <c r="CK15" s="586"/>
      <c r="CL15" s="586"/>
      <c r="CM15" s="586"/>
      <c r="CN15" s="586"/>
      <c r="CO15" s="586"/>
      <c r="CP15" s="586"/>
      <c r="CQ15" s="586"/>
      <c r="CR15" s="586"/>
      <c r="CS15" s="586"/>
      <c r="CT15" s="586"/>
      <c r="CU15" s="586"/>
      <c r="CV15" s="586"/>
      <c r="CW15" s="586"/>
      <c r="CX15" s="601"/>
      <c r="CY15" s="586"/>
      <c r="CZ15" s="586"/>
      <c r="DA15" s="586"/>
      <c r="DB15" s="586"/>
      <c r="DC15" s="586"/>
      <c r="DD15" s="586"/>
      <c r="DE15" s="586"/>
      <c r="DF15" s="586"/>
      <c r="DG15" s="586"/>
      <c r="DH15" s="586"/>
      <c r="DI15" s="586"/>
      <c r="DJ15" s="586"/>
      <c r="DK15" s="586"/>
      <c r="DL15" s="586"/>
      <c r="DM15" s="586"/>
      <c r="DN15" s="586"/>
      <c r="DO15" s="586"/>
      <c r="DP15" s="586"/>
      <c r="DQ15" s="586"/>
      <c r="DR15" s="586"/>
      <c r="DS15" s="586"/>
      <c r="DT15" s="586"/>
      <c r="DU15" s="586"/>
      <c r="DV15" s="586"/>
      <c r="DW15" s="586"/>
      <c r="DX15" s="586"/>
      <c r="DY15" s="586"/>
      <c r="DZ15" s="586"/>
    </row>
    <row r="16" spans="1:130" ht="17.75" customHeight="1">
      <c r="A16" s="596"/>
      <c r="B16" s="1886" t="s">
        <v>1258</v>
      </c>
      <c r="C16" s="1886"/>
      <c r="D16" s="1887"/>
      <c r="E16" s="605"/>
      <c r="F16" s="606"/>
      <c r="G16" s="598"/>
      <c r="H16" s="598"/>
      <c r="I16" s="598"/>
      <c r="J16" s="598"/>
      <c r="K16" s="598"/>
      <c r="L16" s="586"/>
      <c r="M16" s="599"/>
      <c r="N16" s="600"/>
      <c r="O16" s="600"/>
      <c r="P16" s="600"/>
      <c r="Q16" s="600"/>
      <c r="R16" s="600"/>
      <c r="S16" s="586"/>
      <c r="T16" s="586"/>
      <c r="U16" s="586"/>
      <c r="V16" s="586"/>
      <c r="W16" s="586"/>
      <c r="X16" s="586"/>
      <c r="Y16" s="586"/>
      <c r="Z16" s="586"/>
      <c r="AA16" s="586"/>
      <c r="AB16" s="586"/>
      <c r="AC16" s="586"/>
      <c r="AD16" s="586"/>
      <c r="AE16" s="586"/>
      <c r="AF16" s="586"/>
      <c r="AG16" s="601"/>
      <c r="AH16" s="586"/>
      <c r="AI16" s="586"/>
      <c r="AJ16" s="599"/>
      <c r="AK16" s="600"/>
      <c r="AL16" s="600"/>
      <c r="AM16" s="600"/>
      <c r="AN16" s="600"/>
      <c r="AO16" s="600"/>
      <c r="AP16" s="586"/>
      <c r="AQ16" s="586"/>
      <c r="AR16" s="586"/>
      <c r="AS16" s="586"/>
      <c r="AT16" s="586"/>
      <c r="AU16" s="586"/>
      <c r="AV16" s="586"/>
      <c r="AW16" s="586"/>
      <c r="AX16" s="586"/>
      <c r="AY16" s="586"/>
      <c r="AZ16" s="586"/>
      <c r="BA16" s="586"/>
      <c r="BB16" s="586"/>
      <c r="BC16" s="586"/>
      <c r="BD16" s="601"/>
      <c r="BG16" s="599"/>
      <c r="BH16" s="600"/>
      <c r="BI16" s="600"/>
      <c r="BJ16" s="600"/>
      <c r="BK16" s="600"/>
      <c r="BL16" s="600"/>
      <c r="BM16" s="586"/>
      <c r="BN16" s="586"/>
      <c r="BO16" s="586"/>
      <c r="BP16" s="586"/>
      <c r="BQ16" s="586"/>
      <c r="BR16" s="586"/>
      <c r="BS16" s="586"/>
      <c r="BT16" s="586"/>
      <c r="BU16" s="586"/>
      <c r="BV16" s="586"/>
      <c r="BW16" s="586"/>
      <c r="BX16" s="586"/>
      <c r="BY16" s="586"/>
      <c r="BZ16" s="586"/>
      <c r="CA16" s="601"/>
      <c r="CD16" s="599"/>
      <c r="CE16" s="600"/>
      <c r="CF16" s="600"/>
      <c r="CG16" s="600"/>
      <c r="CH16" s="600"/>
      <c r="CI16" s="600"/>
      <c r="CJ16" s="586"/>
      <c r="CK16" s="586"/>
      <c r="CL16" s="586"/>
      <c r="CM16" s="586"/>
      <c r="CN16" s="586"/>
      <c r="CO16" s="586"/>
      <c r="CP16" s="586"/>
      <c r="CQ16" s="586"/>
      <c r="CR16" s="586"/>
      <c r="CS16" s="586"/>
      <c r="CT16" s="586"/>
      <c r="CU16" s="586"/>
      <c r="CV16" s="586"/>
      <c r="CW16" s="586"/>
      <c r="CX16" s="601"/>
      <c r="CY16" s="586"/>
      <c r="CZ16" s="586"/>
      <c r="DA16" s="586"/>
      <c r="DB16" s="586"/>
      <c r="DC16" s="586"/>
      <c r="DD16" s="586"/>
      <c r="DE16" s="586"/>
      <c r="DF16" s="586"/>
      <c r="DG16" s="586"/>
      <c r="DH16" s="586"/>
      <c r="DI16" s="586"/>
      <c r="DJ16" s="586"/>
      <c r="DK16" s="586"/>
      <c r="DL16" s="586"/>
      <c r="DM16" s="586"/>
      <c r="DN16" s="586"/>
      <c r="DO16" s="586"/>
      <c r="DP16" s="586"/>
      <c r="DQ16" s="586"/>
      <c r="DR16" s="586"/>
      <c r="DS16" s="586"/>
      <c r="DT16" s="586"/>
      <c r="DU16" s="586"/>
      <c r="DV16" s="586"/>
      <c r="DW16" s="586"/>
      <c r="DX16" s="586"/>
      <c r="DY16" s="586"/>
      <c r="DZ16" s="586"/>
    </row>
    <row r="17" spans="1:130" ht="17.75" customHeight="1">
      <c r="A17" s="596"/>
      <c r="B17" s="1888"/>
      <c r="C17" s="1888"/>
      <c r="D17" s="1889"/>
      <c r="E17" s="607"/>
      <c r="F17" s="608"/>
      <c r="G17" s="598"/>
      <c r="H17" s="598"/>
      <c r="I17" s="598"/>
      <c r="J17" s="598"/>
      <c r="K17" s="598"/>
      <c r="L17" s="586"/>
      <c r="M17" s="599"/>
      <c r="N17" s="600"/>
      <c r="O17" s="600"/>
      <c r="P17" s="600"/>
      <c r="Q17" s="600"/>
      <c r="R17" s="600"/>
      <c r="S17" s="586"/>
      <c r="T17" s="586"/>
      <c r="U17" s="586"/>
      <c r="V17" s="586"/>
      <c r="W17" s="586"/>
      <c r="X17" s="586"/>
      <c r="Y17" s="586"/>
      <c r="Z17" s="586"/>
      <c r="AA17" s="586"/>
      <c r="AB17" s="586"/>
      <c r="AC17" s="586"/>
      <c r="AD17" s="586"/>
      <c r="AE17" s="586"/>
      <c r="AF17" s="586"/>
      <c r="AG17" s="601"/>
      <c r="AH17" s="586"/>
      <c r="AI17" s="586"/>
      <c r="AJ17" s="599"/>
      <c r="AK17" s="600"/>
      <c r="AL17" s="600"/>
      <c r="AM17" s="600"/>
      <c r="AN17" s="600"/>
      <c r="AO17" s="600"/>
      <c r="AP17" s="586"/>
      <c r="AQ17" s="586"/>
      <c r="AR17" s="586"/>
      <c r="AS17" s="586"/>
      <c r="AT17" s="586"/>
      <c r="AU17" s="586"/>
      <c r="AV17" s="586"/>
      <c r="AW17" s="586"/>
      <c r="AX17" s="586"/>
      <c r="AY17" s="586"/>
      <c r="AZ17" s="586"/>
      <c r="BA17" s="586"/>
      <c r="BB17" s="586"/>
      <c r="BC17" s="586"/>
      <c r="BD17" s="601"/>
      <c r="BG17" s="599"/>
      <c r="BH17" s="600"/>
      <c r="BI17" s="600"/>
      <c r="BJ17" s="600"/>
      <c r="BK17" s="600"/>
      <c r="BL17" s="600"/>
      <c r="BM17" s="586"/>
      <c r="BN17" s="586"/>
      <c r="BO17" s="586"/>
      <c r="BP17" s="586"/>
      <c r="BQ17" s="586"/>
      <c r="BR17" s="586"/>
      <c r="BS17" s="586"/>
      <c r="BT17" s="586"/>
      <c r="BU17" s="586"/>
      <c r="BV17" s="586"/>
      <c r="BW17" s="586"/>
      <c r="BX17" s="586"/>
      <c r="BY17" s="586"/>
      <c r="BZ17" s="586"/>
      <c r="CA17" s="601"/>
      <c r="CD17" s="599"/>
      <c r="CE17" s="600"/>
      <c r="CF17" s="600"/>
      <c r="CG17" s="600"/>
      <c r="CH17" s="600"/>
      <c r="CI17" s="600"/>
      <c r="CJ17" s="586"/>
      <c r="CK17" s="586"/>
      <c r="CL17" s="586"/>
      <c r="CM17" s="586"/>
      <c r="CN17" s="586"/>
      <c r="CO17" s="586"/>
      <c r="CP17" s="586"/>
      <c r="CQ17" s="586"/>
      <c r="CR17" s="586"/>
      <c r="CS17" s="586"/>
      <c r="CT17" s="586"/>
      <c r="CU17" s="586"/>
      <c r="CV17" s="586"/>
      <c r="CW17" s="586"/>
      <c r="CX17" s="601"/>
      <c r="CY17" s="586"/>
      <c r="CZ17" s="586"/>
      <c r="DA17" s="586"/>
      <c r="DB17" s="586"/>
      <c r="DC17" s="586"/>
      <c r="DD17" s="586"/>
      <c r="DE17" s="586"/>
      <c r="DF17" s="586"/>
      <c r="DG17" s="586"/>
      <c r="DH17" s="586"/>
      <c r="DI17" s="586"/>
      <c r="DJ17" s="586"/>
      <c r="DK17" s="586"/>
      <c r="DL17" s="586"/>
      <c r="DM17" s="586"/>
      <c r="DN17" s="586"/>
      <c r="DO17" s="586"/>
      <c r="DP17" s="586"/>
      <c r="DQ17" s="586"/>
      <c r="DR17" s="586"/>
      <c r="DS17" s="586"/>
      <c r="DT17" s="586"/>
      <c r="DU17" s="586"/>
      <c r="DV17" s="586"/>
      <c r="DW17" s="586"/>
      <c r="DX17" s="586"/>
      <c r="DY17" s="586"/>
      <c r="DZ17" s="586"/>
    </row>
    <row r="18" spans="1:130" ht="17.75" customHeight="1">
      <c r="A18" s="596"/>
      <c r="B18" s="1888"/>
      <c r="C18" s="1888"/>
      <c r="D18" s="1889"/>
      <c r="E18" s="607"/>
      <c r="F18" s="608"/>
      <c r="G18" s="598"/>
      <c r="H18" s="598"/>
      <c r="I18" s="609"/>
      <c r="J18" s="609"/>
      <c r="K18" s="598"/>
      <c r="L18" s="586"/>
      <c r="M18" s="599"/>
      <c r="N18" s="600"/>
      <c r="O18" s="600"/>
      <c r="P18" s="600"/>
      <c r="Q18" s="600"/>
      <c r="R18" s="600"/>
      <c r="S18" s="586"/>
      <c r="T18" s="586"/>
      <c r="U18" s="586"/>
      <c r="V18" s="586"/>
      <c r="W18" s="586"/>
      <c r="X18" s="586"/>
      <c r="Y18" s="586"/>
      <c r="Z18" s="586"/>
      <c r="AA18" s="586"/>
      <c r="AB18" s="586"/>
      <c r="AC18" s="586"/>
      <c r="AD18" s="586"/>
      <c r="AE18" s="586"/>
      <c r="AF18" s="586"/>
      <c r="AG18" s="601"/>
      <c r="AH18" s="586"/>
      <c r="AI18" s="586"/>
      <c r="AJ18" s="599"/>
      <c r="AK18" s="600"/>
      <c r="AL18" s="600"/>
      <c r="AM18" s="600"/>
      <c r="AN18" s="600"/>
      <c r="AO18" s="600"/>
      <c r="AP18" s="586"/>
      <c r="AQ18" s="586"/>
      <c r="AR18" s="586"/>
      <c r="AS18" s="586"/>
      <c r="AT18" s="586"/>
      <c r="AU18" s="586"/>
      <c r="AV18" s="586"/>
      <c r="AW18" s="586"/>
      <c r="AX18" s="586"/>
      <c r="AY18" s="586"/>
      <c r="AZ18" s="586"/>
      <c r="BA18" s="586"/>
      <c r="BB18" s="586"/>
      <c r="BC18" s="586"/>
      <c r="BD18" s="601"/>
      <c r="BG18" s="599"/>
      <c r="BH18" s="600"/>
      <c r="BI18" s="600"/>
      <c r="BJ18" s="600"/>
      <c r="BK18" s="600"/>
      <c r="BL18" s="600"/>
      <c r="BM18" s="586"/>
      <c r="BN18" s="586"/>
      <c r="BO18" s="586"/>
      <c r="BP18" s="586"/>
      <c r="BQ18" s="586"/>
      <c r="BR18" s="586"/>
      <c r="BS18" s="586"/>
      <c r="BT18" s="586"/>
      <c r="BU18" s="586"/>
      <c r="BV18" s="586"/>
      <c r="BW18" s="586"/>
      <c r="BX18" s="586"/>
      <c r="BY18" s="586"/>
      <c r="BZ18" s="586"/>
      <c r="CA18" s="601"/>
      <c r="CD18" s="599"/>
      <c r="CE18" s="600"/>
      <c r="CF18" s="600"/>
      <c r="CG18" s="600"/>
      <c r="CH18" s="600"/>
      <c r="CI18" s="600"/>
      <c r="CJ18" s="586"/>
      <c r="CK18" s="586"/>
      <c r="CL18" s="586"/>
      <c r="CM18" s="586"/>
      <c r="CN18" s="586"/>
      <c r="CO18" s="586"/>
      <c r="CP18" s="586"/>
      <c r="CQ18" s="586"/>
      <c r="CR18" s="586"/>
      <c r="CS18" s="586"/>
      <c r="CT18" s="586"/>
      <c r="CU18" s="586"/>
      <c r="CV18" s="586"/>
      <c r="CW18" s="586"/>
      <c r="CX18" s="601"/>
      <c r="CY18" s="586"/>
      <c r="CZ18" s="586"/>
      <c r="DA18" s="586"/>
      <c r="DB18" s="586"/>
      <c r="DC18" s="586"/>
      <c r="DD18" s="586"/>
      <c r="DE18" s="586"/>
      <c r="DF18" s="586"/>
      <c r="DG18" s="586"/>
      <c r="DH18" s="586"/>
      <c r="DI18" s="586"/>
      <c r="DJ18" s="586"/>
      <c r="DK18" s="586"/>
      <c r="DL18" s="586"/>
      <c r="DM18" s="586"/>
      <c r="DN18" s="586"/>
      <c r="DO18" s="586"/>
      <c r="DP18" s="586"/>
      <c r="DQ18" s="586"/>
      <c r="DR18" s="586"/>
      <c r="DS18" s="586"/>
      <c r="DT18" s="586"/>
      <c r="DU18" s="586"/>
      <c r="DV18" s="586"/>
      <c r="DW18" s="586"/>
      <c r="DX18" s="586"/>
      <c r="DY18" s="586"/>
      <c r="DZ18" s="586"/>
    </row>
    <row r="19" spans="1:130" ht="17.75" customHeight="1">
      <c r="A19" s="596"/>
      <c r="B19" s="1888"/>
      <c r="C19" s="1888"/>
      <c r="D19" s="1889"/>
      <c r="E19" s="607"/>
      <c r="F19" s="608"/>
      <c r="G19" s="598"/>
      <c r="H19" s="1908" t="s">
        <v>1850</v>
      </c>
      <c r="I19" s="1909"/>
      <c r="J19" s="1910"/>
      <c r="K19" s="598"/>
      <c r="L19" s="586"/>
      <c r="M19" s="599"/>
      <c r="N19" s="600"/>
      <c r="O19" s="600"/>
      <c r="P19" s="600"/>
      <c r="Q19" s="600"/>
      <c r="R19" s="600"/>
      <c r="S19" s="586"/>
      <c r="T19" s="586"/>
      <c r="U19" s="586"/>
      <c r="V19" s="586"/>
      <c r="W19" s="586"/>
      <c r="X19" s="586"/>
      <c r="Y19" s="586"/>
      <c r="Z19" s="586"/>
      <c r="AA19" s="586"/>
      <c r="AB19" s="586"/>
      <c r="AC19" s="586"/>
      <c r="AD19" s="586"/>
      <c r="AE19" s="586"/>
      <c r="AF19" s="586"/>
      <c r="AG19" s="601"/>
      <c r="AH19" s="586"/>
      <c r="AI19" s="586"/>
      <c r="AJ19" s="599"/>
      <c r="AK19" s="600"/>
      <c r="AL19" s="600"/>
      <c r="AM19" s="600"/>
      <c r="AN19" s="600"/>
      <c r="AO19" s="600"/>
      <c r="AP19" s="586"/>
      <c r="AQ19" s="586"/>
      <c r="AR19" s="586"/>
      <c r="AS19" s="586"/>
      <c r="AT19" s="586"/>
      <c r="AU19" s="586"/>
      <c r="AV19" s="586"/>
      <c r="AW19" s="586"/>
      <c r="AX19" s="586"/>
      <c r="AY19" s="586"/>
      <c r="AZ19" s="586"/>
      <c r="BA19" s="586"/>
      <c r="BB19" s="586"/>
      <c r="BC19" s="586"/>
      <c r="BD19" s="601"/>
      <c r="BG19" s="599"/>
      <c r="BH19" s="600"/>
      <c r="BI19" s="600"/>
      <c r="BJ19" s="600"/>
      <c r="BK19" s="600"/>
      <c r="BL19" s="600"/>
      <c r="BM19" s="586"/>
      <c r="BN19" s="586"/>
      <c r="BO19" s="586"/>
      <c r="BP19" s="586"/>
      <c r="BQ19" s="586"/>
      <c r="BR19" s="586"/>
      <c r="BS19" s="586"/>
      <c r="BT19" s="586"/>
      <c r="BU19" s="586"/>
      <c r="BV19" s="586"/>
      <c r="BW19" s="586"/>
      <c r="BX19" s="586"/>
      <c r="BY19" s="586"/>
      <c r="BZ19" s="586"/>
      <c r="CA19" s="601"/>
      <c r="CD19" s="599"/>
      <c r="CE19" s="600"/>
      <c r="CF19" s="600"/>
      <c r="CG19" s="600"/>
      <c r="CH19" s="600"/>
      <c r="CI19" s="600"/>
      <c r="CJ19" s="586"/>
      <c r="CK19" s="586"/>
      <c r="CL19" s="586"/>
      <c r="CM19" s="586"/>
      <c r="CN19" s="586"/>
      <c r="CO19" s="586"/>
      <c r="CP19" s="586"/>
      <c r="CQ19" s="586"/>
      <c r="CR19" s="586"/>
      <c r="CS19" s="586"/>
      <c r="CT19" s="586"/>
      <c r="CU19" s="586"/>
      <c r="CV19" s="586"/>
      <c r="CW19" s="586"/>
      <c r="CX19" s="601"/>
      <c r="CY19" s="586"/>
      <c r="CZ19" s="586"/>
      <c r="DA19" s="586"/>
      <c r="DB19" s="586"/>
      <c r="DC19" s="586"/>
      <c r="DD19" s="586"/>
      <c r="DE19" s="586"/>
      <c r="DF19" s="586"/>
      <c r="DG19" s="586"/>
      <c r="DH19" s="586"/>
      <c r="DI19" s="586"/>
      <c r="DJ19" s="586"/>
      <c r="DK19" s="586"/>
      <c r="DL19" s="586"/>
      <c r="DM19" s="586"/>
      <c r="DN19" s="586"/>
      <c r="DO19" s="586"/>
      <c r="DP19" s="586"/>
      <c r="DQ19" s="586"/>
      <c r="DR19" s="586"/>
      <c r="DS19" s="586"/>
      <c r="DT19" s="586"/>
      <c r="DU19" s="586"/>
      <c r="DV19" s="586"/>
      <c r="DW19" s="586"/>
      <c r="DX19" s="586"/>
      <c r="DY19" s="586"/>
      <c r="DZ19" s="586"/>
    </row>
    <row r="20" spans="1:130" ht="17.75" customHeight="1">
      <c r="A20" s="596"/>
      <c r="B20" s="1888"/>
      <c r="C20" s="1888"/>
      <c r="D20" s="1889"/>
      <c r="E20" s="607"/>
      <c r="F20" s="608"/>
      <c r="G20" s="598"/>
      <c r="H20" s="1911"/>
      <c r="I20" s="1912"/>
      <c r="J20" s="1913"/>
      <c r="K20" s="598"/>
      <c r="L20" s="586"/>
      <c r="M20" s="599"/>
      <c r="N20" s="600"/>
      <c r="O20" s="600"/>
      <c r="P20" s="600"/>
      <c r="Q20" s="600"/>
      <c r="R20" s="600"/>
      <c r="S20" s="586"/>
      <c r="T20" s="586"/>
      <c r="U20" s="586"/>
      <c r="V20" s="586"/>
      <c r="W20" s="586"/>
      <c r="X20" s="586"/>
      <c r="Y20" s="586"/>
      <c r="Z20" s="586"/>
      <c r="AA20" s="586"/>
      <c r="AB20" s="586"/>
      <c r="AC20" s="586"/>
      <c r="AD20" s="586"/>
      <c r="AE20" s="586"/>
      <c r="AF20" s="586"/>
      <c r="AG20" s="601"/>
      <c r="AH20" s="586"/>
      <c r="AI20" s="586"/>
      <c r="AJ20" s="599"/>
      <c r="AK20" s="600"/>
      <c r="AL20" s="600"/>
      <c r="AM20" s="600"/>
      <c r="AN20" s="600"/>
      <c r="AO20" s="600"/>
      <c r="AP20" s="586"/>
      <c r="AQ20" s="586"/>
      <c r="AR20" s="586"/>
      <c r="AS20" s="586"/>
      <c r="AT20" s="586"/>
      <c r="AU20" s="586"/>
      <c r="AV20" s="586"/>
      <c r="AW20" s="586"/>
      <c r="AX20" s="586"/>
      <c r="AY20" s="586"/>
      <c r="AZ20" s="586"/>
      <c r="BA20" s="586"/>
      <c r="BB20" s="586"/>
      <c r="BC20" s="586"/>
      <c r="BD20" s="601"/>
      <c r="BG20" s="599"/>
      <c r="BH20" s="600"/>
      <c r="BI20" s="600"/>
      <c r="BJ20" s="600"/>
      <c r="BK20" s="600"/>
      <c r="BL20" s="600"/>
      <c r="BM20" s="586"/>
      <c r="BN20" s="586"/>
      <c r="BO20" s="586"/>
      <c r="BP20" s="586"/>
      <c r="BQ20" s="586"/>
      <c r="BR20" s="586"/>
      <c r="BS20" s="586"/>
      <c r="BT20" s="586"/>
      <c r="BU20" s="586"/>
      <c r="BV20" s="586"/>
      <c r="BW20" s="586"/>
      <c r="BX20" s="586"/>
      <c r="BY20" s="586"/>
      <c r="BZ20" s="586"/>
      <c r="CA20" s="601"/>
      <c r="CD20" s="599"/>
      <c r="CE20" s="600"/>
      <c r="CF20" s="600"/>
      <c r="CG20" s="600"/>
      <c r="CH20" s="600"/>
      <c r="CI20" s="600"/>
      <c r="CJ20" s="586"/>
      <c r="CK20" s="586"/>
      <c r="CL20" s="586"/>
      <c r="CM20" s="586"/>
      <c r="CN20" s="586"/>
      <c r="CO20" s="586"/>
      <c r="CP20" s="586"/>
      <c r="CQ20" s="586"/>
      <c r="CR20" s="586"/>
      <c r="CS20" s="586"/>
      <c r="CT20" s="586"/>
      <c r="CU20" s="586"/>
      <c r="CV20" s="586"/>
      <c r="CW20" s="586"/>
      <c r="CX20" s="601"/>
      <c r="CY20" s="586"/>
      <c r="CZ20" s="586"/>
      <c r="DA20" s="586"/>
      <c r="DB20" s="586"/>
      <c r="DC20" s="586"/>
      <c r="DD20" s="586"/>
      <c r="DE20" s="586"/>
      <c r="DF20" s="586"/>
      <c r="DG20" s="586"/>
      <c r="DH20" s="586"/>
      <c r="DI20" s="586"/>
      <c r="DJ20" s="586"/>
      <c r="DK20" s="586"/>
      <c r="DL20" s="586"/>
      <c r="DM20" s="586"/>
      <c r="DN20" s="586"/>
      <c r="DO20" s="586"/>
      <c r="DP20" s="586"/>
      <c r="DQ20" s="586"/>
      <c r="DR20" s="586"/>
      <c r="DS20" s="586"/>
      <c r="DT20" s="586"/>
      <c r="DU20" s="586"/>
      <c r="DV20" s="586"/>
      <c r="DW20" s="586"/>
      <c r="DX20" s="586"/>
      <c r="DY20" s="586"/>
      <c r="DZ20" s="586"/>
    </row>
    <row r="21" spans="1:130" ht="17.75" customHeight="1">
      <c r="A21" s="603"/>
      <c r="B21" s="1890"/>
      <c r="C21" s="1890"/>
      <c r="D21" s="1891"/>
      <c r="E21" s="610"/>
      <c r="F21" s="611"/>
      <c r="G21" s="598"/>
      <c r="H21" s="1911"/>
      <c r="I21" s="1912"/>
      <c r="J21" s="1913"/>
      <c r="K21" s="598"/>
      <c r="L21" s="586"/>
      <c r="M21" s="599"/>
      <c r="N21" s="600"/>
      <c r="O21" s="600"/>
      <c r="P21" s="600"/>
      <c r="Q21" s="600"/>
      <c r="R21" s="600"/>
      <c r="S21" s="586"/>
      <c r="T21" s="586"/>
      <c r="U21" s="586"/>
      <c r="V21" s="586"/>
      <c r="W21" s="586"/>
      <c r="X21" s="586"/>
      <c r="Y21" s="586"/>
      <c r="Z21" s="586"/>
      <c r="AA21" s="586"/>
      <c r="AB21" s="586"/>
      <c r="AC21" s="586"/>
      <c r="AD21" s="586"/>
      <c r="AE21" s="586"/>
      <c r="AF21" s="586"/>
      <c r="AG21" s="601"/>
      <c r="AH21" s="586"/>
      <c r="AI21" s="586"/>
      <c r="AJ21" s="599"/>
      <c r="AK21" s="600"/>
      <c r="AL21" s="600"/>
      <c r="AM21" s="600"/>
      <c r="AN21" s="600"/>
      <c r="AO21" s="600"/>
      <c r="AP21" s="586"/>
      <c r="AQ21" s="586"/>
      <c r="AR21" s="586"/>
      <c r="AS21" s="586"/>
      <c r="AT21" s="586"/>
      <c r="AU21" s="586"/>
      <c r="AV21" s="586"/>
      <c r="AW21" s="586"/>
      <c r="AX21" s="586"/>
      <c r="AY21" s="586"/>
      <c r="AZ21" s="586"/>
      <c r="BA21" s="586"/>
      <c r="BB21" s="586"/>
      <c r="BC21" s="586"/>
      <c r="BD21" s="601"/>
      <c r="BG21" s="599"/>
      <c r="BH21" s="600"/>
      <c r="BI21" s="600"/>
      <c r="BJ21" s="600"/>
      <c r="BK21" s="600"/>
      <c r="BL21" s="600"/>
      <c r="BM21" s="586"/>
      <c r="BN21" s="586"/>
      <c r="BO21" s="586"/>
      <c r="BP21" s="586"/>
      <c r="BQ21" s="586"/>
      <c r="BR21" s="586"/>
      <c r="BS21" s="586"/>
      <c r="BT21" s="586"/>
      <c r="BU21" s="586"/>
      <c r="BV21" s="586"/>
      <c r="BW21" s="586"/>
      <c r="BX21" s="586"/>
      <c r="BY21" s="586"/>
      <c r="BZ21" s="586"/>
      <c r="CA21" s="601"/>
      <c r="CD21" s="599"/>
      <c r="CE21" s="600"/>
      <c r="CF21" s="600"/>
      <c r="CG21" s="600"/>
      <c r="CH21" s="600"/>
      <c r="CI21" s="600"/>
      <c r="CJ21" s="586"/>
      <c r="CK21" s="586"/>
      <c r="CL21" s="586"/>
      <c r="CM21" s="586"/>
      <c r="CN21" s="586"/>
      <c r="CO21" s="586"/>
      <c r="CP21" s="586"/>
      <c r="CQ21" s="586"/>
      <c r="CR21" s="586"/>
      <c r="CS21" s="586"/>
      <c r="CT21" s="586"/>
      <c r="CU21" s="586"/>
      <c r="CV21" s="586"/>
      <c r="CW21" s="586"/>
      <c r="CX21" s="601"/>
      <c r="CY21" s="586"/>
      <c r="CZ21" s="586"/>
      <c r="DA21" s="586"/>
      <c r="DB21" s="586"/>
      <c r="DC21" s="586"/>
      <c r="DD21" s="586"/>
      <c r="DE21" s="586"/>
      <c r="DF21" s="586"/>
      <c r="DG21" s="586"/>
      <c r="DH21" s="586"/>
      <c r="DI21" s="586"/>
      <c r="DJ21" s="586"/>
      <c r="DK21" s="586"/>
      <c r="DL21" s="586"/>
      <c r="DM21" s="586"/>
      <c r="DN21" s="586"/>
      <c r="DO21" s="586"/>
      <c r="DP21" s="586"/>
      <c r="DQ21" s="586"/>
      <c r="DR21" s="586"/>
      <c r="DS21" s="586"/>
      <c r="DT21" s="586"/>
      <c r="DU21" s="586"/>
      <c r="DV21" s="586"/>
      <c r="DW21" s="586"/>
      <c r="DX21" s="586"/>
      <c r="DY21" s="586"/>
      <c r="DZ21" s="586"/>
    </row>
    <row r="22" spans="1:130" ht="17.75" customHeight="1">
      <c r="A22" s="596"/>
      <c r="B22" s="1886" t="s">
        <v>1259</v>
      </c>
      <c r="C22" s="1886"/>
      <c r="D22" s="1887"/>
      <c r="E22" s="607"/>
      <c r="F22" s="608"/>
      <c r="G22" s="598"/>
      <c r="H22" s="1911"/>
      <c r="I22" s="1912"/>
      <c r="J22" s="1913"/>
      <c r="K22" s="598"/>
      <c r="L22" s="586"/>
      <c r="M22" s="599"/>
      <c r="N22" s="600"/>
      <c r="O22" s="600"/>
      <c r="P22" s="600"/>
      <c r="Q22" s="600"/>
      <c r="R22" s="600"/>
      <c r="S22" s="586"/>
      <c r="T22" s="586"/>
      <c r="U22" s="586"/>
      <c r="V22" s="586"/>
      <c r="W22" s="586"/>
      <c r="X22" s="586"/>
      <c r="Y22" s="586"/>
      <c r="Z22" s="586"/>
      <c r="AA22" s="586"/>
      <c r="AB22" s="586"/>
      <c r="AC22" s="586"/>
      <c r="AD22" s="586"/>
      <c r="AE22" s="586"/>
      <c r="AF22" s="586"/>
      <c r="AG22" s="601"/>
      <c r="AH22" s="586"/>
      <c r="AI22" s="586"/>
      <c r="AJ22" s="599"/>
      <c r="AK22" s="600"/>
      <c r="AL22" s="600"/>
      <c r="AM22" s="600"/>
      <c r="AN22" s="600"/>
      <c r="AO22" s="600"/>
      <c r="AP22" s="586"/>
      <c r="AQ22" s="586"/>
      <c r="AR22" s="586"/>
      <c r="AS22" s="586"/>
      <c r="AT22" s="586"/>
      <c r="AU22" s="586"/>
      <c r="AV22" s="586"/>
      <c r="AW22" s="586"/>
      <c r="AX22" s="586"/>
      <c r="AY22" s="586"/>
      <c r="AZ22" s="586"/>
      <c r="BA22" s="586"/>
      <c r="BB22" s="586"/>
      <c r="BC22" s="586"/>
      <c r="BD22" s="601"/>
      <c r="BG22" s="599"/>
      <c r="BH22" s="600"/>
      <c r="BI22" s="600"/>
      <c r="BJ22" s="600"/>
      <c r="BK22" s="600"/>
      <c r="BL22" s="600"/>
      <c r="BM22" s="586"/>
      <c r="BN22" s="586"/>
      <c r="BO22" s="586"/>
      <c r="BP22" s="586"/>
      <c r="BQ22" s="586"/>
      <c r="BR22" s="586"/>
      <c r="BS22" s="586"/>
      <c r="BT22" s="586"/>
      <c r="BU22" s="586"/>
      <c r="BV22" s="586"/>
      <c r="BW22" s="586"/>
      <c r="BX22" s="586"/>
      <c r="BY22" s="586"/>
      <c r="BZ22" s="586"/>
      <c r="CA22" s="601"/>
      <c r="CD22" s="599"/>
      <c r="CE22" s="600"/>
      <c r="CF22" s="600"/>
      <c r="CG22" s="600"/>
      <c r="CH22" s="600"/>
      <c r="CI22" s="600"/>
      <c r="CJ22" s="586"/>
      <c r="CK22" s="586"/>
      <c r="CL22" s="586"/>
      <c r="CM22" s="586"/>
      <c r="CN22" s="586"/>
      <c r="CO22" s="586"/>
      <c r="CP22" s="586"/>
      <c r="CQ22" s="586"/>
      <c r="CR22" s="586"/>
      <c r="CS22" s="586"/>
      <c r="CT22" s="586"/>
      <c r="CU22" s="586"/>
      <c r="CV22" s="586"/>
      <c r="CW22" s="586"/>
      <c r="CX22" s="601"/>
      <c r="CY22" s="586"/>
      <c r="CZ22" s="586"/>
      <c r="DA22" s="586"/>
      <c r="DB22" s="586"/>
      <c r="DC22" s="586"/>
      <c r="DD22" s="586"/>
      <c r="DE22" s="586"/>
      <c r="DF22" s="586"/>
      <c r="DG22" s="586"/>
      <c r="DH22" s="586"/>
      <c r="DI22" s="586"/>
      <c r="DJ22" s="586"/>
      <c r="DK22" s="586"/>
      <c r="DL22" s="586"/>
      <c r="DM22" s="586"/>
      <c r="DN22" s="586"/>
      <c r="DO22" s="586"/>
      <c r="DP22" s="586"/>
      <c r="DQ22" s="586"/>
      <c r="DR22" s="586"/>
      <c r="DS22" s="586"/>
      <c r="DT22" s="586"/>
      <c r="DU22" s="586"/>
      <c r="DV22" s="586"/>
      <c r="DW22" s="586"/>
      <c r="DX22" s="586"/>
      <c r="DY22" s="586"/>
      <c r="DZ22" s="586"/>
    </row>
    <row r="23" spans="1:130" ht="17.75" customHeight="1">
      <c r="A23" s="596"/>
      <c r="B23" s="1888"/>
      <c r="C23" s="1888"/>
      <c r="D23" s="1889"/>
      <c r="E23" s="607"/>
      <c r="F23" s="608"/>
      <c r="G23" s="598"/>
      <c r="H23" s="1914"/>
      <c r="I23" s="1915"/>
      <c r="J23" s="1916"/>
      <c r="K23" s="598"/>
      <c r="L23" s="586"/>
      <c r="M23" s="599"/>
      <c r="N23" s="600"/>
      <c r="O23" s="600"/>
      <c r="P23" s="600"/>
      <c r="Q23" s="600"/>
      <c r="R23" s="600"/>
      <c r="S23" s="586"/>
      <c r="T23" s="586"/>
      <c r="U23" s="586"/>
      <c r="V23" s="586"/>
      <c r="W23" s="586"/>
      <c r="X23" s="586"/>
      <c r="Y23" s="586"/>
      <c r="Z23" s="586"/>
      <c r="AA23" s="586"/>
      <c r="AB23" s="586"/>
      <c r="AC23" s="586"/>
      <c r="AD23" s="586"/>
      <c r="AE23" s="586"/>
      <c r="AF23" s="586"/>
      <c r="AG23" s="601"/>
      <c r="AH23" s="586"/>
      <c r="AI23" s="586"/>
      <c r="AJ23" s="599"/>
      <c r="AK23" s="600"/>
      <c r="AL23" s="600"/>
      <c r="AM23" s="600"/>
      <c r="AN23" s="600"/>
      <c r="AO23" s="600"/>
      <c r="AP23" s="586"/>
      <c r="AQ23" s="586"/>
      <c r="AR23" s="586"/>
      <c r="AS23" s="586"/>
      <c r="AT23" s="586"/>
      <c r="AU23" s="586"/>
      <c r="AV23" s="586"/>
      <c r="AW23" s="586"/>
      <c r="AX23" s="586"/>
      <c r="AY23" s="586"/>
      <c r="AZ23" s="586"/>
      <c r="BA23" s="586"/>
      <c r="BB23" s="586"/>
      <c r="BC23" s="586"/>
      <c r="BD23" s="601"/>
      <c r="BG23" s="599"/>
      <c r="BH23" s="600"/>
      <c r="BI23" s="600"/>
      <c r="BJ23" s="600"/>
      <c r="BK23" s="600"/>
      <c r="BL23" s="600"/>
      <c r="BM23" s="586"/>
      <c r="BN23" s="586"/>
      <c r="BO23" s="586"/>
      <c r="BP23" s="586"/>
      <c r="BQ23" s="586"/>
      <c r="BR23" s="586"/>
      <c r="BS23" s="586"/>
      <c r="BT23" s="586"/>
      <c r="BU23" s="586"/>
      <c r="BV23" s="586"/>
      <c r="BW23" s="586"/>
      <c r="BX23" s="586"/>
      <c r="BY23" s="586"/>
      <c r="BZ23" s="586"/>
      <c r="CA23" s="601"/>
      <c r="CD23" s="599"/>
      <c r="CE23" s="600"/>
      <c r="CF23" s="600"/>
      <c r="CG23" s="600"/>
      <c r="CH23" s="600"/>
      <c r="CI23" s="600"/>
      <c r="CJ23" s="586"/>
      <c r="CK23" s="586"/>
      <c r="CL23" s="586"/>
      <c r="CM23" s="586"/>
      <c r="CN23" s="586"/>
      <c r="CO23" s="586"/>
      <c r="CP23" s="586"/>
      <c r="CQ23" s="586"/>
      <c r="CR23" s="586"/>
      <c r="CS23" s="586"/>
      <c r="CT23" s="586"/>
      <c r="CU23" s="586"/>
      <c r="CV23" s="586"/>
      <c r="CW23" s="586"/>
      <c r="CX23" s="601"/>
      <c r="CY23" s="586"/>
      <c r="CZ23" s="586"/>
      <c r="DA23" s="586"/>
      <c r="DB23" s="586"/>
      <c r="DC23" s="586"/>
      <c r="DD23" s="586"/>
      <c r="DE23" s="586"/>
      <c r="DF23" s="586"/>
      <c r="DG23" s="586"/>
      <c r="DH23" s="586"/>
      <c r="DI23" s="586"/>
      <c r="DJ23" s="586"/>
      <c r="DK23" s="586"/>
      <c r="DL23" s="586"/>
      <c r="DM23" s="586"/>
      <c r="DN23" s="586"/>
      <c r="DO23" s="586"/>
      <c r="DP23" s="586"/>
      <c r="DQ23" s="586"/>
      <c r="DR23" s="586"/>
      <c r="DS23" s="586"/>
      <c r="DT23" s="586"/>
      <c r="DU23" s="586"/>
      <c r="DV23" s="586"/>
      <c r="DW23" s="586"/>
      <c r="DX23" s="586"/>
      <c r="DY23" s="586"/>
      <c r="DZ23" s="586"/>
    </row>
    <row r="24" spans="1:130" ht="5" customHeight="1">
      <c r="A24" s="596"/>
      <c r="B24" s="1888"/>
      <c r="C24" s="1888"/>
      <c r="D24" s="1889"/>
      <c r="E24" s="607"/>
      <c r="F24" s="608"/>
      <c r="G24" s="598"/>
      <c r="H24" s="948"/>
      <c r="I24" s="948"/>
      <c r="J24" s="948"/>
      <c r="K24" s="598"/>
      <c r="L24" s="586"/>
      <c r="M24" s="599"/>
      <c r="N24" s="600"/>
      <c r="O24" s="600"/>
      <c r="P24" s="600"/>
      <c r="Q24" s="600"/>
      <c r="R24" s="600"/>
      <c r="S24" s="586"/>
      <c r="T24" s="586"/>
      <c r="U24" s="586"/>
      <c r="V24" s="586"/>
      <c r="W24" s="586"/>
      <c r="X24" s="586"/>
      <c r="Y24" s="586"/>
      <c r="Z24" s="586"/>
      <c r="AA24" s="586"/>
      <c r="AB24" s="586"/>
      <c r="AC24" s="586"/>
      <c r="AD24" s="586"/>
      <c r="AE24" s="586"/>
      <c r="AF24" s="586"/>
      <c r="AG24" s="601"/>
      <c r="AH24" s="586"/>
      <c r="AI24" s="586"/>
      <c r="AJ24" s="599"/>
      <c r="AK24" s="600"/>
      <c r="AL24" s="600"/>
      <c r="AM24" s="600"/>
      <c r="AN24" s="600"/>
      <c r="AO24" s="600"/>
      <c r="AP24" s="586"/>
      <c r="AQ24" s="586"/>
      <c r="AR24" s="586"/>
      <c r="AS24" s="586"/>
      <c r="AT24" s="586"/>
      <c r="AU24" s="586"/>
      <c r="AV24" s="586"/>
      <c r="AW24" s="586"/>
      <c r="AX24" s="586"/>
      <c r="AY24" s="586"/>
      <c r="AZ24" s="586"/>
      <c r="BA24" s="586"/>
      <c r="BB24" s="586"/>
      <c r="BC24" s="586"/>
      <c r="BD24" s="601"/>
      <c r="BG24" s="599"/>
      <c r="BH24" s="600"/>
      <c r="BI24" s="600"/>
      <c r="BJ24" s="600"/>
      <c r="BK24" s="600"/>
      <c r="BL24" s="600"/>
      <c r="BM24" s="586"/>
      <c r="BN24" s="586"/>
      <c r="BO24" s="586"/>
      <c r="BP24" s="586"/>
      <c r="BQ24" s="586"/>
      <c r="BR24" s="586"/>
      <c r="BS24" s="586"/>
      <c r="BT24" s="586"/>
      <c r="BU24" s="586"/>
      <c r="BV24" s="586"/>
      <c r="BW24" s="586"/>
      <c r="BX24" s="586"/>
      <c r="BY24" s="586"/>
      <c r="BZ24" s="586"/>
      <c r="CA24" s="601"/>
      <c r="CD24" s="599"/>
      <c r="CE24" s="600"/>
      <c r="CF24" s="600"/>
      <c r="CG24" s="600"/>
      <c r="CH24" s="600"/>
      <c r="CI24" s="600"/>
      <c r="CJ24" s="586"/>
      <c r="CK24" s="586"/>
      <c r="CL24" s="586"/>
      <c r="CM24" s="586"/>
      <c r="CN24" s="586"/>
      <c r="CO24" s="586"/>
      <c r="CP24" s="586"/>
      <c r="CQ24" s="586"/>
      <c r="CR24" s="586"/>
      <c r="CS24" s="586"/>
      <c r="CT24" s="586"/>
      <c r="CU24" s="586"/>
      <c r="CV24" s="586"/>
      <c r="CW24" s="586"/>
      <c r="CX24" s="601"/>
      <c r="CY24" s="586"/>
      <c r="CZ24" s="586"/>
      <c r="DA24" s="586"/>
      <c r="DB24" s="586"/>
      <c r="DC24" s="586"/>
      <c r="DD24" s="586"/>
      <c r="DE24" s="586"/>
      <c r="DF24" s="586"/>
      <c r="DG24" s="586"/>
      <c r="DH24" s="586"/>
      <c r="DI24" s="586"/>
      <c r="DJ24" s="586"/>
      <c r="DK24" s="586"/>
      <c r="DL24" s="586"/>
      <c r="DM24" s="586"/>
      <c r="DN24" s="586"/>
      <c r="DO24" s="586"/>
      <c r="DP24" s="586"/>
      <c r="DQ24" s="586"/>
      <c r="DR24" s="586"/>
      <c r="DS24" s="586"/>
      <c r="DT24" s="586"/>
      <c r="DU24" s="586"/>
      <c r="DV24" s="586"/>
      <c r="DW24" s="586"/>
      <c r="DX24" s="586"/>
      <c r="DY24" s="586"/>
      <c r="DZ24" s="586"/>
    </row>
    <row r="25" spans="1:130" ht="17.75" customHeight="1">
      <c r="A25" s="596"/>
      <c r="B25" s="1888"/>
      <c r="C25" s="1888"/>
      <c r="D25" s="1889"/>
      <c r="E25" s="607"/>
      <c r="F25" s="608"/>
      <c r="G25" s="598"/>
      <c r="H25" s="1917" t="s">
        <v>1260</v>
      </c>
      <c r="I25" s="1918"/>
      <c r="J25" s="1919"/>
      <c r="K25" s="598"/>
      <c r="L25" s="586"/>
      <c r="M25" s="599"/>
      <c r="N25" s="600"/>
      <c r="O25" s="600"/>
      <c r="P25" s="600"/>
      <c r="Q25" s="600"/>
      <c r="R25" s="600"/>
      <c r="S25" s="586"/>
      <c r="T25" s="586"/>
      <c r="U25" s="586"/>
      <c r="V25" s="586"/>
      <c r="W25" s="586"/>
      <c r="X25" s="586"/>
      <c r="Y25" s="586"/>
      <c r="Z25" s="586"/>
      <c r="AA25" s="586"/>
      <c r="AB25" s="586"/>
      <c r="AC25" s="586"/>
      <c r="AD25" s="586"/>
      <c r="AE25" s="586"/>
      <c r="AF25" s="586"/>
      <c r="AG25" s="601"/>
      <c r="AH25" s="586"/>
      <c r="AI25" s="586"/>
      <c r="AJ25" s="599"/>
      <c r="AK25" s="600"/>
      <c r="AL25" s="600"/>
      <c r="AM25" s="600"/>
      <c r="AN25" s="600"/>
      <c r="AO25" s="600"/>
      <c r="AP25" s="586"/>
      <c r="AQ25" s="586"/>
      <c r="AR25" s="586"/>
      <c r="AS25" s="586"/>
      <c r="AT25" s="586"/>
      <c r="AU25" s="586"/>
      <c r="AV25" s="586"/>
      <c r="AW25" s="586"/>
      <c r="AX25" s="586"/>
      <c r="AY25" s="586"/>
      <c r="AZ25" s="586"/>
      <c r="BA25" s="586"/>
      <c r="BB25" s="586"/>
      <c r="BC25" s="586"/>
      <c r="BD25" s="601"/>
      <c r="BG25" s="599"/>
      <c r="BH25" s="600"/>
      <c r="BI25" s="600"/>
      <c r="BJ25" s="600"/>
      <c r="BK25" s="600"/>
      <c r="BL25" s="600"/>
      <c r="BM25" s="586"/>
      <c r="BN25" s="586"/>
      <c r="BO25" s="586"/>
      <c r="BP25" s="586"/>
      <c r="BQ25" s="586"/>
      <c r="BR25" s="586"/>
      <c r="BS25" s="586"/>
      <c r="BT25" s="586"/>
      <c r="BU25" s="586"/>
      <c r="BV25" s="586"/>
      <c r="BW25" s="586"/>
      <c r="BX25" s="586"/>
      <c r="BY25" s="586"/>
      <c r="BZ25" s="586"/>
      <c r="CA25" s="601"/>
      <c r="CD25" s="599"/>
      <c r="CE25" s="600"/>
      <c r="CF25" s="600"/>
      <c r="CG25" s="600"/>
      <c r="CH25" s="600"/>
      <c r="CI25" s="600"/>
      <c r="CJ25" s="586"/>
      <c r="CK25" s="586"/>
      <c r="CL25" s="586"/>
      <c r="CM25" s="586"/>
      <c r="CN25" s="586"/>
      <c r="CO25" s="586"/>
      <c r="CP25" s="586"/>
      <c r="CQ25" s="586"/>
      <c r="CR25" s="586"/>
      <c r="CS25" s="586"/>
      <c r="CT25" s="586"/>
      <c r="CU25" s="586"/>
      <c r="CV25" s="586"/>
      <c r="CW25" s="586"/>
      <c r="CX25" s="601"/>
      <c r="CY25" s="586"/>
      <c r="CZ25" s="586"/>
      <c r="DA25" s="586"/>
      <c r="DB25" s="586"/>
      <c r="DC25" s="586"/>
      <c r="DD25" s="586"/>
      <c r="DE25" s="586"/>
      <c r="DF25" s="586"/>
      <c r="DG25" s="586"/>
      <c r="DH25" s="586"/>
      <c r="DI25" s="586"/>
      <c r="DJ25" s="586"/>
      <c r="DK25" s="586"/>
      <c r="DL25" s="586"/>
      <c r="DM25" s="586"/>
      <c r="DN25" s="586"/>
      <c r="DO25" s="586"/>
      <c r="DP25" s="586"/>
      <c r="DQ25" s="586"/>
      <c r="DR25" s="586"/>
      <c r="DS25" s="586"/>
      <c r="DT25" s="586"/>
      <c r="DU25" s="586"/>
      <c r="DV25" s="586"/>
      <c r="DW25" s="586"/>
      <c r="DX25" s="586"/>
      <c r="DY25" s="586"/>
      <c r="DZ25" s="586"/>
    </row>
    <row r="26" spans="1:130" ht="17.75" customHeight="1">
      <c r="A26" s="596"/>
      <c r="B26" s="1888"/>
      <c r="C26" s="1888"/>
      <c r="D26" s="1889"/>
      <c r="E26" s="607"/>
      <c r="F26" s="608"/>
      <c r="G26" s="598"/>
      <c r="H26" s="1920"/>
      <c r="I26" s="1921"/>
      <c r="J26" s="1922"/>
      <c r="K26" s="598"/>
      <c r="L26" s="586"/>
      <c r="M26" s="599"/>
      <c r="N26" s="600"/>
      <c r="O26" s="600"/>
      <c r="P26" s="600"/>
      <c r="Q26" s="600"/>
      <c r="R26" s="600"/>
      <c r="S26" s="586"/>
      <c r="T26" s="586"/>
      <c r="U26" s="586"/>
      <c r="V26" s="586"/>
      <c r="W26" s="586"/>
      <c r="X26" s="586"/>
      <c r="Y26" s="586"/>
      <c r="Z26" s="586"/>
      <c r="AA26" s="586"/>
      <c r="AB26" s="586"/>
      <c r="AC26" s="586"/>
      <c r="AD26" s="586"/>
      <c r="AE26" s="586"/>
      <c r="AF26" s="586"/>
      <c r="AG26" s="601"/>
      <c r="AH26" s="586"/>
      <c r="AI26" s="586"/>
      <c r="AJ26" s="599"/>
      <c r="AK26" s="600"/>
      <c r="AL26" s="600"/>
      <c r="AM26" s="600"/>
      <c r="AN26" s="600"/>
      <c r="AO26" s="600"/>
      <c r="AP26" s="586"/>
      <c r="AQ26" s="586"/>
      <c r="AR26" s="586"/>
      <c r="AS26" s="586"/>
      <c r="AT26" s="586"/>
      <c r="AU26" s="586"/>
      <c r="AV26" s="586"/>
      <c r="AW26" s="586"/>
      <c r="AX26" s="586"/>
      <c r="AY26" s="586"/>
      <c r="AZ26" s="586"/>
      <c r="BA26" s="586"/>
      <c r="BB26" s="586"/>
      <c r="BC26" s="586"/>
      <c r="BD26" s="601"/>
      <c r="BG26" s="599"/>
      <c r="BH26" s="600"/>
      <c r="BI26" s="600"/>
      <c r="BJ26" s="600"/>
      <c r="BK26" s="600"/>
      <c r="BL26" s="600"/>
      <c r="BM26" s="586"/>
      <c r="BN26" s="586"/>
      <c r="BO26" s="586"/>
      <c r="BP26" s="586"/>
      <c r="BQ26" s="586"/>
      <c r="BR26" s="586"/>
      <c r="BS26" s="586"/>
      <c r="BT26" s="586"/>
      <c r="BU26" s="586"/>
      <c r="BV26" s="586"/>
      <c r="BW26" s="586"/>
      <c r="BX26" s="586"/>
      <c r="BY26" s="586"/>
      <c r="BZ26" s="586"/>
      <c r="CA26" s="601"/>
      <c r="CD26" s="599"/>
      <c r="CE26" s="600"/>
      <c r="CF26" s="600"/>
      <c r="CG26" s="600"/>
      <c r="CH26" s="600"/>
      <c r="CI26" s="600"/>
      <c r="CJ26" s="586"/>
      <c r="CK26" s="586"/>
      <c r="CL26" s="586"/>
      <c r="CM26" s="586"/>
      <c r="CN26" s="586"/>
      <c r="CO26" s="586"/>
      <c r="CP26" s="586"/>
      <c r="CQ26" s="586"/>
      <c r="CR26" s="586"/>
      <c r="CS26" s="586"/>
      <c r="CT26" s="586"/>
      <c r="CU26" s="586"/>
      <c r="CV26" s="586"/>
      <c r="CW26" s="586"/>
      <c r="CX26" s="601"/>
      <c r="CY26" s="586"/>
      <c r="CZ26" s="586"/>
      <c r="DA26" s="586"/>
      <c r="DB26" s="586"/>
      <c r="DC26" s="586"/>
      <c r="DD26" s="586"/>
      <c r="DE26" s="586"/>
      <c r="DF26" s="586"/>
      <c r="DG26" s="586"/>
      <c r="DH26" s="586"/>
      <c r="DI26" s="586"/>
      <c r="DJ26" s="586"/>
      <c r="DK26" s="586"/>
      <c r="DL26" s="586"/>
      <c r="DM26" s="586"/>
      <c r="DN26" s="586"/>
      <c r="DO26" s="586"/>
      <c r="DP26" s="586"/>
      <c r="DQ26" s="586"/>
      <c r="DR26" s="586"/>
      <c r="DS26" s="586"/>
      <c r="DT26" s="586"/>
      <c r="DU26" s="586"/>
      <c r="DV26" s="586"/>
      <c r="DW26" s="586"/>
      <c r="DX26" s="586"/>
      <c r="DY26" s="586"/>
      <c r="DZ26" s="586"/>
    </row>
    <row r="27" spans="1:130" ht="5.75" customHeight="1">
      <c r="A27" s="596"/>
      <c r="B27" s="1888"/>
      <c r="C27" s="1888"/>
      <c r="D27" s="1889"/>
      <c r="E27" s="607"/>
      <c r="F27" s="608"/>
      <c r="G27" s="598"/>
      <c r="H27" s="949"/>
      <c r="I27" s="949"/>
      <c r="J27" s="950"/>
      <c r="K27" s="598"/>
      <c r="L27" s="586"/>
      <c r="M27" s="599"/>
      <c r="N27" s="600"/>
      <c r="O27" s="600"/>
      <c r="P27" s="600"/>
      <c r="Q27" s="600"/>
      <c r="R27" s="600"/>
      <c r="S27" s="586"/>
      <c r="T27" s="586"/>
      <c r="U27" s="586"/>
      <c r="V27" s="586"/>
      <c r="W27" s="586"/>
      <c r="X27" s="586"/>
      <c r="Y27" s="586"/>
      <c r="Z27" s="586"/>
      <c r="AA27" s="586"/>
      <c r="AB27" s="586"/>
      <c r="AC27" s="586"/>
      <c r="AD27" s="586"/>
      <c r="AE27" s="586"/>
      <c r="AF27" s="586"/>
      <c r="AG27" s="601"/>
      <c r="AH27" s="586"/>
      <c r="AI27" s="586"/>
      <c r="AJ27" s="599"/>
      <c r="AK27" s="600"/>
      <c r="AL27" s="600"/>
      <c r="AM27" s="600"/>
      <c r="AN27" s="600"/>
      <c r="AO27" s="600"/>
      <c r="AP27" s="586"/>
      <c r="AQ27" s="586"/>
      <c r="AR27" s="586"/>
      <c r="AS27" s="586"/>
      <c r="AT27" s="586"/>
      <c r="AU27" s="586"/>
      <c r="AV27" s="586"/>
      <c r="AW27" s="586"/>
      <c r="AX27" s="586"/>
      <c r="AY27" s="586"/>
      <c r="AZ27" s="586"/>
      <c r="BA27" s="586"/>
      <c r="BB27" s="586"/>
      <c r="BC27" s="586"/>
      <c r="BD27" s="601"/>
      <c r="BG27" s="599"/>
      <c r="BH27" s="600"/>
      <c r="BI27" s="600"/>
      <c r="BJ27" s="600"/>
      <c r="BK27" s="600"/>
      <c r="BL27" s="600"/>
      <c r="BM27" s="586"/>
      <c r="BN27" s="586"/>
      <c r="BO27" s="586"/>
      <c r="BP27" s="586"/>
      <c r="BQ27" s="586"/>
      <c r="BR27" s="586"/>
      <c r="BS27" s="586"/>
      <c r="BT27" s="586"/>
      <c r="BU27" s="586"/>
      <c r="BV27" s="586"/>
      <c r="BW27" s="586"/>
      <c r="BX27" s="586"/>
      <c r="BY27" s="586"/>
      <c r="BZ27" s="586"/>
      <c r="CA27" s="601"/>
      <c r="CD27" s="599"/>
      <c r="CE27" s="600"/>
      <c r="CF27" s="600"/>
      <c r="CG27" s="600"/>
      <c r="CH27" s="600"/>
      <c r="CI27" s="600"/>
      <c r="CJ27" s="586"/>
      <c r="CK27" s="586"/>
      <c r="CL27" s="586"/>
      <c r="CM27" s="586"/>
      <c r="CN27" s="586"/>
      <c r="CO27" s="586"/>
      <c r="CP27" s="586"/>
      <c r="CQ27" s="586"/>
      <c r="CR27" s="586"/>
      <c r="CS27" s="586"/>
      <c r="CT27" s="586"/>
      <c r="CU27" s="586"/>
      <c r="CV27" s="586"/>
      <c r="CW27" s="586"/>
      <c r="CX27" s="601"/>
      <c r="CY27" s="586"/>
      <c r="CZ27" s="586"/>
      <c r="DA27" s="586"/>
      <c r="DB27" s="586"/>
      <c r="DC27" s="586"/>
      <c r="DD27" s="586"/>
      <c r="DE27" s="586"/>
      <c r="DF27" s="586"/>
      <c r="DG27" s="586"/>
      <c r="DH27" s="586"/>
      <c r="DI27" s="586"/>
      <c r="DJ27" s="586"/>
      <c r="DK27" s="586"/>
      <c r="DL27" s="586"/>
      <c r="DM27" s="586"/>
      <c r="DN27" s="586"/>
      <c r="DO27" s="586"/>
      <c r="DP27" s="586"/>
      <c r="DQ27" s="586"/>
      <c r="DR27" s="586"/>
      <c r="DS27" s="586"/>
      <c r="DT27" s="586"/>
      <c r="DU27" s="586"/>
      <c r="DV27" s="586"/>
      <c r="DW27" s="586"/>
      <c r="DX27" s="586"/>
      <c r="DY27" s="586"/>
      <c r="DZ27" s="586"/>
    </row>
    <row r="28" spans="1:130" ht="17.75" customHeight="1">
      <c r="A28" s="596"/>
      <c r="B28" s="1890"/>
      <c r="C28" s="1890"/>
      <c r="D28" s="1891"/>
      <c r="E28" s="607"/>
      <c r="F28" s="608"/>
      <c r="G28" s="598"/>
      <c r="H28" s="1917" t="s">
        <v>1851</v>
      </c>
      <c r="I28" s="1918"/>
      <c r="J28" s="1919"/>
      <c r="K28" s="598"/>
      <c r="L28" s="586"/>
      <c r="M28" s="599"/>
      <c r="N28" s="600"/>
      <c r="O28" s="600"/>
      <c r="P28" s="600"/>
      <c r="Q28" s="600"/>
      <c r="R28" s="600"/>
      <c r="S28" s="586"/>
      <c r="T28" s="586"/>
      <c r="U28" s="586"/>
      <c r="V28" s="586"/>
      <c r="W28" s="586"/>
      <c r="X28" s="586"/>
      <c r="Y28" s="586"/>
      <c r="Z28" s="586"/>
      <c r="AA28" s="586"/>
      <c r="AB28" s="586"/>
      <c r="AC28" s="586"/>
      <c r="AD28" s="586"/>
      <c r="AE28" s="586"/>
      <c r="AF28" s="586"/>
      <c r="AG28" s="601"/>
      <c r="AH28" s="586"/>
      <c r="AI28" s="586"/>
      <c r="AJ28" s="599"/>
      <c r="AK28" s="600"/>
      <c r="AL28" s="600"/>
      <c r="AM28" s="600"/>
      <c r="AN28" s="600"/>
      <c r="AO28" s="600"/>
      <c r="AP28" s="586"/>
      <c r="AQ28" s="586"/>
      <c r="AR28" s="586"/>
      <c r="AS28" s="586"/>
      <c r="AT28" s="586"/>
      <c r="AU28" s="586"/>
      <c r="AV28" s="586"/>
      <c r="AW28" s="586"/>
      <c r="AX28" s="586"/>
      <c r="AY28" s="586"/>
      <c r="AZ28" s="586"/>
      <c r="BA28" s="586"/>
      <c r="BB28" s="586"/>
      <c r="BC28" s="586"/>
      <c r="BD28" s="601"/>
      <c r="BG28" s="599"/>
      <c r="BH28" s="600"/>
      <c r="BI28" s="600"/>
      <c r="BJ28" s="600"/>
      <c r="BK28" s="600"/>
      <c r="BL28" s="600"/>
      <c r="BM28" s="586"/>
      <c r="BN28" s="586"/>
      <c r="BO28" s="586"/>
      <c r="BP28" s="586"/>
      <c r="BQ28" s="586"/>
      <c r="BR28" s="586"/>
      <c r="BS28" s="586"/>
      <c r="BT28" s="586"/>
      <c r="BU28" s="586"/>
      <c r="BV28" s="586"/>
      <c r="BW28" s="586"/>
      <c r="BX28" s="586"/>
      <c r="BY28" s="586"/>
      <c r="BZ28" s="586"/>
      <c r="CA28" s="601"/>
      <c r="CD28" s="599"/>
      <c r="CE28" s="600"/>
      <c r="CF28" s="600"/>
      <c r="CG28" s="600"/>
      <c r="CH28" s="600"/>
      <c r="CI28" s="600"/>
      <c r="CJ28" s="586"/>
      <c r="CK28" s="586"/>
      <c r="CL28" s="586"/>
      <c r="CM28" s="586"/>
      <c r="CN28" s="586"/>
      <c r="CO28" s="586"/>
      <c r="CP28" s="586"/>
      <c r="CQ28" s="586"/>
      <c r="CR28" s="586"/>
      <c r="CS28" s="586"/>
      <c r="CT28" s="586"/>
      <c r="CU28" s="586"/>
      <c r="CV28" s="586"/>
      <c r="CW28" s="586"/>
      <c r="CX28" s="601"/>
      <c r="CY28" s="586"/>
      <c r="CZ28" s="586"/>
      <c r="DA28" s="586"/>
      <c r="DB28" s="586"/>
      <c r="DC28" s="586"/>
      <c r="DD28" s="586"/>
      <c r="DE28" s="586"/>
      <c r="DF28" s="586"/>
      <c r="DG28" s="586"/>
      <c r="DH28" s="586"/>
      <c r="DI28" s="586"/>
      <c r="DJ28" s="586"/>
      <c r="DK28" s="586"/>
      <c r="DL28" s="586"/>
      <c r="DM28" s="586"/>
      <c r="DN28" s="586"/>
      <c r="DO28" s="586"/>
      <c r="DP28" s="586"/>
      <c r="DQ28" s="586"/>
      <c r="DR28" s="586"/>
      <c r="DS28" s="586"/>
      <c r="DT28" s="586"/>
      <c r="DU28" s="586"/>
      <c r="DV28" s="586"/>
      <c r="DW28" s="586"/>
      <c r="DX28" s="586"/>
      <c r="DY28" s="586"/>
      <c r="DZ28" s="586"/>
    </row>
    <row r="29" spans="1:130" ht="17.75" customHeight="1">
      <c r="A29" s="613"/>
      <c r="B29" s="1886" t="s">
        <v>1261</v>
      </c>
      <c r="C29" s="1886"/>
      <c r="D29" s="1887"/>
      <c r="E29" s="605"/>
      <c r="F29" s="606"/>
      <c r="G29" s="598"/>
      <c r="H29" s="1920"/>
      <c r="I29" s="1921"/>
      <c r="J29" s="1922"/>
      <c r="K29" s="598"/>
      <c r="L29" s="586"/>
      <c r="M29" s="599"/>
      <c r="N29" s="600"/>
      <c r="O29" s="600"/>
      <c r="P29" s="600"/>
      <c r="Q29" s="600"/>
      <c r="R29" s="600"/>
      <c r="S29" s="586"/>
      <c r="T29" s="586"/>
      <c r="U29" s="586"/>
      <c r="V29" s="586"/>
      <c r="W29" s="586"/>
      <c r="X29" s="586"/>
      <c r="Y29" s="586"/>
      <c r="Z29" s="586"/>
      <c r="AA29" s="586"/>
      <c r="AB29" s="586"/>
      <c r="AC29" s="586"/>
      <c r="AD29" s="586"/>
      <c r="AE29" s="586"/>
      <c r="AF29" s="586"/>
      <c r="AG29" s="601"/>
      <c r="AH29" s="586"/>
      <c r="AI29" s="586"/>
      <c r="AJ29" s="599"/>
      <c r="AK29" s="600"/>
      <c r="AL29" s="600"/>
      <c r="AM29" s="600"/>
      <c r="AN29" s="600"/>
      <c r="AO29" s="600"/>
      <c r="AP29" s="586"/>
      <c r="AQ29" s="586"/>
      <c r="AR29" s="586"/>
      <c r="AS29" s="586"/>
      <c r="AT29" s="586"/>
      <c r="AU29" s="586"/>
      <c r="AV29" s="586"/>
      <c r="AW29" s="586"/>
      <c r="AX29" s="586"/>
      <c r="AY29" s="586"/>
      <c r="AZ29" s="586"/>
      <c r="BA29" s="586"/>
      <c r="BB29" s="586"/>
      <c r="BC29" s="586"/>
      <c r="BD29" s="601"/>
      <c r="BG29" s="599"/>
      <c r="BH29" s="600"/>
      <c r="BI29" s="600"/>
      <c r="BJ29" s="600"/>
      <c r="BK29" s="600"/>
      <c r="BL29" s="600"/>
      <c r="BM29" s="586"/>
      <c r="BN29" s="586"/>
      <c r="BO29" s="586"/>
      <c r="BP29" s="586"/>
      <c r="BQ29" s="586"/>
      <c r="BR29" s="586"/>
      <c r="BS29" s="586"/>
      <c r="BT29" s="586"/>
      <c r="BU29" s="586"/>
      <c r="BV29" s="586"/>
      <c r="BW29" s="586"/>
      <c r="BX29" s="586"/>
      <c r="BY29" s="586"/>
      <c r="BZ29" s="586"/>
      <c r="CA29" s="601"/>
      <c r="CD29" s="599"/>
      <c r="CE29" s="600"/>
      <c r="CF29" s="600"/>
      <c r="CG29" s="600"/>
      <c r="CH29" s="600"/>
      <c r="CI29" s="600"/>
      <c r="CJ29" s="586"/>
      <c r="CK29" s="586"/>
      <c r="CL29" s="586"/>
      <c r="CM29" s="586"/>
      <c r="CN29" s="586"/>
      <c r="CO29" s="586"/>
      <c r="CP29" s="586"/>
      <c r="CQ29" s="586"/>
      <c r="CR29" s="586"/>
      <c r="CS29" s="586"/>
      <c r="CT29" s="586"/>
      <c r="CU29" s="586"/>
      <c r="CV29" s="586"/>
      <c r="CW29" s="586"/>
      <c r="CX29" s="601"/>
      <c r="CY29" s="586"/>
      <c r="CZ29" s="586"/>
      <c r="DA29" s="586"/>
      <c r="DB29" s="586"/>
      <c r="DC29" s="586"/>
      <c r="DD29" s="586"/>
      <c r="DE29" s="586"/>
      <c r="DF29" s="586"/>
      <c r="DG29" s="586"/>
      <c r="DH29" s="586"/>
      <c r="DI29" s="586"/>
      <c r="DJ29" s="586"/>
      <c r="DK29" s="586"/>
      <c r="DL29" s="586"/>
      <c r="DM29" s="586"/>
      <c r="DN29" s="586"/>
      <c r="DO29" s="586"/>
      <c r="DP29" s="586"/>
      <c r="DQ29" s="586"/>
      <c r="DR29" s="586"/>
      <c r="DS29" s="586"/>
      <c r="DT29" s="586"/>
      <c r="DU29" s="586"/>
      <c r="DV29" s="586"/>
      <c r="DW29" s="586"/>
      <c r="DX29" s="586"/>
      <c r="DY29" s="586"/>
      <c r="DZ29" s="586"/>
    </row>
    <row r="30" spans="1:130" ht="5" customHeight="1">
      <c r="A30" s="596"/>
      <c r="B30" s="1888"/>
      <c r="C30" s="1888"/>
      <c r="D30" s="1889"/>
      <c r="E30" s="607"/>
      <c r="F30" s="608"/>
      <c r="G30" s="598"/>
      <c r="H30" s="949"/>
      <c r="I30" s="949"/>
      <c r="J30" s="949"/>
      <c r="K30" s="598"/>
      <c r="L30" s="586"/>
      <c r="M30" s="599"/>
      <c r="N30" s="600"/>
      <c r="O30" s="600"/>
      <c r="P30" s="600"/>
      <c r="Q30" s="600"/>
      <c r="R30" s="600"/>
      <c r="S30" s="586"/>
      <c r="T30" s="586"/>
      <c r="U30" s="586"/>
      <c r="V30" s="586"/>
      <c r="W30" s="586"/>
      <c r="X30" s="586"/>
      <c r="Y30" s="586"/>
      <c r="Z30" s="586"/>
      <c r="AA30" s="586"/>
      <c r="AB30" s="586"/>
      <c r="AC30" s="586"/>
      <c r="AD30" s="586"/>
      <c r="AE30" s="586"/>
      <c r="AF30" s="586"/>
      <c r="AG30" s="601"/>
      <c r="AH30" s="586"/>
      <c r="AI30" s="586"/>
      <c r="AJ30" s="599"/>
      <c r="AK30" s="600"/>
      <c r="AL30" s="600"/>
      <c r="AM30" s="600"/>
      <c r="AN30" s="600"/>
      <c r="AO30" s="600"/>
      <c r="AP30" s="586"/>
      <c r="AQ30" s="586"/>
      <c r="AR30" s="586"/>
      <c r="AS30" s="586"/>
      <c r="AT30" s="586"/>
      <c r="AU30" s="586"/>
      <c r="AV30" s="586"/>
      <c r="AW30" s="586"/>
      <c r="AX30" s="586"/>
      <c r="AY30" s="586"/>
      <c r="AZ30" s="586"/>
      <c r="BA30" s="586"/>
      <c r="BB30" s="586"/>
      <c r="BC30" s="586"/>
      <c r="BD30" s="601"/>
      <c r="BG30" s="599"/>
      <c r="BH30" s="600"/>
      <c r="BI30" s="600"/>
      <c r="BJ30" s="600"/>
      <c r="BK30" s="600"/>
      <c r="BL30" s="600"/>
      <c r="BM30" s="586"/>
      <c r="BN30" s="586"/>
      <c r="BO30" s="586"/>
      <c r="BP30" s="586"/>
      <c r="BQ30" s="586"/>
      <c r="BR30" s="586"/>
      <c r="BS30" s="586"/>
      <c r="BT30" s="586"/>
      <c r="BU30" s="586"/>
      <c r="BV30" s="586"/>
      <c r="BW30" s="586"/>
      <c r="BX30" s="586"/>
      <c r="BY30" s="586"/>
      <c r="BZ30" s="586"/>
      <c r="CA30" s="601"/>
      <c r="CD30" s="599"/>
      <c r="CE30" s="600"/>
      <c r="CF30" s="600"/>
      <c r="CG30" s="600"/>
      <c r="CH30" s="600"/>
      <c r="CI30" s="600"/>
      <c r="CJ30" s="586"/>
      <c r="CK30" s="586"/>
      <c r="CL30" s="586"/>
      <c r="CM30" s="586"/>
      <c r="CN30" s="586"/>
      <c r="CO30" s="586"/>
      <c r="CP30" s="586"/>
      <c r="CQ30" s="586"/>
      <c r="CR30" s="586"/>
      <c r="CS30" s="586"/>
      <c r="CT30" s="586"/>
      <c r="CU30" s="586"/>
      <c r="CV30" s="586"/>
      <c r="CW30" s="586"/>
      <c r="CX30" s="601"/>
      <c r="CY30" s="586"/>
      <c r="CZ30" s="586"/>
      <c r="DA30" s="586"/>
      <c r="DB30" s="586"/>
      <c r="DC30" s="586"/>
      <c r="DD30" s="586"/>
      <c r="DE30" s="586"/>
      <c r="DF30" s="586"/>
      <c r="DG30" s="586"/>
      <c r="DH30" s="586"/>
      <c r="DI30" s="586"/>
      <c r="DJ30" s="586"/>
      <c r="DK30" s="586"/>
      <c r="DL30" s="586"/>
      <c r="DM30" s="586"/>
      <c r="DN30" s="586"/>
      <c r="DO30" s="586"/>
      <c r="DP30" s="586"/>
      <c r="DQ30" s="586"/>
      <c r="DR30" s="586"/>
      <c r="DS30" s="586"/>
      <c r="DT30" s="586"/>
      <c r="DU30" s="586"/>
      <c r="DV30" s="586"/>
      <c r="DW30" s="586"/>
      <c r="DX30" s="586"/>
      <c r="DY30" s="586"/>
      <c r="DZ30" s="586"/>
    </row>
    <row r="31" spans="1:130" ht="17.75" customHeight="1">
      <c r="A31" s="596"/>
      <c r="B31" s="1888"/>
      <c r="C31" s="1888"/>
      <c r="D31" s="1889"/>
      <c r="E31" s="607"/>
      <c r="F31" s="608"/>
      <c r="G31" s="598"/>
      <c r="H31" s="1892" t="s">
        <v>1262</v>
      </c>
      <c r="I31" s="1892"/>
      <c r="J31" s="1892"/>
      <c r="K31" s="598"/>
      <c r="L31" s="586"/>
      <c r="M31" s="599"/>
      <c r="N31" s="600"/>
      <c r="O31" s="600"/>
      <c r="P31" s="600"/>
      <c r="Q31" s="600"/>
      <c r="R31" s="600"/>
      <c r="S31" s="586"/>
      <c r="T31" s="586"/>
      <c r="U31" s="586"/>
      <c r="V31" s="586"/>
      <c r="W31" s="586"/>
      <c r="X31" s="586"/>
      <c r="Y31" s="586"/>
      <c r="Z31" s="586"/>
      <c r="AA31" s="586"/>
      <c r="AB31" s="586"/>
      <c r="AC31" s="586"/>
      <c r="AD31" s="586"/>
      <c r="AE31" s="586"/>
      <c r="AF31" s="586"/>
      <c r="AG31" s="601"/>
      <c r="AH31" s="586"/>
      <c r="AI31" s="586"/>
      <c r="AJ31" s="599"/>
      <c r="AK31" s="600"/>
      <c r="AL31" s="600"/>
      <c r="AM31" s="600"/>
      <c r="AN31" s="600"/>
      <c r="AO31" s="600"/>
      <c r="AP31" s="586"/>
      <c r="AQ31" s="586"/>
      <c r="AR31" s="586"/>
      <c r="AS31" s="586"/>
      <c r="AT31" s="586"/>
      <c r="AU31" s="586"/>
      <c r="AV31" s="586"/>
      <c r="AW31" s="586"/>
      <c r="AX31" s="586"/>
      <c r="AY31" s="586"/>
      <c r="AZ31" s="586"/>
      <c r="BA31" s="586"/>
      <c r="BB31" s="586"/>
      <c r="BC31" s="586"/>
      <c r="BD31" s="601"/>
      <c r="BG31" s="599"/>
      <c r="BH31" s="600"/>
      <c r="BI31" s="600"/>
      <c r="BJ31" s="600"/>
      <c r="BK31" s="600"/>
      <c r="BL31" s="600"/>
      <c r="BM31" s="586"/>
      <c r="BN31" s="586"/>
      <c r="BO31" s="586"/>
      <c r="BP31" s="586"/>
      <c r="BQ31" s="586"/>
      <c r="BR31" s="586"/>
      <c r="BS31" s="586"/>
      <c r="BT31" s="586"/>
      <c r="BU31" s="586"/>
      <c r="BV31" s="586"/>
      <c r="BW31" s="586"/>
      <c r="BX31" s="586"/>
      <c r="BY31" s="586"/>
      <c r="BZ31" s="586"/>
      <c r="CA31" s="601"/>
      <c r="CD31" s="599"/>
      <c r="CE31" s="600"/>
      <c r="CF31" s="600"/>
      <c r="CG31" s="600"/>
      <c r="CH31" s="600"/>
      <c r="CI31" s="600"/>
      <c r="CJ31" s="586"/>
      <c r="CK31" s="586"/>
      <c r="CL31" s="586"/>
      <c r="CM31" s="586"/>
      <c r="CN31" s="586"/>
      <c r="CO31" s="586"/>
      <c r="CP31" s="586"/>
      <c r="CQ31" s="586"/>
      <c r="CR31" s="586"/>
      <c r="CS31" s="586"/>
      <c r="CT31" s="586"/>
      <c r="CU31" s="586"/>
      <c r="CV31" s="586"/>
      <c r="CW31" s="586"/>
      <c r="CX31" s="601"/>
      <c r="CY31" s="586"/>
      <c r="CZ31" s="586"/>
      <c r="DA31" s="586"/>
      <c r="DB31" s="586"/>
      <c r="DC31" s="586"/>
      <c r="DD31" s="586"/>
      <c r="DE31" s="586"/>
      <c r="DF31" s="586"/>
      <c r="DG31" s="586"/>
      <c r="DH31" s="586"/>
      <c r="DI31" s="586"/>
      <c r="DJ31" s="586"/>
      <c r="DK31" s="586"/>
      <c r="DL31" s="586"/>
      <c r="DM31" s="586"/>
      <c r="DN31" s="586"/>
      <c r="DO31" s="586"/>
      <c r="DP31" s="586"/>
      <c r="DQ31" s="586"/>
      <c r="DR31" s="586"/>
      <c r="DS31" s="586"/>
      <c r="DT31" s="586"/>
      <c r="DU31" s="586"/>
      <c r="DV31" s="586"/>
      <c r="DW31" s="586"/>
      <c r="DX31" s="586"/>
      <c r="DY31" s="586"/>
      <c r="DZ31" s="586"/>
    </row>
    <row r="32" spans="1:130" ht="17.75" customHeight="1">
      <c r="A32" s="596"/>
      <c r="B32" s="1888"/>
      <c r="C32" s="1888"/>
      <c r="D32" s="1889"/>
      <c r="E32" s="607"/>
      <c r="F32" s="608"/>
      <c r="G32" s="598"/>
      <c r="H32" s="1893"/>
      <c r="I32" s="1893"/>
      <c r="J32" s="1893"/>
      <c r="K32" s="598"/>
      <c r="L32" s="586"/>
      <c r="M32" s="599"/>
      <c r="N32" s="600"/>
      <c r="O32" s="600"/>
      <c r="P32" s="600"/>
      <c r="Q32" s="600"/>
      <c r="R32" s="600"/>
      <c r="S32" s="586"/>
      <c r="T32" s="586"/>
      <c r="U32" s="586"/>
      <c r="V32" s="586"/>
      <c r="W32" s="586"/>
      <c r="X32" s="586"/>
      <c r="Y32" s="586"/>
      <c r="Z32" s="586"/>
      <c r="AA32" s="586"/>
      <c r="AB32" s="586"/>
      <c r="AC32" s="586"/>
      <c r="AD32" s="586"/>
      <c r="AE32" s="586"/>
      <c r="AF32" s="586"/>
      <c r="AG32" s="601"/>
      <c r="AH32" s="586"/>
      <c r="AI32" s="586"/>
      <c r="AJ32" s="599"/>
      <c r="AK32" s="600"/>
      <c r="AL32" s="600"/>
      <c r="AM32" s="600"/>
      <c r="AN32" s="600"/>
      <c r="AO32" s="600"/>
      <c r="AP32" s="586"/>
      <c r="AQ32" s="586"/>
      <c r="AR32" s="586"/>
      <c r="AS32" s="586"/>
      <c r="AT32" s="586"/>
      <c r="AU32" s="586"/>
      <c r="AV32" s="586"/>
      <c r="AW32" s="586"/>
      <c r="AX32" s="586"/>
      <c r="AY32" s="586"/>
      <c r="AZ32" s="586"/>
      <c r="BA32" s="586"/>
      <c r="BB32" s="586"/>
      <c r="BC32" s="586"/>
      <c r="BD32" s="601"/>
      <c r="BG32" s="599"/>
      <c r="BH32" s="600"/>
      <c r="BI32" s="600"/>
      <c r="BJ32" s="600"/>
      <c r="BK32" s="600"/>
      <c r="BL32" s="600"/>
      <c r="BM32" s="586"/>
      <c r="BN32" s="586"/>
      <c r="BO32" s="586"/>
      <c r="BP32" s="586"/>
      <c r="BQ32" s="586"/>
      <c r="BR32" s="586"/>
      <c r="BS32" s="586"/>
      <c r="BT32" s="586"/>
      <c r="BU32" s="586"/>
      <c r="BV32" s="586"/>
      <c r="BW32" s="586"/>
      <c r="BX32" s="586"/>
      <c r="BY32" s="586"/>
      <c r="BZ32" s="586"/>
      <c r="CA32" s="601"/>
      <c r="CD32" s="599"/>
      <c r="CE32" s="600"/>
      <c r="CF32" s="600"/>
      <c r="CG32" s="600"/>
      <c r="CH32" s="600"/>
      <c r="CI32" s="600"/>
      <c r="CJ32" s="586"/>
      <c r="CK32" s="586"/>
      <c r="CL32" s="586"/>
      <c r="CM32" s="586"/>
      <c r="CN32" s="586"/>
      <c r="CO32" s="586"/>
      <c r="CP32" s="586"/>
      <c r="CQ32" s="586"/>
      <c r="CR32" s="586"/>
      <c r="CS32" s="586"/>
      <c r="CT32" s="586"/>
      <c r="CU32" s="586"/>
      <c r="CV32" s="586"/>
      <c r="CW32" s="586"/>
      <c r="CX32" s="601"/>
      <c r="CY32" s="586"/>
      <c r="CZ32" s="586"/>
      <c r="DA32" s="586"/>
      <c r="DB32" s="586"/>
      <c r="DC32" s="586"/>
      <c r="DD32" s="586"/>
      <c r="DE32" s="586"/>
      <c r="DF32" s="586"/>
      <c r="DG32" s="586"/>
      <c r="DH32" s="586"/>
      <c r="DI32" s="586"/>
      <c r="DJ32" s="586"/>
      <c r="DK32" s="586"/>
      <c r="DL32" s="586"/>
      <c r="DM32" s="586"/>
      <c r="DN32" s="586"/>
      <c r="DO32" s="586"/>
      <c r="DP32" s="586"/>
      <c r="DQ32" s="586"/>
      <c r="DR32" s="586"/>
      <c r="DS32" s="586"/>
      <c r="DT32" s="586"/>
      <c r="DU32" s="586"/>
      <c r="DV32" s="586"/>
      <c r="DW32" s="586"/>
      <c r="DX32" s="586"/>
      <c r="DY32" s="586"/>
      <c r="DZ32" s="586"/>
    </row>
    <row r="33" spans="1:130" ht="17.75" customHeight="1">
      <c r="A33" s="596"/>
      <c r="B33" s="1888"/>
      <c r="C33" s="1888"/>
      <c r="D33" s="1889"/>
      <c r="E33" s="607"/>
      <c r="F33" s="608"/>
      <c r="G33" s="598"/>
      <c r="H33" s="1893"/>
      <c r="I33" s="1893"/>
      <c r="J33" s="1893"/>
      <c r="K33" s="598"/>
      <c r="L33" s="586"/>
      <c r="M33" s="599"/>
      <c r="N33" s="600"/>
      <c r="O33" s="600"/>
      <c r="P33" s="600"/>
      <c r="Q33" s="600"/>
      <c r="R33" s="600"/>
      <c r="S33" s="586"/>
      <c r="T33" s="586"/>
      <c r="U33" s="586"/>
      <c r="V33" s="586"/>
      <c r="W33" s="586"/>
      <c r="X33" s="586"/>
      <c r="Y33" s="586"/>
      <c r="Z33" s="586"/>
      <c r="AA33" s="586"/>
      <c r="AB33" s="586"/>
      <c r="AC33" s="586"/>
      <c r="AD33" s="586"/>
      <c r="AE33" s="586"/>
      <c r="AF33" s="586"/>
      <c r="AG33" s="601"/>
      <c r="AH33" s="586"/>
      <c r="AI33" s="586"/>
      <c r="AJ33" s="599"/>
      <c r="AK33" s="600"/>
      <c r="AL33" s="600"/>
      <c r="AM33" s="600"/>
      <c r="AN33" s="600"/>
      <c r="AO33" s="600"/>
      <c r="AP33" s="586"/>
      <c r="AQ33" s="586"/>
      <c r="AR33" s="586"/>
      <c r="AS33" s="586"/>
      <c r="AT33" s="586"/>
      <c r="AU33" s="586"/>
      <c r="AV33" s="586"/>
      <c r="AW33" s="586"/>
      <c r="AX33" s="586"/>
      <c r="AY33" s="586"/>
      <c r="AZ33" s="586"/>
      <c r="BA33" s="586"/>
      <c r="BB33" s="586"/>
      <c r="BC33" s="586"/>
      <c r="BD33" s="601"/>
      <c r="BG33" s="599"/>
      <c r="BH33" s="600"/>
      <c r="BI33" s="600"/>
      <c r="BJ33" s="600"/>
      <c r="BK33" s="600"/>
      <c r="BL33" s="600"/>
      <c r="BM33" s="586"/>
      <c r="BN33" s="586"/>
      <c r="BO33" s="586"/>
      <c r="BP33" s="586"/>
      <c r="BQ33" s="586"/>
      <c r="BR33" s="586"/>
      <c r="BS33" s="586"/>
      <c r="BT33" s="586"/>
      <c r="BU33" s="586"/>
      <c r="BV33" s="586"/>
      <c r="BW33" s="586"/>
      <c r="BX33" s="586"/>
      <c r="BY33" s="586"/>
      <c r="BZ33" s="586"/>
      <c r="CA33" s="601"/>
      <c r="CD33" s="599"/>
      <c r="CE33" s="600"/>
      <c r="CF33" s="600"/>
      <c r="CG33" s="600"/>
      <c r="CH33" s="600"/>
      <c r="CI33" s="600"/>
      <c r="CJ33" s="586"/>
      <c r="CK33" s="586"/>
      <c r="CL33" s="586"/>
      <c r="CM33" s="586"/>
      <c r="CN33" s="586"/>
      <c r="CO33" s="586"/>
      <c r="CP33" s="586"/>
      <c r="CQ33" s="586"/>
      <c r="CR33" s="586"/>
      <c r="CS33" s="586"/>
      <c r="CT33" s="586"/>
      <c r="CU33" s="586"/>
      <c r="CV33" s="586"/>
      <c r="CW33" s="586"/>
      <c r="CX33" s="601"/>
      <c r="CY33" s="586"/>
      <c r="CZ33" s="586"/>
      <c r="DA33" s="586"/>
      <c r="DB33" s="586"/>
      <c r="DC33" s="586"/>
      <c r="DD33" s="586"/>
      <c r="DE33" s="586"/>
      <c r="DF33" s="586"/>
      <c r="DG33" s="586"/>
      <c r="DH33" s="586"/>
      <c r="DI33" s="586"/>
      <c r="DJ33" s="586"/>
      <c r="DK33" s="586"/>
      <c r="DL33" s="586"/>
      <c r="DM33" s="586"/>
      <c r="DN33" s="586"/>
      <c r="DO33" s="586"/>
      <c r="DP33" s="586"/>
      <c r="DQ33" s="586"/>
      <c r="DR33" s="586"/>
      <c r="DS33" s="586"/>
      <c r="DT33" s="586"/>
      <c r="DU33" s="586"/>
      <c r="DV33" s="586"/>
      <c r="DW33" s="586"/>
      <c r="DX33" s="586"/>
      <c r="DY33" s="586"/>
      <c r="DZ33" s="586"/>
    </row>
    <row r="34" spans="1:130" ht="17.75" customHeight="1">
      <c r="A34" s="596"/>
      <c r="B34" s="1888"/>
      <c r="C34" s="1888"/>
      <c r="D34" s="1889"/>
      <c r="E34" s="607"/>
      <c r="F34" s="608"/>
      <c r="G34" s="598"/>
      <c r="H34" s="598"/>
      <c r="I34" s="598"/>
      <c r="J34" s="598"/>
      <c r="K34" s="598"/>
      <c r="L34" s="586"/>
      <c r="M34" s="599"/>
      <c r="N34" s="600"/>
      <c r="O34" s="600"/>
      <c r="P34" s="600"/>
      <c r="Q34" s="600"/>
      <c r="R34" s="600"/>
      <c r="S34" s="586"/>
      <c r="T34" s="586"/>
      <c r="U34" s="586"/>
      <c r="V34" s="586"/>
      <c r="W34" s="586"/>
      <c r="X34" s="586"/>
      <c r="Y34" s="586"/>
      <c r="Z34" s="586"/>
      <c r="AA34" s="586"/>
      <c r="AC34" s="586"/>
      <c r="AD34" s="586"/>
      <c r="AE34" s="586"/>
      <c r="AF34" s="586"/>
      <c r="AG34" s="601"/>
      <c r="AH34" s="586"/>
      <c r="AI34" s="586"/>
      <c r="AJ34" s="599"/>
      <c r="AK34" s="600"/>
      <c r="AL34" s="600"/>
      <c r="AM34" s="600"/>
      <c r="AN34" s="600"/>
      <c r="AO34" s="600"/>
      <c r="AP34" s="586"/>
      <c r="AQ34" s="586"/>
      <c r="AR34" s="586"/>
      <c r="AS34" s="586"/>
      <c r="AT34" s="586"/>
      <c r="AU34" s="586"/>
      <c r="AV34" s="586"/>
      <c r="AW34" s="586"/>
      <c r="AX34" s="586"/>
      <c r="AZ34" s="586"/>
      <c r="BA34" s="586"/>
      <c r="BB34" s="586"/>
      <c r="BC34" s="586"/>
      <c r="BD34" s="601"/>
      <c r="BG34" s="599"/>
      <c r="BH34" s="600"/>
      <c r="BI34" s="600"/>
      <c r="BJ34" s="600"/>
      <c r="BK34" s="600"/>
      <c r="BL34" s="600"/>
      <c r="BM34" s="586"/>
      <c r="BN34" s="586"/>
      <c r="BO34" s="586"/>
      <c r="BP34" s="586"/>
      <c r="BQ34" s="586"/>
      <c r="BR34" s="586"/>
      <c r="BS34" s="586"/>
      <c r="BT34" s="586"/>
      <c r="BU34" s="586"/>
      <c r="BW34" s="586"/>
      <c r="BX34" s="586"/>
      <c r="BY34" s="586"/>
      <c r="BZ34" s="586"/>
      <c r="CA34" s="601"/>
      <c r="CD34" s="599"/>
      <c r="CE34" s="600"/>
      <c r="CF34" s="600"/>
      <c r="CG34" s="600"/>
      <c r="CH34" s="600"/>
      <c r="CI34" s="600"/>
      <c r="CJ34" s="586"/>
      <c r="CK34" s="586"/>
      <c r="CL34" s="586"/>
      <c r="CM34" s="586"/>
      <c r="CN34" s="586"/>
      <c r="CO34" s="586"/>
      <c r="CP34" s="586"/>
      <c r="CQ34" s="586"/>
      <c r="CR34" s="586"/>
      <c r="CT34" s="586"/>
      <c r="CU34" s="586"/>
      <c r="CV34" s="586"/>
      <c r="CW34" s="586"/>
      <c r="CX34" s="601"/>
      <c r="CY34" s="586"/>
      <c r="CZ34" s="586"/>
      <c r="DA34" s="586"/>
      <c r="DB34" s="586"/>
      <c r="DC34" s="586"/>
      <c r="DD34" s="586"/>
      <c r="DE34" s="586"/>
      <c r="DF34" s="586"/>
      <c r="DG34" s="586"/>
      <c r="DH34" s="586"/>
      <c r="DI34" s="586"/>
      <c r="DJ34" s="586"/>
      <c r="DK34" s="586"/>
      <c r="DL34" s="586"/>
      <c r="DM34" s="586"/>
      <c r="DN34" s="586"/>
      <c r="DO34" s="586"/>
      <c r="DP34" s="586"/>
      <c r="DQ34" s="586"/>
      <c r="DR34" s="586"/>
      <c r="DS34" s="586"/>
      <c r="DT34" s="586"/>
      <c r="DU34" s="586"/>
      <c r="DV34" s="586"/>
      <c r="DW34" s="586"/>
      <c r="DX34" s="586"/>
      <c r="DY34" s="586"/>
      <c r="DZ34" s="586"/>
    </row>
    <row r="35" spans="1:130" ht="17.75" customHeight="1">
      <c r="A35" s="603"/>
      <c r="B35" s="1890"/>
      <c r="C35" s="1890"/>
      <c r="D35" s="1891"/>
      <c r="E35" s="610"/>
      <c r="F35" s="611"/>
      <c r="G35" s="598"/>
      <c r="H35" s="598"/>
      <c r="I35" s="598"/>
      <c r="J35" s="598"/>
      <c r="K35" s="598"/>
      <c r="L35" s="586"/>
      <c r="M35" s="599"/>
      <c r="N35" s="600"/>
      <c r="O35" s="600"/>
      <c r="P35" s="600"/>
      <c r="Q35" s="600"/>
      <c r="R35" s="600"/>
      <c r="S35" s="586"/>
      <c r="T35" s="586"/>
      <c r="U35" s="586"/>
      <c r="V35" s="586"/>
      <c r="W35" s="586"/>
      <c r="X35" s="586"/>
      <c r="Y35" s="586"/>
      <c r="Z35" s="586"/>
      <c r="AA35" s="586"/>
      <c r="AC35" s="586"/>
      <c r="AD35" s="586"/>
      <c r="AE35" s="586"/>
      <c r="AF35" s="586"/>
      <c r="AG35" s="601"/>
      <c r="AH35" s="586"/>
      <c r="AI35" s="586"/>
      <c r="AJ35" s="599"/>
      <c r="AK35" s="600"/>
      <c r="AL35" s="600"/>
      <c r="AM35" s="600"/>
      <c r="AN35" s="600"/>
      <c r="AO35" s="600"/>
      <c r="AP35" s="586"/>
      <c r="AQ35" s="586"/>
      <c r="AR35" s="586"/>
      <c r="AS35" s="586"/>
      <c r="AT35" s="586"/>
      <c r="AU35" s="586"/>
      <c r="AV35" s="586"/>
      <c r="AW35" s="586"/>
      <c r="AX35" s="586"/>
      <c r="AZ35" s="586"/>
      <c r="BA35" s="586"/>
      <c r="BB35" s="586"/>
      <c r="BC35" s="586"/>
      <c r="BD35" s="601"/>
      <c r="BG35" s="599"/>
      <c r="BH35" s="600"/>
      <c r="BI35" s="600"/>
      <c r="BJ35" s="600"/>
      <c r="BK35" s="600"/>
      <c r="BL35" s="600"/>
      <c r="BM35" s="586"/>
      <c r="BN35" s="586"/>
      <c r="BO35" s="586"/>
      <c r="BP35" s="586"/>
      <c r="BQ35" s="586"/>
      <c r="BR35" s="586"/>
      <c r="BS35" s="586"/>
      <c r="BT35" s="586"/>
      <c r="BU35" s="586"/>
      <c r="BW35" s="586"/>
      <c r="BX35" s="586"/>
      <c r="BY35" s="586"/>
      <c r="BZ35" s="586"/>
      <c r="CA35" s="601"/>
      <c r="CD35" s="599"/>
      <c r="CE35" s="600"/>
      <c r="CF35" s="600"/>
      <c r="CG35" s="600"/>
      <c r="CH35" s="600"/>
      <c r="CI35" s="600"/>
      <c r="CJ35" s="586"/>
      <c r="CK35" s="586"/>
      <c r="CL35" s="586"/>
      <c r="CM35" s="586"/>
      <c r="CN35" s="586"/>
      <c r="CO35" s="586"/>
      <c r="CP35" s="586"/>
      <c r="CQ35" s="586"/>
      <c r="CR35" s="586"/>
      <c r="CT35" s="586"/>
      <c r="CU35" s="586"/>
      <c r="CV35" s="586"/>
      <c r="CW35" s="586"/>
      <c r="CX35" s="601"/>
      <c r="CY35" s="586"/>
      <c r="CZ35" s="586"/>
      <c r="DA35" s="586"/>
      <c r="DB35" s="586"/>
      <c r="DC35" s="586"/>
      <c r="DD35" s="586"/>
      <c r="DE35" s="586"/>
      <c r="DF35" s="586"/>
      <c r="DG35" s="586"/>
      <c r="DH35" s="586"/>
      <c r="DI35" s="586"/>
      <c r="DJ35" s="586"/>
      <c r="DK35" s="586"/>
      <c r="DL35" s="586"/>
      <c r="DM35" s="586"/>
      <c r="DN35" s="586"/>
      <c r="DO35" s="586"/>
      <c r="DP35" s="586"/>
      <c r="DQ35" s="586"/>
      <c r="DR35" s="586"/>
      <c r="DS35" s="586"/>
      <c r="DT35" s="586"/>
      <c r="DU35" s="586"/>
      <c r="DV35" s="586"/>
      <c r="DW35" s="586"/>
      <c r="DX35" s="586"/>
      <c r="DY35" s="586"/>
      <c r="DZ35" s="586"/>
    </row>
    <row r="36" spans="1:130" ht="17.75" customHeight="1">
      <c r="A36" s="596"/>
      <c r="B36" s="598"/>
      <c r="C36" s="598"/>
      <c r="D36" s="598"/>
      <c r="E36" s="598"/>
      <c r="F36" s="598"/>
      <c r="G36" s="598"/>
      <c r="H36" s="598"/>
      <c r="I36" s="598"/>
      <c r="J36" s="598"/>
      <c r="K36" s="598"/>
      <c r="L36" s="586"/>
      <c r="M36" s="599"/>
      <c r="N36" s="600"/>
      <c r="O36" s="600"/>
      <c r="P36" s="600"/>
      <c r="Q36" s="600"/>
      <c r="R36" s="600"/>
      <c r="S36" s="586"/>
      <c r="T36" s="586"/>
      <c r="U36" s="586"/>
      <c r="V36" s="586"/>
      <c r="W36" s="586"/>
      <c r="X36" s="586"/>
      <c r="Y36" s="586"/>
      <c r="Z36" s="586"/>
      <c r="AA36" s="586"/>
      <c r="AC36" s="586"/>
      <c r="AD36" s="586"/>
      <c r="AE36" s="586"/>
      <c r="AF36" s="586"/>
      <c r="AG36" s="601"/>
      <c r="AH36" s="586"/>
      <c r="AI36" s="586"/>
      <c r="AJ36" s="599"/>
      <c r="AK36" s="600"/>
      <c r="AL36" s="600"/>
      <c r="AM36" s="600"/>
      <c r="AN36" s="600"/>
      <c r="AO36" s="600"/>
      <c r="AP36" s="586"/>
      <c r="AQ36" s="586"/>
      <c r="AR36" s="586"/>
      <c r="AS36" s="586"/>
      <c r="AT36" s="586"/>
      <c r="AU36" s="586"/>
      <c r="AV36" s="586"/>
      <c r="AW36" s="586"/>
      <c r="AX36" s="586"/>
      <c r="AZ36" s="586"/>
      <c r="BA36" s="586"/>
      <c r="BB36" s="586"/>
      <c r="BC36" s="586"/>
      <c r="BD36" s="601"/>
      <c r="BG36" s="599"/>
      <c r="BH36" s="600"/>
      <c r="BI36" s="600"/>
      <c r="BJ36" s="600"/>
      <c r="BK36" s="600"/>
      <c r="BL36" s="600"/>
      <c r="BM36" s="586"/>
      <c r="BN36" s="586"/>
      <c r="BO36" s="586"/>
      <c r="BP36" s="586"/>
      <c r="BQ36" s="586"/>
      <c r="BR36" s="586"/>
      <c r="BS36" s="586"/>
      <c r="BT36" s="586"/>
      <c r="BU36" s="586"/>
      <c r="BW36" s="586"/>
      <c r="BX36" s="586"/>
      <c r="BY36" s="586"/>
      <c r="BZ36" s="586"/>
      <c r="CA36" s="601"/>
      <c r="CD36" s="599"/>
      <c r="CE36" s="600"/>
      <c r="CF36" s="600"/>
      <c r="CG36" s="600"/>
      <c r="CH36" s="600"/>
      <c r="CI36" s="600"/>
      <c r="CJ36" s="586"/>
      <c r="CK36" s="586"/>
      <c r="CL36" s="586"/>
      <c r="CM36" s="586"/>
      <c r="CN36" s="586"/>
      <c r="CO36" s="586"/>
      <c r="CP36" s="586"/>
      <c r="CQ36" s="586"/>
      <c r="CR36" s="586"/>
      <c r="CT36" s="586"/>
      <c r="CU36" s="586"/>
      <c r="CV36" s="586"/>
      <c r="CW36" s="586"/>
      <c r="CX36" s="601"/>
      <c r="CY36" s="586"/>
      <c r="CZ36" s="586"/>
      <c r="DA36" s="586"/>
      <c r="DB36" s="586"/>
      <c r="DC36" s="586"/>
      <c r="DD36" s="586"/>
      <c r="DE36" s="586"/>
      <c r="DF36" s="586"/>
      <c r="DG36" s="586"/>
      <c r="DH36" s="586"/>
      <c r="DI36" s="586"/>
      <c r="DJ36" s="586"/>
      <c r="DK36" s="586"/>
      <c r="DL36" s="586"/>
      <c r="DM36" s="586"/>
      <c r="DN36" s="586"/>
      <c r="DO36" s="586"/>
      <c r="DP36" s="586"/>
      <c r="DQ36" s="586"/>
      <c r="DR36" s="586"/>
      <c r="DS36" s="586"/>
      <c r="DT36" s="586"/>
      <c r="DU36" s="586"/>
      <c r="DV36" s="586"/>
      <c r="DW36" s="586"/>
      <c r="DX36" s="586"/>
      <c r="DY36" s="586"/>
      <c r="DZ36" s="586"/>
    </row>
    <row r="37" spans="1:130" ht="17.75" customHeight="1">
      <c r="A37" s="596"/>
      <c r="B37" s="602" t="s">
        <v>1263</v>
      </c>
      <c r="C37" s="598"/>
      <c r="D37" s="598"/>
      <c r="E37" s="598"/>
      <c r="F37" s="598"/>
      <c r="G37" s="598"/>
      <c r="H37" s="598"/>
      <c r="I37" s="598"/>
      <c r="J37" s="598"/>
      <c r="K37" s="598"/>
      <c r="L37" s="586"/>
      <c r="M37" s="599"/>
      <c r="N37" s="586"/>
      <c r="O37" s="586"/>
      <c r="P37" s="586"/>
      <c r="Q37" s="586"/>
      <c r="R37" s="586"/>
      <c r="S37" s="586"/>
      <c r="T37" s="586"/>
      <c r="U37" s="586"/>
      <c r="V37" s="586"/>
      <c r="W37" s="586"/>
      <c r="X37" s="586"/>
      <c r="Y37" s="586"/>
      <c r="Z37" s="586"/>
      <c r="AA37" s="586"/>
      <c r="AB37" s="586"/>
      <c r="AC37" s="586"/>
      <c r="AD37" s="586"/>
      <c r="AE37" s="586"/>
      <c r="AF37" s="586"/>
      <c r="AG37" s="601"/>
      <c r="AH37" s="586"/>
      <c r="AI37" s="586"/>
      <c r="AJ37" s="599"/>
      <c r="AK37" s="586"/>
      <c r="AL37" s="586"/>
      <c r="AM37" s="586"/>
      <c r="AN37" s="586"/>
      <c r="AO37" s="586"/>
      <c r="AP37" s="586"/>
      <c r="AQ37" s="586"/>
      <c r="AR37" s="586"/>
      <c r="AS37" s="586"/>
      <c r="AT37" s="586"/>
      <c r="AU37" s="586"/>
      <c r="AV37" s="586"/>
      <c r="AW37" s="586"/>
      <c r="AX37" s="586"/>
      <c r="AY37" s="586"/>
      <c r="AZ37" s="586"/>
      <c r="BA37" s="586"/>
      <c r="BB37" s="586"/>
      <c r="BC37" s="586"/>
      <c r="BD37" s="601"/>
      <c r="BG37" s="599"/>
      <c r="BH37" s="586"/>
      <c r="BI37" s="586"/>
      <c r="BJ37" s="586"/>
      <c r="BK37" s="586"/>
      <c r="BL37" s="586"/>
      <c r="BM37" s="586"/>
      <c r="BN37" s="586"/>
      <c r="BO37" s="586"/>
      <c r="BP37" s="586"/>
      <c r="BQ37" s="586"/>
      <c r="BR37" s="586"/>
      <c r="BS37" s="586"/>
      <c r="BT37" s="586"/>
      <c r="BU37" s="586"/>
      <c r="BV37" s="586"/>
      <c r="BW37" s="586"/>
      <c r="BX37" s="586"/>
      <c r="BY37" s="586"/>
      <c r="BZ37" s="586"/>
      <c r="CA37" s="601"/>
      <c r="CD37" s="599"/>
      <c r="CE37" s="586"/>
      <c r="CF37" s="586"/>
      <c r="CG37" s="586"/>
      <c r="CH37" s="586"/>
      <c r="CI37" s="586"/>
      <c r="CJ37" s="586"/>
      <c r="CK37" s="586"/>
      <c r="CL37" s="586"/>
      <c r="CM37" s="586"/>
      <c r="CN37" s="586"/>
      <c r="CO37" s="586"/>
      <c r="CP37" s="586"/>
      <c r="CQ37" s="586"/>
      <c r="CR37" s="586"/>
      <c r="CS37" s="586"/>
      <c r="CT37" s="586"/>
      <c r="CU37" s="586"/>
      <c r="CV37" s="586"/>
      <c r="CW37" s="586"/>
      <c r="CX37" s="601"/>
      <c r="CY37" s="586"/>
      <c r="CZ37" s="586"/>
      <c r="DA37" s="586"/>
      <c r="DB37" s="586"/>
      <c r="DC37" s="586"/>
      <c r="DD37" s="586"/>
      <c r="DE37" s="586"/>
      <c r="DF37" s="586"/>
      <c r="DG37" s="586"/>
      <c r="DH37" s="586"/>
      <c r="DI37" s="586"/>
      <c r="DJ37" s="586"/>
      <c r="DK37" s="586"/>
      <c r="DL37" s="586"/>
      <c r="DM37" s="586"/>
      <c r="DN37" s="586"/>
      <c r="DO37" s="586"/>
      <c r="DP37" s="586"/>
      <c r="DQ37" s="586"/>
      <c r="DR37" s="586"/>
      <c r="DS37" s="586"/>
      <c r="DT37" s="586"/>
      <c r="DU37" s="586"/>
      <c r="DV37" s="586"/>
      <c r="DW37" s="586"/>
      <c r="DX37" s="586"/>
      <c r="DY37" s="586"/>
      <c r="DZ37" s="586"/>
    </row>
    <row r="38" spans="1:130" ht="8" customHeight="1">
      <c r="A38" s="596"/>
      <c r="B38" s="598"/>
      <c r="C38" s="598"/>
      <c r="D38" s="598"/>
      <c r="E38" s="598"/>
      <c r="F38" s="598"/>
      <c r="G38" s="598"/>
      <c r="H38" s="598"/>
      <c r="I38" s="598"/>
      <c r="J38" s="598"/>
      <c r="K38" s="598"/>
      <c r="L38" s="586"/>
      <c r="M38" s="599"/>
      <c r="N38" s="586"/>
      <c r="O38" s="586"/>
      <c r="P38" s="586"/>
      <c r="Q38" s="586"/>
      <c r="R38" s="586"/>
      <c r="S38" s="586"/>
      <c r="T38" s="586"/>
      <c r="U38" s="586"/>
      <c r="V38" s="586"/>
      <c r="W38" s="586"/>
      <c r="X38" s="586"/>
      <c r="Y38" s="586"/>
      <c r="Z38" s="586"/>
      <c r="AA38" s="586"/>
      <c r="AB38" s="586"/>
      <c r="AC38" s="586"/>
      <c r="AD38" s="586"/>
      <c r="AE38" s="586"/>
      <c r="AF38" s="586"/>
      <c r="AG38" s="601"/>
      <c r="AH38" s="586"/>
      <c r="AI38" s="586"/>
      <c r="AJ38" s="599"/>
      <c r="AK38" s="586"/>
      <c r="AL38" s="586"/>
      <c r="AM38" s="586"/>
      <c r="AN38" s="586"/>
      <c r="AO38" s="586"/>
      <c r="AP38" s="586"/>
      <c r="AQ38" s="586"/>
      <c r="AR38" s="586"/>
      <c r="AS38" s="586"/>
      <c r="AT38" s="586"/>
      <c r="AU38" s="586"/>
      <c r="AV38" s="586"/>
      <c r="AW38" s="586"/>
      <c r="AX38" s="586"/>
      <c r="AY38" s="586"/>
      <c r="AZ38" s="586"/>
      <c r="BA38" s="586"/>
      <c r="BB38" s="586"/>
      <c r="BC38" s="586"/>
      <c r="BD38" s="601"/>
      <c r="BG38" s="599"/>
      <c r="BH38" s="586"/>
      <c r="BI38" s="586"/>
      <c r="BJ38" s="586"/>
      <c r="BK38" s="586"/>
      <c r="BL38" s="586"/>
      <c r="BM38" s="586"/>
      <c r="BN38" s="586"/>
      <c r="BO38" s="586"/>
      <c r="BP38" s="586"/>
      <c r="BQ38" s="586"/>
      <c r="BR38" s="586"/>
      <c r="BS38" s="586"/>
      <c r="BT38" s="586"/>
      <c r="BU38" s="586"/>
      <c r="BV38" s="586"/>
      <c r="BW38" s="586"/>
      <c r="BX38" s="586"/>
      <c r="BY38" s="586"/>
      <c r="BZ38" s="586"/>
      <c r="CA38" s="601"/>
      <c r="CD38" s="599"/>
      <c r="CE38" s="586"/>
      <c r="CF38" s="586"/>
      <c r="CG38" s="586"/>
      <c r="CH38" s="586"/>
      <c r="CI38" s="586"/>
      <c r="CJ38" s="586"/>
      <c r="CK38" s="586"/>
      <c r="CL38" s="586"/>
      <c r="CM38" s="586"/>
      <c r="CN38" s="586"/>
      <c r="CO38" s="586"/>
      <c r="CP38" s="586"/>
      <c r="CQ38" s="586"/>
      <c r="CR38" s="586"/>
      <c r="CS38" s="586"/>
      <c r="CT38" s="586"/>
      <c r="CU38" s="586"/>
      <c r="CV38" s="586"/>
      <c r="CW38" s="586"/>
      <c r="CX38" s="601"/>
      <c r="CY38" s="586"/>
      <c r="CZ38" s="586"/>
      <c r="DA38" s="586"/>
      <c r="DB38" s="586"/>
      <c r="DC38" s="586"/>
      <c r="DD38" s="586"/>
      <c r="DE38" s="586"/>
      <c r="DF38" s="586"/>
      <c r="DG38" s="586"/>
      <c r="DH38" s="586"/>
      <c r="DI38" s="586"/>
      <c r="DJ38" s="586"/>
      <c r="DK38" s="586"/>
      <c r="DL38" s="586"/>
      <c r="DM38" s="586"/>
      <c r="DN38" s="586"/>
      <c r="DO38" s="586"/>
      <c r="DP38" s="586"/>
      <c r="DQ38" s="586"/>
      <c r="DR38" s="586"/>
      <c r="DS38" s="586"/>
      <c r="DT38" s="586"/>
      <c r="DU38" s="586"/>
      <c r="DV38" s="586"/>
      <c r="DW38" s="586"/>
      <c r="DX38" s="586"/>
      <c r="DY38" s="586"/>
      <c r="DZ38" s="586"/>
    </row>
    <row r="39" spans="1:130" ht="17.75" customHeight="1">
      <c r="A39" s="596"/>
      <c r="B39" s="614"/>
      <c r="C39" s="598"/>
      <c r="D39" s="598"/>
      <c r="E39" s="598"/>
      <c r="F39" s="598"/>
      <c r="G39" s="598"/>
      <c r="H39" s="598"/>
      <c r="I39" s="598"/>
      <c r="J39" s="598"/>
      <c r="K39" s="598"/>
      <c r="L39" s="586"/>
      <c r="M39" s="599"/>
      <c r="N39" s="600"/>
      <c r="O39" s="600"/>
      <c r="P39" s="600"/>
      <c r="Q39" s="600"/>
      <c r="R39" s="600"/>
      <c r="S39" s="586"/>
      <c r="T39" s="586"/>
      <c r="U39" s="586"/>
      <c r="V39" s="586"/>
      <c r="W39" s="586"/>
      <c r="X39" s="586"/>
      <c r="Y39" s="586"/>
      <c r="Z39" s="586"/>
      <c r="AA39" s="586"/>
      <c r="AB39" s="586"/>
      <c r="AC39" s="586"/>
      <c r="AD39" s="586"/>
      <c r="AE39" s="586"/>
      <c r="AF39" s="586"/>
      <c r="AG39" s="601"/>
      <c r="AH39" s="586"/>
      <c r="AI39" s="586"/>
      <c r="AJ39" s="599"/>
      <c r="AK39" s="600"/>
      <c r="AL39" s="600"/>
      <c r="AM39" s="600"/>
      <c r="AN39" s="600"/>
      <c r="AO39" s="600"/>
      <c r="AP39" s="586"/>
      <c r="AQ39" s="586"/>
      <c r="AR39" s="586"/>
      <c r="AS39" s="586"/>
      <c r="AT39" s="586"/>
      <c r="AU39" s="586"/>
      <c r="AV39" s="586"/>
      <c r="AW39" s="586"/>
      <c r="AX39" s="586"/>
      <c r="AZ39" s="586"/>
      <c r="BA39" s="586"/>
      <c r="BB39" s="586"/>
      <c r="BC39" s="586"/>
      <c r="BD39" s="601"/>
      <c r="BG39" s="599"/>
      <c r="BH39" s="600"/>
      <c r="BI39" s="600"/>
      <c r="BJ39" s="600"/>
      <c r="BK39" s="600"/>
      <c r="BL39" s="600"/>
      <c r="BM39" s="586"/>
      <c r="BN39" s="586"/>
      <c r="BO39" s="586"/>
      <c r="BP39" s="586"/>
      <c r="BQ39" s="586"/>
      <c r="BR39" s="586"/>
      <c r="BS39" s="586"/>
      <c r="BT39" s="586"/>
      <c r="BU39" s="586"/>
      <c r="BW39" s="586"/>
      <c r="BX39" s="586"/>
      <c r="BY39" s="586"/>
      <c r="BZ39" s="586"/>
      <c r="CA39" s="601"/>
      <c r="CD39" s="599"/>
      <c r="CE39" s="600"/>
      <c r="CF39" s="600"/>
      <c r="CG39" s="600"/>
      <c r="CH39" s="600"/>
      <c r="CI39" s="600"/>
      <c r="CJ39" s="586"/>
      <c r="CK39" s="586"/>
      <c r="CL39" s="586"/>
      <c r="CM39" s="586"/>
      <c r="CN39" s="586"/>
      <c r="CO39" s="586"/>
      <c r="CP39" s="586"/>
      <c r="CQ39" s="586"/>
      <c r="CR39" s="586"/>
      <c r="CT39" s="586"/>
      <c r="CU39" s="586"/>
      <c r="CV39" s="586"/>
      <c r="CW39" s="586"/>
      <c r="CX39" s="601"/>
      <c r="CY39" s="586"/>
      <c r="CZ39" s="586"/>
      <c r="DA39" s="586"/>
      <c r="DB39" s="586"/>
      <c r="DC39" s="586"/>
      <c r="DD39" s="586"/>
      <c r="DE39" s="586"/>
      <c r="DF39" s="586"/>
      <c r="DG39" s="586"/>
      <c r="DH39" s="586"/>
      <c r="DI39" s="586"/>
      <c r="DJ39" s="586"/>
      <c r="DK39" s="586"/>
      <c r="DL39" s="586"/>
      <c r="DM39" s="586"/>
      <c r="DN39" s="586"/>
      <c r="DO39" s="586"/>
      <c r="DP39" s="586"/>
      <c r="DQ39" s="586"/>
      <c r="DR39" s="586"/>
      <c r="DS39" s="586"/>
      <c r="DT39" s="586"/>
      <c r="DU39" s="586"/>
      <c r="DV39" s="586"/>
      <c r="DW39" s="586"/>
      <c r="DX39" s="586"/>
      <c r="DY39" s="586"/>
      <c r="DZ39" s="586"/>
    </row>
    <row r="40" spans="1:130" ht="17.75" customHeight="1">
      <c r="A40" s="596"/>
      <c r="B40" s="598"/>
      <c r="C40" s="598"/>
      <c r="D40" s="598"/>
      <c r="E40" s="598"/>
      <c r="F40" s="598"/>
      <c r="G40" s="598"/>
      <c r="H40" s="598"/>
      <c r="I40" s="598"/>
      <c r="J40" s="598"/>
      <c r="K40" s="598"/>
      <c r="L40" s="586"/>
      <c r="M40" s="599"/>
      <c r="N40" s="600"/>
      <c r="O40" s="600"/>
      <c r="P40" s="600"/>
      <c r="Q40" s="600"/>
      <c r="R40" s="600"/>
      <c r="S40" s="586"/>
      <c r="T40" s="586"/>
      <c r="U40" s="586"/>
      <c r="V40" s="586"/>
      <c r="W40" s="586"/>
      <c r="X40" s="586"/>
      <c r="Y40" s="586"/>
      <c r="Z40" s="586"/>
      <c r="AA40" s="586"/>
      <c r="AB40" s="586"/>
      <c r="AC40" s="586"/>
      <c r="AD40" s="586"/>
      <c r="AE40" s="586"/>
      <c r="AF40" s="586"/>
      <c r="AG40" s="601"/>
      <c r="AH40" s="586"/>
      <c r="AI40" s="586"/>
      <c r="AJ40" s="599"/>
      <c r="AK40" s="600"/>
      <c r="AL40" s="600"/>
      <c r="AM40" s="600"/>
      <c r="AN40" s="600"/>
      <c r="AO40" s="600"/>
      <c r="AP40" s="586"/>
      <c r="AQ40" s="586"/>
      <c r="AR40" s="586"/>
      <c r="AS40" s="586"/>
      <c r="AT40" s="586"/>
      <c r="AU40" s="586"/>
      <c r="AV40" s="586"/>
      <c r="AW40" s="586"/>
      <c r="AX40" s="615"/>
      <c r="AY40" s="586"/>
      <c r="AZ40" s="586"/>
      <c r="BA40" s="586"/>
      <c r="BB40" s="586"/>
      <c r="BC40" s="586"/>
      <c r="BD40" s="601"/>
      <c r="BG40" s="599"/>
      <c r="BH40" s="600"/>
      <c r="BI40" s="600"/>
      <c r="BJ40" s="600"/>
      <c r="BK40" s="600"/>
      <c r="BL40" s="600"/>
      <c r="BM40" s="586"/>
      <c r="BN40" s="586"/>
      <c r="BO40" s="586"/>
      <c r="BP40" s="586"/>
      <c r="BQ40" s="586"/>
      <c r="BR40" s="586"/>
      <c r="BS40" s="586"/>
      <c r="BT40" s="586"/>
      <c r="BU40" s="615"/>
      <c r="BV40" s="586"/>
      <c r="BW40" s="586"/>
      <c r="BX40" s="586"/>
      <c r="BY40" s="586"/>
      <c r="BZ40" s="586"/>
      <c r="CA40" s="601"/>
      <c r="CD40" s="599"/>
      <c r="CE40" s="600"/>
      <c r="CF40" s="600"/>
      <c r="CG40" s="600"/>
      <c r="CH40" s="600"/>
      <c r="CI40" s="600"/>
      <c r="CJ40" s="586"/>
      <c r="CK40" s="586"/>
      <c r="CL40" s="586"/>
      <c r="CM40" s="586"/>
      <c r="CN40" s="586"/>
      <c r="CO40" s="586"/>
      <c r="CP40" s="586"/>
      <c r="CQ40" s="586"/>
      <c r="CR40" s="615"/>
      <c r="CS40" s="586"/>
      <c r="CT40" s="586"/>
      <c r="CU40" s="586"/>
      <c r="CV40" s="586"/>
      <c r="CW40" s="586"/>
      <c r="CX40" s="601"/>
      <c r="CY40" s="586"/>
      <c r="CZ40" s="586"/>
      <c r="DA40" s="586"/>
      <c r="DB40" s="586"/>
      <c r="DC40" s="586"/>
      <c r="DD40" s="586"/>
      <c r="DE40" s="586"/>
      <c r="DF40" s="586"/>
      <c r="DG40" s="586"/>
      <c r="DH40" s="586"/>
      <c r="DI40" s="586"/>
      <c r="DJ40" s="586"/>
      <c r="DK40" s="586"/>
      <c r="DL40" s="586"/>
      <c r="DM40" s="586"/>
      <c r="DN40" s="586"/>
      <c r="DO40" s="586"/>
      <c r="DP40" s="586"/>
      <c r="DQ40" s="586"/>
      <c r="DR40" s="586"/>
      <c r="DS40" s="586"/>
      <c r="DT40" s="586"/>
      <c r="DU40" s="586"/>
      <c r="DV40" s="586"/>
      <c r="DW40" s="586"/>
      <c r="DX40" s="586"/>
      <c r="DY40" s="586"/>
      <c r="DZ40" s="586"/>
    </row>
    <row r="41" spans="1:130" ht="7.25" customHeight="1">
      <c r="A41" s="596"/>
      <c r="B41" s="614"/>
      <c r="C41" s="598"/>
      <c r="D41" s="598"/>
      <c r="E41" s="598"/>
      <c r="F41" s="598"/>
      <c r="G41" s="598"/>
      <c r="H41" s="598"/>
      <c r="I41" s="598"/>
      <c r="J41" s="598"/>
      <c r="K41" s="598"/>
      <c r="L41" s="586"/>
      <c r="M41" s="599"/>
      <c r="N41" s="600"/>
      <c r="O41" s="600"/>
      <c r="P41" s="600"/>
      <c r="Q41" s="600"/>
      <c r="R41" s="600"/>
      <c r="S41" s="586"/>
      <c r="T41" s="586"/>
      <c r="U41" s="586"/>
      <c r="V41" s="586"/>
      <c r="W41" s="586"/>
      <c r="X41" s="586"/>
      <c r="Y41" s="586"/>
      <c r="Z41" s="586"/>
      <c r="AA41" s="586"/>
      <c r="AB41" s="586"/>
      <c r="AC41" s="586"/>
      <c r="AD41" s="586"/>
      <c r="AE41" s="586"/>
      <c r="AF41" s="586"/>
      <c r="AG41" s="601"/>
      <c r="AH41" s="586"/>
      <c r="AI41" s="586"/>
      <c r="AJ41" s="599"/>
      <c r="AK41" s="600"/>
      <c r="AL41" s="600"/>
      <c r="AM41" s="600"/>
      <c r="AN41" s="600"/>
      <c r="AO41" s="600"/>
      <c r="AP41" s="586"/>
      <c r="AQ41" s="586"/>
      <c r="AR41" s="586"/>
      <c r="AS41" s="586"/>
      <c r="AT41" s="586"/>
      <c r="AU41" s="586"/>
      <c r="AV41" s="586"/>
      <c r="AW41" s="586"/>
      <c r="AX41" s="586"/>
      <c r="AY41" s="586"/>
      <c r="AZ41" s="586"/>
      <c r="BA41" s="586"/>
      <c r="BB41" s="586"/>
      <c r="BC41" s="586"/>
      <c r="BD41" s="601"/>
      <c r="BG41" s="599"/>
      <c r="BH41" s="600"/>
      <c r="BI41" s="600"/>
      <c r="BJ41" s="600"/>
      <c r="BK41" s="600"/>
      <c r="BL41" s="600"/>
      <c r="BM41" s="586"/>
      <c r="BN41" s="586"/>
      <c r="BO41" s="586"/>
      <c r="BP41" s="586"/>
      <c r="BQ41" s="586"/>
      <c r="BR41" s="586"/>
      <c r="BS41" s="586"/>
      <c r="BT41" s="586"/>
      <c r="BU41" s="586"/>
      <c r="BV41" s="586"/>
      <c r="BW41" s="586"/>
      <c r="BX41" s="586"/>
      <c r="BY41" s="586"/>
      <c r="BZ41" s="586"/>
      <c r="CA41" s="601"/>
      <c r="CD41" s="599"/>
      <c r="CE41" s="600"/>
      <c r="CF41" s="600"/>
      <c r="CG41" s="600"/>
      <c r="CH41" s="600"/>
      <c r="CI41" s="600"/>
      <c r="CJ41" s="586"/>
      <c r="CK41" s="586"/>
      <c r="CL41" s="586"/>
      <c r="CM41" s="586"/>
      <c r="CN41" s="586"/>
      <c r="CO41" s="586"/>
      <c r="CP41" s="586"/>
      <c r="CQ41" s="586"/>
      <c r="CR41" s="586"/>
      <c r="CS41" s="586"/>
      <c r="CT41" s="586"/>
      <c r="CU41" s="586"/>
      <c r="CV41" s="586"/>
      <c r="CW41" s="586"/>
      <c r="CX41" s="601"/>
      <c r="CY41" s="586"/>
      <c r="CZ41" s="586"/>
      <c r="DA41" s="586"/>
      <c r="DB41" s="586"/>
      <c r="DC41" s="586"/>
      <c r="DD41" s="586"/>
      <c r="DE41" s="586"/>
      <c r="DF41" s="586"/>
      <c r="DG41" s="586"/>
      <c r="DH41" s="586"/>
      <c r="DI41" s="586"/>
      <c r="DJ41" s="586"/>
      <c r="DK41" s="586"/>
      <c r="DL41" s="586"/>
      <c r="DM41" s="586"/>
      <c r="DN41" s="586"/>
      <c r="DO41" s="586"/>
      <c r="DP41" s="586"/>
      <c r="DQ41" s="586"/>
      <c r="DR41" s="586"/>
      <c r="DS41" s="586"/>
      <c r="DT41" s="586"/>
      <c r="DU41" s="586"/>
      <c r="DV41" s="586"/>
      <c r="DW41" s="586"/>
      <c r="DX41" s="586"/>
      <c r="DY41" s="586"/>
      <c r="DZ41" s="586"/>
    </row>
    <row r="42" spans="1:130" ht="17.75" customHeight="1">
      <c r="A42" s="596"/>
      <c r="B42" s="598"/>
      <c r="C42" s="598"/>
      <c r="D42" s="598"/>
      <c r="E42" s="598"/>
      <c r="F42" s="598"/>
      <c r="G42" s="598"/>
      <c r="H42" s="598"/>
      <c r="I42" s="598"/>
      <c r="J42" s="598"/>
      <c r="K42" s="598"/>
      <c r="L42" s="586"/>
      <c r="M42" s="599"/>
      <c r="N42" s="600"/>
      <c r="O42" s="600"/>
      <c r="P42" s="600"/>
      <c r="Q42" s="600"/>
      <c r="R42" s="600"/>
      <c r="S42" s="586"/>
      <c r="T42" s="586"/>
      <c r="U42" s="586"/>
      <c r="V42" s="586"/>
      <c r="W42" s="586"/>
      <c r="X42" s="586"/>
      <c r="Y42" s="586"/>
      <c r="Z42" s="586"/>
      <c r="AA42" s="586"/>
      <c r="AB42" s="586"/>
      <c r="AC42" s="586"/>
      <c r="AD42" s="586"/>
      <c r="AE42" s="586"/>
      <c r="AF42" s="586"/>
      <c r="AG42" s="601"/>
      <c r="AH42" s="586"/>
      <c r="AI42" s="586"/>
      <c r="AJ42" s="599"/>
      <c r="AK42" s="600"/>
      <c r="AL42" s="600"/>
      <c r="AM42" s="600"/>
      <c r="AN42" s="600"/>
      <c r="AO42" s="600"/>
      <c r="AP42" s="586"/>
      <c r="AQ42" s="586"/>
      <c r="AR42" s="586"/>
      <c r="AS42" s="586"/>
      <c r="AT42" s="586"/>
      <c r="AU42" s="586"/>
      <c r="AV42" s="586"/>
      <c r="AW42" s="586"/>
      <c r="AX42" s="586"/>
      <c r="AY42" s="586"/>
      <c r="AZ42" s="586"/>
      <c r="BA42" s="586"/>
      <c r="BB42" s="586"/>
      <c r="BC42" s="586"/>
      <c r="BD42" s="601"/>
      <c r="BG42" s="599"/>
      <c r="BH42" s="600"/>
      <c r="BI42" s="600"/>
      <c r="BJ42" s="600"/>
      <c r="BK42" s="600"/>
      <c r="BL42" s="600"/>
      <c r="BM42" s="586"/>
      <c r="BN42" s="586"/>
      <c r="BO42" s="586"/>
      <c r="BP42" s="586"/>
      <c r="BQ42" s="586"/>
      <c r="BR42" s="586"/>
      <c r="BS42" s="586"/>
      <c r="BT42" s="586"/>
      <c r="BU42" s="586"/>
      <c r="BV42" s="586"/>
      <c r="BW42" s="586"/>
      <c r="BX42" s="586"/>
      <c r="BY42" s="586"/>
      <c r="BZ42" s="586"/>
      <c r="CA42" s="601"/>
      <c r="CD42" s="599"/>
      <c r="CE42" s="600"/>
      <c r="CF42" s="600"/>
      <c r="CG42" s="600"/>
      <c r="CH42" s="600"/>
      <c r="CI42" s="600"/>
      <c r="CJ42" s="586"/>
      <c r="CK42" s="586"/>
      <c r="CL42" s="586"/>
      <c r="CM42" s="586"/>
      <c r="CN42" s="586"/>
      <c r="CO42" s="586"/>
      <c r="CP42" s="586"/>
      <c r="CQ42" s="586"/>
      <c r="CR42" s="586"/>
      <c r="CS42" s="586"/>
      <c r="CT42" s="586"/>
      <c r="CU42" s="586"/>
      <c r="CV42" s="586"/>
      <c r="CW42" s="586"/>
      <c r="CX42" s="601"/>
      <c r="CY42" s="586"/>
      <c r="CZ42" s="586"/>
      <c r="DA42" s="586"/>
      <c r="DB42" s="586"/>
      <c r="DC42" s="586"/>
      <c r="DD42" s="586"/>
      <c r="DE42" s="586"/>
      <c r="DF42" s="586"/>
      <c r="DG42" s="586"/>
      <c r="DH42" s="586"/>
      <c r="DI42" s="586"/>
      <c r="DJ42" s="586"/>
      <c r="DK42" s="586"/>
      <c r="DL42" s="586"/>
      <c r="DM42" s="586"/>
      <c r="DN42" s="586"/>
      <c r="DO42" s="586"/>
      <c r="DP42" s="586"/>
      <c r="DQ42" s="586"/>
      <c r="DR42" s="586"/>
      <c r="DS42" s="586"/>
      <c r="DT42" s="586"/>
      <c r="DU42" s="586"/>
      <c r="DV42" s="586"/>
      <c r="DW42" s="586"/>
      <c r="DX42" s="586"/>
      <c r="DY42" s="586"/>
      <c r="DZ42" s="586"/>
    </row>
    <row r="43" spans="1:130" ht="17.75" customHeight="1">
      <c r="A43" s="596"/>
      <c r="B43" s="614"/>
      <c r="C43" s="598"/>
      <c r="D43" s="598"/>
      <c r="E43" s="598"/>
      <c r="F43" s="598"/>
      <c r="G43" s="598"/>
      <c r="H43" s="598"/>
      <c r="I43" s="598"/>
      <c r="J43" s="598"/>
      <c r="K43" s="598"/>
      <c r="L43" s="586"/>
      <c r="M43" s="599"/>
      <c r="N43" s="600"/>
      <c r="O43" s="600"/>
      <c r="P43" s="600"/>
      <c r="Q43" s="600"/>
      <c r="R43" s="600"/>
      <c r="S43" s="586"/>
      <c r="T43" s="586"/>
      <c r="U43" s="586"/>
      <c r="V43" s="586"/>
      <c r="W43" s="586"/>
      <c r="X43" s="586"/>
      <c r="Y43" s="586"/>
      <c r="Z43" s="586"/>
      <c r="AA43" s="586"/>
      <c r="AB43" s="586"/>
      <c r="AC43" s="586"/>
      <c r="AD43" s="586"/>
      <c r="AE43" s="586"/>
      <c r="AF43" s="586"/>
      <c r="AG43" s="601"/>
      <c r="AH43" s="586"/>
      <c r="AI43" s="586"/>
      <c r="AJ43" s="599"/>
      <c r="AK43" s="600"/>
      <c r="AL43" s="600"/>
      <c r="AM43" s="600"/>
      <c r="AN43" s="600"/>
      <c r="AO43" s="600"/>
      <c r="AP43" s="586"/>
      <c r="AQ43" s="586"/>
      <c r="AR43" s="586"/>
      <c r="AS43" s="586"/>
      <c r="AT43" s="586"/>
      <c r="AU43" s="586"/>
      <c r="AV43" s="586"/>
      <c r="AW43" s="586"/>
      <c r="AX43" s="586"/>
      <c r="AY43" s="586"/>
      <c r="AZ43" s="586"/>
      <c r="BA43" s="586"/>
      <c r="BB43" s="586"/>
      <c r="BC43" s="586"/>
      <c r="BD43" s="601"/>
      <c r="BG43" s="599"/>
      <c r="BH43" s="600"/>
      <c r="BI43" s="600"/>
      <c r="BJ43" s="600"/>
      <c r="BK43" s="600"/>
      <c r="BL43" s="600"/>
      <c r="BM43" s="586"/>
      <c r="BN43" s="586"/>
      <c r="BO43" s="586"/>
      <c r="BP43" s="586"/>
      <c r="BQ43" s="586"/>
      <c r="BR43" s="586"/>
      <c r="BS43" s="586"/>
      <c r="BT43" s="586"/>
      <c r="BU43" s="586"/>
      <c r="BV43" s="586"/>
      <c r="BW43" s="586"/>
      <c r="BX43" s="586"/>
      <c r="BY43" s="586"/>
      <c r="BZ43" s="586"/>
      <c r="CA43" s="601"/>
      <c r="CD43" s="599"/>
      <c r="CE43" s="600"/>
      <c r="CF43" s="600"/>
      <c r="CG43" s="600"/>
      <c r="CH43" s="600"/>
      <c r="CI43" s="600"/>
      <c r="CJ43" s="586"/>
      <c r="CK43" s="586"/>
      <c r="CL43" s="586"/>
      <c r="CM43" s="586"/>
      <c r="CN43" s="586"/>
      <c r="CO43" s="586"/>
      <c r="CP43" s="586"/>
      <c r="CQ43" s="586"/>
      <c r="CR43" s="586"/>
      <c r="CS43" s="586"/>
      <c r="CT43" s="586"/>
      <c r="CU43" s="586"/>
      <c r="CV43" s="586"/>
      <c r="CW43" s="586"/>
      <c r="CX43" s="601"/>
      <c r="CY43" s="586"/>
      <c r="CZ43" s="586"/>
      <c r="DA43" s="586"/>
      <c r="DB43" s="586"/>
      <c r="DC43" s="586"/>
      <c r="DD43" s="586"/>
      <c r="DE43" s="586"/>
      <c r="DF43" s="586"/>
      <c r="DG43" s="586"/>
      <c r="DH43" s="586"/>
      <c r="DI43" s="586"/>
      <c r="DJ43" s="586"/>
      <c r="DK43" s="586"/>
      <c r="DL43" s="586"/>
      <c r="DM43" s="586"/>
      <c r="DN43" s="586"/>
      <c r="DO43" s="586"/>
      <c r="DP43" s="586"/>
      <c r="DQ43" s="586"/>
      <c r="DR43" s="586"/>
      <c r="DS43" s="586"/>
      <c r="DT43" s="586"/>
      <c r="DU43" s="586"/>
      <c r="DV43" s="586"/>
      <c r="DW43" s="586"/>
      <c r="DX43" s="586"/>
      <c r="DY43" s="586"/>
      <c r="DZ43" s="586"/>
    </row>
    <row r="44" spans="1:130" ht="7.25" customHeight="1">
      <c r="A44" s="596"/>
      <c r="B44" s="598"/>
      <c r="C44" s="598"/>
      <c r="D44" s="598"/>
      <c r="E44" s="598"/>
      <c r="F44" s="598"/>
      <c r="G44" s="598"/>
      <c r="H44" s="598"/>
      <c r="I44" s="598"/>
      <c r="J44" s="598"/>
      <c r="K44" s="598"/>
      <c r="L44" s="586"/>
      <c r="M44" s="599"/>
      <c r="N44" s="600"/>
      <c r="O44" s="600"/>
      <c r="P44" s="600"/>
      <c r="Q44" s="600"/>
      <c r="R44" s="600"/>
      <c r="S44" s="586"/>
      <c r="T44" s="586"/>
      <c r="U44" s="586"/>
      <c r="V44" s="586"/>
      <c r="W44" s="586"/>
      <c r="X44" s="586"/>
      <c r="Y44" s="586"/>
      <c r="Z44" s="586"/>
      <c r="AA44" s="586"/>
      <c r="AB44" s="586"/>
      <c r="AC44" s="586"/>
      <c r="AD44" s="586"/>
      <c r="AE44" s="586"/>
      <c r="AF44" s="586"/>
      <c r="AG44" s="601"/>
      <c r="AH44" s="586"/>
      <c r="AI44" s="586"/>
      <c r="AJ44" s="599"/>
      <c r="AK44" s="600"/>
      <c r="AL44" s="600"/>
      <c r="AM44" s="600"/>
      <c r="AN44" s="600"/>
      <c r="AO44" s="600"/>
      <c r="AP44" s="586"/>
      <c r="AQ44" s="586"/>
      <c r="AR44" s="586"/>
      <c r="AS44" s="586"/>
      <c r="AT44" s="586"/>
      <c r="AU44" s="586"/>
      <c r="AV44" s="586"/>
      <c r="AW44" s="586"/>
      <c r="AX44" s="586"/>
      <c r="AY44" s="586"/>
      <c r="AZ44" s="586"/>
      <c r="BA44" s="586"/>
      <c r="BB44" s="586"/>
      <c r="BC44" s="586"/>
      <c r="BD44" s="601"/>
      <c r="BG44" s="599"/>
      <c r="BH44" s="600"/>
      <c r="BI44" s="600"/>
      <c r="BJ44" s="600"/>
      <c r="BK44" s="600"/>
      <c r="BL44" s="600"/>
      <c r="BM44" s="586"/>
      <c r="BN44" s="586"/>
      <c r="BO44" s="586"/>
      <c r="BP44" s="586"/>
      <c r="BQ44" s="586"/>
      <c r="BR44" s="586"/>
      <c r="BS44" s="586"/>
      <c r="BT44" s="586"/>
      <c r="BU44" s="586"/>
      <c r="BV44" s="586"/>
      <c r="BW44" s="586"/>
      <c r="BX44" s="586"/>
      <c r="BY44" s="586"/>
      <c r="BZ44" s="586"/>
      <c r="CA44" s="601"/>
      <c r="CD44" s="599"/>
      <c r="CE44" s="600"/>
      <c r="CF44" s="600"/>
      <c r="CG44" s="600"/>
      <c r="CH44" s="600"/>
      <c r="CI44" s="600"/>
      <c r="CJ44" s="586"/>
      <c r="CK44" s="586"/>
      <c r="CL44" s="586"/>
      <c r="CM44" s="586"/>
      <c r="CN44" s="586"/>
      <c r="CO44" s="586"/>
      <c r="CP44" s="586"/>
      <c r="CQ44" s="586"/>
      <c r="CR44" s="586"/>
      <c r="CS44" s="586"/>
      <c r="CT44" s="586"/>
      <c r="CU44" s="586"/>
      <c r="CV44" s="586"/>
      <c r="CW44" s="586"/>
      <c r="CX44" s="601"/>
      <c r="CY44" s="586"/>
      <c r="CZ44" s="586"/>
      <c r="DA44" s="586"/>
      <c r="DB44" s="586"/>
      <c r="DC44" s="586"/>
      <c r="DD44" s="586"/>
      <c r="DE44" s="586"/>
      <c r="DF44" s="586"/>
      <c r="DG44" s="586"/>
      <c r="DH44" s="586"/>
      <c r="DI44" s="586"/>
      <c r="DJ44" s="586"/>
      <c r="DK44" s="586"/>
      <c r="DL44" s="586"/>
      <c r="DM44" s="586"/>
      <c r="DN44" s="586"/>
      <c r="DO44" s="586"/>
      <c r="DP44" s="586"/>
      <c r="DQ44" s="586"/>
      <c r="DR44" s="586"/>
      <c r="DS44" s="586"/>
      <c r="DT44" s="586"/>
      <c r="DU44" s="586"/>
      <c r="DV44" s="586"/>
      <c r="DW44" s="586"/>
      <c r="DX44" s="586"/>
      <c r="DY44" s="586"/>
      <c r="DZ44" s="586"/>
    </row>
    <row r="45" spans="1:130" ht="17.75" customHeight="1">
      <c r="A45" s="596"/>
      <c r="B45" s="614"/>
      <c r="C45" s="598"/>
      <c r="D45" s="598"/>
      <c r="E45" s="598"/>
      <c r="F45" s="598"/>
      <c r="G45" s="598"/>
      <c r="H45" s="598"/>
      <c r="I45" s="598"/>
      <c r="J45" s="598"/>
      <c r="K45" s="598"/>
      <c r="L45" s="586"/>
      <c r="M45" s="599"/>
      <c r="N45" s="600"/>
      <c r="O45" s="600"/>
      <c r="P45" s="600"/>
      <c r="Q45" s="600"/>
      <c r="R45" s="600"/>
      <c r="S45" s="586"/>
      <c r="T45" s="586"/>
      <c r="U45" s="586"/>
      <c r="V45" s="586"/>
      <c r="W45" s="586"/>
      <c r="X45" s="586"/>
      <c r="Y45" s="586"/>
      <c r="Z45" s="586"/>
      <c r="AA45" s="586"/>
      <c r="AB45" s="586"/>
      <c r="AC45" s="586"/>
      <c r="AD45" s="586"/>
      <c r="AE45" s="586"/>
      <c r="AF45" s="586"/>
      <c r="AG45" s="601"/>
      <c r="AH45" s="586"/>
      <c r="AI45" s="586"/>
      <c r="AJ45" s="599"/>
      <c r="AK45" s="600"/>
      <c r="AL45" s="600"/>
      <c r="AM45" s="600"/>
      <c r="AN45" s="600"/>
      <c r="AO45" s="600"/>
      <c r="AP45" s="586"/>
      <c r="AQ45" s="586"/>
      <c r="AR45" s="586"/>
      <c r="AS45" s="586"/>
      <c r="AT45" s="586"/>
      <c r="AU45" s="586"/>
      <c r="AV45" s="586"/>
      <c r="AW45" s="586"/>
      <c r="AX45" s="586"/>
      <c r="AY45" s="586"/>
      <c r="AZ45" s="586"/>
      <c r="BA45" s="586"/>
      <c r="BB45" s="586"/>
      <c r="BC45" s="586"/>
      <c r="BD45" s="601"/>
      <c r="BG45" s="599"/>
      <c r="BH45" s="600"/>
      <c r="BI45" s="600"/>
      <c r="BJ45" s="600"/>
      <c r="BK45" s="600"/>
      <c r="BL45" s="600"/>
      <c r="BM45" s="586"/>
      <c r="BN45" s="586"/>
      <c r="BO45" s="586"/>
      <c r="BP45" s="586"/>
      <c r="BQ45" s="586"/>
      <c r="BR45" s="586"/>
      <c r="BS45" s="586"/>
      <c r="BT45" s="586"/>
      <c r="BU45" s="586"/>
      <c r="BV45" s="586"/>
      <c r="BW45" s="586"/>
      <c r="BX45" s="586"/>
      <c r="BY45" s="586"/>
      <c r="BZ45" s="586"/>
      <c r="CA45" s="601"/>
      <c r="CD45" s="599"/>
      <c r="CE45" s="600"/>
      <c r="CF45" s="600"/>
      <c r="CG45" s="600"/>
      <c r="CH45" s="600"/>
      <c r="CI45" s="600"/>
      <c r="CJ45" s="586"/>
      <c r="CK45" s="586"/>
      <c r="CL45" s="586"/>
      <c r="CM45" s="586"/>
      <c r="CN45" s="586"/>
      <c r="CO45" s="586"/>
      <c r="CP45" s="586"/>
      <c r="CQ45" s="586"/>
      <c r="CR45" s="586"/>
      <c r="CS45" s="586"/>
      <c r="CT45" s="586"/>
      <c r="CU45" s="586"/>
      <c r="CV45" s="586"/>
      <c r="CW45" s="586"/>
      <c r="CX45" s="601"/>
      <c r="CY45" s="586"/>
      <c r="CZ45" s="586"/>
      <c r="DA45" s="586"/>
      <c r="DB45" s="586"/>
      <c r="DC45" s="586"/>
      <c r="DD45" s="586"/>
      <c r="DE45" s="586"/>
      <c r="DF45" s="586"/>
      <c r="DG45" s="586"/>
      <c r="DH45" s="586"/>
      <c r="DI45" s="586"/>
      <c r="DJ45" s="586"/>
      <c r="DK45" s="586"/>
      <c r="DL45" s="586"/>
      <c r="DM45" s="586"/>
      <c r="DN45" s="586"/>
      <c r="DO45" s="586"/>
      <c r="DP45" s="586"/>
      <c r="DQ45" s="586"/>
      <c r="DR45" s="586"/>
      <c r="DS45" s="586"/>
      <c r="DT45" s="586"/>
      <c r="DU45" s="586"/>
      <c r="DV45" s="586"/>
      <c r="DW45" s="586"/>
      <c r="DX45" s="586"/>
      <c r="DY45" s="586"/>
      <c r="DZ45" s="586"/>
    </row>
    <row r="46" spans="1:130" ht="17.75" customHeight="1">
      <c r="A46" s="596"/>
      <c r="B46" s="598"/>
      <c r="C46" s="598"/>
      <c r="D46" s="598"/>
      <c r="E46" s="598"/>
      <c r="F46" s="598"/>
      <c r="G46" s="598"/>
      <c r="H46" s="598"/>
      <c r="I46" s="598"/>
      <c r="J46" s="598"/>
      <c r="K46" s="598"/>
      <c r="L46" s="586"/>
      <c r="M46" s="599"/>
      <c r="N46" s="600"/>
      <c r="O46" s="600"/>
      <c r="P46" s="600"/>
      <c r="Q46" s="600"/>
      <c r="R46" s="600"/>
      <c r="S46" s="586"/>
      <c r="T46" s="586"/>
      <c r="U46" s="586"/>
      <c r="V46" s="586"/>
      <c r="W46" s="586"/>
      <c r="X46" s="586"/>
      <c r="Y46" s="586"/>
      <c r="Z46" s="586"/>
      <c r="AA46" s="586"/>
      <c r="AB46" s="586"/>
      <c r="AC46" s="586"/>
      <c r="AD46" s="586"/>
      <c r="AE46" s="586"/>
      <c r="AF46" s="586"/>
      <c r="AG46" s="601"/>
      <c r="AH46" s="586"/>
      <c r="AI46" s="586"/>
      <c r="AJ46" s="599"/>
      <c r="AK46" s="600"/>
      <c r="AL46" s="600"/>
      <c r="AM46" s="600"/>
      <c r="AN46" s="600"/>
      <c r="AO46" s="600"/>
      <c r="AP46" s="586"/>
      <c r="AQ46" s="586"/>
      <c r="AR46" s="586"/>
      <c r="AS46" s="586"/>
      <c r="AT46" s="586"/>
      <c r="AU46" s="586"/>
      <c r="AV46" s="586"/>
      <c r="AW46" s="586"/>
      <c r="AX46" s="586"/>
      <c r="AY46" s="586"/>
      <c r="AZ46" s="586"/>
      <c r="BA46" s="586"/>
      <c r="BB46" s="586"/>
      <c r="BC46" s="586"/>
      <c r="BD46" s="601"/>
      <c r="BG46" s="599"/>
      <c r="BH46" s="600"/>
      <c r="BI46" s="600"/>
      <c r="BJ46" s="600"/>
      <c r="BK46" s="600"/>
      <c r="BL46" s="600"/>
      <c r="BM46" s="586"/>
      <c r="BN46" s="586"/>
      <c r="BO46" s="586"/>
      <c r="BP46" s="586"/>
      <c r="BQ46" s="586"/>
      <c r="BR46" s="586"/>
      <c r="BS46" s="586"/>
      <c r="BT46" s="586"/>
      <c r="BU46" s="586"/>
      <c r="BV46" s="586"/>
      <c r="BW46" s="586"/>
      <c r="BX46" s="586"/>
      <c r="BY46" s="586"/>
      <c r="BZ46" s="586"/>
      <c r="CA46" s="601"/>
      <c r="CD46" s="599"/>
      <c r="CE46" s="600"/>
      <c r="CF46" s="600"/>
      <c r="CG46" s="600"/>
      <c r="CH46" s="600"/>
      <c r="CI46" s="600"/>
      <c r="CJ46" s="586"/>
      <c r="CK46" s="586"/>
      <c r="CL46" s="586"/>
      <c r="CM46" s="586"/>
      <c r="CN46" s="586"/>
      <c r="CO46" s="586"/>
      <c r="CP46" s="586"/>
      <c r="CQ46" s="586"/>
      <c r="CR46" s="586"/>
      <c r="CS46" s="586"/>
      <c r="CT46" s="586"/>
      <c r="CU46" s="586"/>
      <c r="CV46" s="586"/>
      <c r="CW46" s="586"/>
      <c r="CX46" s="601"/>
      <c r="CY46" s="586"/>
      <c r="CZ46" s="586"/>
      <c r="DA46" s="586"/>
      <c r="DB46" s="586"/>
      <c r="DC46" s="586"/>
      <c r="DD46" s="586"/>
      <c r="DE46" s="586"/>
      <c r="DF46" s="586"/>
      <c r="DG46" s="586"/>
      <c r="DH46" s="586"/>
      <c r="DI46" s="586"/>
      <c r="DJ46" s="586"/>
      <c r="DK46" s="586"/>
      <c r="DL46" s="586"/>
      <c r="DM46" s="586"/>
      <c r="DN46" s="586"/>
      <c r="DO46" s="586"/>
      <c r="DP46" s="586"/>
      <c r="DQ46" s="586"/>
      <c r="DR46" s="586"/>
      <c r="DS46" s="586"/>
      <c r="DT46" s="586"/>
      <c r="DU46" s="586"/>
      <c r="DV46" s="586"/>
      <c r="DW46" s="586"/>
      <c r="DX46" s="586"/>
      <c r="DY46" s="586"/>
      <c r="DZ46" s="586"/>
    </row>
    <row r="47" spans="1:130" ht="17.75" customHeight="1">
      <c r="A47" s="596"/>
      <c r="B47" s="614"/>
      <c r="C47" s="598"/>
      <c r="D47" s="598"/>
      <c r="E47" s="598"/>
      <c r="F47" s="598"/>
      <c r="G47" s="598"/>
      <c r="H47" s="598"/>
      <c r="I47" s="598"/>
      <c r="J47" s="598"/>
      <c r="K47" s="598"/>
      <c r="L47" s="586"/>
      <c r="M47" s="599"/>
      <c r="N47" s="600"/>
      <c r="O47" s="600"/>
      <c r="P47" s="600"/>
      <c r="Q47" s="600"/>
      <c r="R47" s="600"/>
      <c r="S47" s="586"/>
      <c r="T47" s="586"/>
      <c r="U47" s="586"/>
      <c r="V47" s="586"/>
      <c r="W47" s="586"/>
      <c r="X47" s="586"/>
      <c r="Y47" s="586"/>
      <c r="Z47" s="586"/>
      <c r="AA47" s="586"/>
      <c r="AB47" s="586"/>
      <c r="AC47" s="586"/>
      <c r="AD47" s="586"/>
      <c r="AE47" s="586"/>
      <c r="AF47" s="586"/>
      <c r="AG47" s="601"/>
      <c r="AH47" s="586"/>
      <c r="AI47" s="586"/>
      <c r="AJ47" s="599"/>
      <c r="AK47" s="600"/>
      <c r="AL47" s="600"/>
      <c r="AM47" s="600"/>
      <c r="AN47" s="600"/>
      <c r="AO47" s="600"/>
      <c r="AP47" s="586"/>
      <c r="AQ47" s="586"/>
      <c r="AR47" s="586"/>
      <c r="AS47" s="586"/>
      <c r="AT47" s="586"/>
      <c r="AU47" s="586"/>
      <c r="AV47" s="586"/>
      <c r="AW47" s="586"/>
      <c r="AX47" s="586"/>
      <c r="AY47" s="586"/>
      <c r="AZ47" s="586"/>
      <c r="BA47" s="586"/>
      <c r="BB47" s="586"/>
      <c r="BC47" s="586"/>
      <c r="BD47" s="601"/>
      <c r="BG47" s="599"/>
      <c r="BH47" s="600"/>
      <c r="BI47" s="600"/>
      <c r="BJ47" s="600"/>
      <c r="BK47" s="600"/>
      <c r="BL47" s="600"/>
      <c r="BM47" s="586"/>
      <c r="BN47" s="586"/>
      <c r="BO47" s="586"/>
      <c r="BP47" s="586"/>
      <c r="BQ47" s="586"/>
      <c r="BR47" s="586"/>
      <c r="BS47" s="586"/>
      <c r="BT47" s="586"/>
      <c r="BU47" s="586"/>
      <c r="BV47" s="586"/>
      <c r="BW47" s="586"/>
      <c r="BX47" s="586"/>
      <c r="BY47" s="586"/>
      <c r="BZ47" s="586"/>
      <c r="CA47" s="601"/>
      <c r="CD47" s="599"/>
      <c r="CE47" s="600"/>
      <c r="CF47" s="600"/>
      <c r="CG47" s="600"/>
      <c r="CH47" s="600"/>
      <c r="CI47" s="600"/>
      <c r="CJ47" s="586"/>
      <c r="CK47" s="586"/>
      <c r="CL47" s="586"/>
      <c r="CM47" s="586"/>
      <c r="CN47" s="586"/>
      <c r="CO47" s="586"/>
      <c r="CP47" s="586"/>
      <c r="CQ47" s="586"/>
      <c r="CR47" s="586"/>
      <c r="CS47" s="586"/>
      <c r="CT47" s="586"/>
      <c r="CU47" s="586"/>
      <c r="CV47" s="586"/>
      <c r="CW47" s="586"/>
      <c r="CX47" s="601"/>
      <c r="CY47" s="586"/>
      <c r="CZ47" s="586"/>
      <c r="DA47" s="586"/>
      <c r="DB47" s="586"/>
      <c r="DC47" s="586"/>
      <c r="DD47" s="586"/>
      <c r="DE47" s="586"/>
      <c r="DF47" s="586"/>
      <c r="DG47" s="586"/>
      <c r="DH47" s="586"/>
      <c r="DI47" s="586"/>
      <c r="DJ47" s="586"/>
      <c r="DK47" s="586"/>
      <c r="DL47" s="586"/>
      <c r="DM47" s="586"/>
      <c r="DN47" s="586"/>
      <c r="DO47" s="586"/>
      <c r="DP47" s="586"/>
      <c r="DQ47" s="586"/>
      <c r="DR47" s="586"/>
      <c r="DS47" s="586"/>
      <c r="DT47" s="586"/>
      <c r="DU47" s="586"/>
      <c r="DV47" s="586"/>
      <c r="DW47" s="586"/>
      <c r="DX47" s="586"/>
      <c r="DY47" s="586"/>
      <c r="DZ47" s="586"/>
    </row>
    <row r="48" spans="1:130" ht="17.75" customHeight="1">
      <c r="A48" s="596"/>
      <c r="B48" s="598"/>
      <c r="C48" s="598"/>
      <c r="D48" s="598"/>
      <c r="E48" s="598"/>
      <c r="F48" s="598"/>
      <c r="G48" s="598"/>
      <c r="H48" s="598"/>
      <c r="I48" s="598"/>
      <c r="J48" s="598"/>
      <c r="K48" s="598"/>
      <c r="L48" s="586"/>
      <c r="M48" s="599"/>
      <c r="N48" s="600"/>
      <c r="O48" s="600"/>
      <c r="P48" s="600"/>
      <c r="Q48" s="600"/>
      <c r="R48" s="600"/>
      <c r="S48" s="586"/>
      <c r="T48" s="586"/>
      <c r="U48" s="586"/>
      <c r="V48" s="586"/>
      <c r="W48" s="586"/>
      <c r="X48" s="586"/>
      <c r="Y48" s="586"/>
      <c r="Z48" s="586"/>
      <c r="AA48" s="586"/>
      <c r="AB48" s="586"/>
      <c r="AC48" s="586"/>
      <c r="AD48" s="586"/>
      <c r="AE48" s="586"/>
      <c r="AF48" s="586"/>
      <c r="AG48" s="601"/>
      <c r="AH48" s="586"/>
      <c r="AI48" s="586"/>
      <c r="AJ48" s="599"/>
      <c r="AK48" s="600"/>
      <c r="AL48" s="600"/>
      <c r="AM48" s="600"/>
      <c r="AN48" s="600"/>
      <c r="AO48" s="600"/>
      <c r="AP48" s="586"/>
      <c r="AQ48" s="586"/>
      <c r="AR48" s="586"/>
      <c r="AS48" s="586"/>
      <c r="AT48" s="586"/>
      <c r="AU48" s="586"/>
      <c r="AV48" s="586"/>
      <c r="AW48" s="586"/>
      <c r="AX48" s="586"/>
      <c r="AY48" s="586"/>
      <c r="AZ48" s="586"/>
      <c r="BA48" s="586"/>
      <c r="BB48" s="586"/>
      <c r="BC48" s="586"/>
      <c r="BD48" s="601"/>
      <c r="BG48" s="599"/>
      <c r="BH48" s="600"/>
      <c r="BI48" s="600"/>
      <c r="BJ48" s="600"/>
      <c r="BK48" s="600"/>
      <c r="BL48" s="600"/>
      <c r="BM48" s="586"/>
      <c r="BN48" s="586"/>
      <c r="BO48" s="586"/>
      <c r="BP48" s="586"/>
      <c r="BQ48" s="586"/>
      <c r="BR48" s="586"/>
      <c r="BS48" s="586"/>
      <c r="BT48" s="586"/>
      <c r="BU48" s="586"/>
      <c r="BV48" s="586"/>
      <c r="BW48" s="586"/>
      <c r="BX48" s="586"/>
      <c r="BY48" s="586"/>
      <c r="BZ48" s="586"/>
      <c r="CA48" s="601"/>
      <c r="CD48" s="599"/>
      <c r="CE48" s="600"/>
      <c r="CF48" s="600"/>
      <c r="CG48" s="600"/>
      <c r="CH48" s="600"/>
      <c r="CI48" s="600"/>
      <c r="CJ48" s="586"/>
      <c r="CK48" s="586"/>
      <c r="CL48" s="586"/>
      <c r="CM48" s="586"/>
      <c r="CN48" s="586"/>
      <c r="CO48" s="586"/>
      <c r="CP48" s="586"/>
      <c r="CQ48" s="586"/>
      <c r="CR48" s="586"/>
      <c r="CS48" s="586"/>
      <c r="CT48" s="586"/>
      <c r="CU48" s="586"/>
      <c r="CV48" s="586"/>
      <c r="CW48" s="586"/>
      <c r="CX48" s="601"/>
      <c r="CY48" s="586"/>
      <c r="CZ48" s="586"/>
      <c r="DA48" s="586"/>
      <c r="DB48" s="586"/>
      <c r="DC48" s="586"/>
      <c r="DD48" s="586"/>
      <c r="DE48" s="586"/>
      <c r="DF48" s="586"/>
      <c r="DG48" s="586"/>
      <c r="DH48" s="586"/>
      <c r="DI48" s="586"/>
      <c r="DJ48" s="586"/>
      <c r="DK48" s="586"/>
      <c r="DL48" s="586"/>
      <c r="DM48" s="586"/>
      <c r="DN48" s="586"/>
      <c r="DO48" s="586"/>
      <c r="DP48" s="586"/>
      <c r="DQ48" s="586"/>
      <c r="DR48" s="586"/>
      <c r="DS48" s="586"/>
      <c r="DT48" s="586"/>
      <c r="DU48" s="586"/>
      <c r="DV48" s="586"/>
      <c r="DW48" s="586"/>
      <c r="DX48" s="586"/>
      <c r="DY48" s="586"/>
      <c r="DZ48" s="586"/>
    </row>
    <row r="49" spans="1:130" ht="8" customHeight="1">
      <c r="A49" s="596"/>
      <c r="B49" s="598"/>
      <c r="C49" s="598"/>
      <c r="D49" s="598"/>
      <c r="E49" s="598"/>
      <c r="F49" s="598"/>
      <c r="G49" s="598"/>
      <c r="H49" s="598"/>
      <c r="I49" s="598"/>
      <c r="J49" s="598"/>
      <c r="K49" s="598"/>
      <c r="L49" s="586"/>
      <c r="M49" s="599"/>
      <c r="N49" s="586"/>
      <c r="O49" s="586"/>
      <c r="P49" s="586"/>
      <c r="Q49" s="586"/>
      <c r="R49" s="586"/>
      <c r="S49" s="586"/>
      <c r="T49" s="586"/>
      <c r="U49" s="586"/>
      <c r="V49" s="586"/>
      <c r="W49" s="586"/>
      <c r="X49" s="586"/>
      <c r="Y49" s="586"/>
      <c r="Z49" s="586"/>
      <c r="AA49" s="586"/>
      <c r="AB49" s="586"/>
      <c r="AC49" s="586"/>
      <c r="AD49" s="586"/>
      <c r="AE49" s="586"/>
      <c r="AF49" s="586"/>
      <c r="AG49" s="601"/>
      <c r="AH49" s="586"/>
      <c r="AI49" s="586"/>
      <c r="AJ49" s="599"/>
      <c r="AK49" s="586"/>
      <c r="AL49" s="586"/>
      <c r="AM49" s="586"/>
      <c r="AN49" s="586"/>
      <c r="AO49" s="586"/>
      <c r="AP49" s="586"/>
      <c r="AQ49" s="586"/>
      <c r="AR49" s="586"/>
      <c r="AS49" s="586"/>
      <c r="AT49" s="586"/>
      <c r="AU49" s="586"/>
      <c r="AV49" s="586"/>
      <c r="AW49" s="586"/>
      <c r="AX49" s="586"/>
      <c r="AY49" s="586"/>
      <c r="AZ49" s="586"/>
      <c r="BA49" s="586"/>
      <c r="BB49" s="586"/>
      <c r="BC49" s="586"/>
      <c r="BD49" s="601"/>
      <c r="BG49" s="599"/>
      <c r="BH49" s="586"/>
      <c r="BI49" s="586"/>
      <c r="BJ49" s="586"/>
      <c r="BK49" s="586"/>
      <c r="BL49" s="586"/>
      <c r="BM49" s="586"/>
      <c r="BN49" s="586"/>
      <c r="BO49" s="586"/>
      <c r="BP49" s="586"/>
      <c r="BQ49" s="586"/>
      <c r="BR49" s="586"/>
      <c r="BS49" s="586"/>
      <c r="BT49" s="586"/>
      <c r="BU49" s="586"/>
      <c r="BV49" s="586"/>
      <c r="BW49" s="586"/>
      <c r="BX49" s="586"/>
      <c r="BY49" s="586"/>
      <c r="BZ49" s="586"/>
      <c r="CA49" s="601"/>
      <c r="CD49" s="599"/>
      <c r="CE49" s="586"/>
      <c r="CF49" s="586"/>
      <c r="CG49" s="586"/>
      <c r="CH49" s="586"/>
      <c r="CI49" s="586"/>
      <c r="CJ49" s="586"/>
      <c r="CK49" s="586"/>
      <c r="CL49" s="586"/>
      <c r="CM49" s="586"/>
      <c r="CN49" s="586"/>
      <c r="CO49" s="586"/>
      <c r="CP49" s="586"/>
      <c r="CQ49" s="586"/>
      <c r="CR49" s="586"/>
      <c r="CS49" s="586"/>
      <c r="CT49" s="586"/>
      <c r="CU49" s="586"/>
      <c r="CV49" s="586"/>
      <c r="CW49" s="586"/>
      <c r="CX49" s="601"/>
      <c r="CY49" s="586"/>
      <c r="CZ49" s="586"/>
      <c r="DA49" s="586"/>
      <c r="DB49" s="586"/>
      <c r="DC49" s="586"/>
      <c r="DD49" s="586"/>
      <c r="DE49" s="586"/>
      <c r="DF49" s="586"/>
      <c r="DG49" s="586"/>
      <c r="DH49" s="586"/>
      <c r="DI49" s="586"/>
      <c r="DJ49" s="586"/>
      <c r="DK49" s="586"/>
      <c r="DL49" s="586"/>
      <c r="DM49" s="586"/>
      <c r="DN49" s="586"/>
      <c r="DO49" s="586"/>
      <c r="DP49" s="586"/>
      <c r="DQ49" s="586"/>
      <c r="DR49" s="586"/>
      <c r="DS49" s="586"/>
      <c r="DT49" s="586"/>
      <c r="DU49" s="586"/>
      <c r="DV49" s="586"/>
      <c r="DW49" s="586"/>
      <c r="DX49" s="586"/>
      <c r="DY49" s="586"/>
      <c r="DZ49" s="586"/>
    </row>
    <row r="50" spans="1:130" ht="17.75" customHeight="1">
      <c r="A50" s="596"/>
      <c r="B50" s="598"/>
      <c r="C50" s="598"/>
      <c r="D50" s="598"/>
      <c r="E50" s="598"/>
      <c r="F50" s="598"/>
      <c r="G50" s="598"/>
      <c r="H50" s="598"/>
      <c r="I50" s="598"/>
      <c r="J50" s="598"/>
      <c r="K50" s="598"/>
      <c r="L50" s="586"/>
      <c r="M50" s="599"/>
      <c r="N50" s="600"/>
      <c r="O50" s="600"/>
      <c r="P50" s="600"/>
      <c r="Q50" s="600"/>
      <c r="R50" s="600"/>
      <c r="S50" s="586"/>
      <c r="T50" s="586"/>
      <c r="U50" s="586"/>
      <c r="V50" s="586"/>
      <c r="W50" s="586"/>
      <c r="X50" s="586"/>
      <c r="Y50" s="586"/>
      <c r="Z50" s="586"/>
      <c r="AA50" s="586"/>
      <c r="AB50" s="586"/>
      <c r="AC50" s="586"/>
      <c r="AD50" s="586"/>
      <c r="AE50" s="586"/>
      <c r="AF50" s="586"/>
      <c r="AG50" s="601"/>
      <c r="AH50" s="586"/>
      <c r="AI50" s="586"/>
      <c r="AJ50" s="599"/>
      <c r="AK50" s="600"/>
      <c r="AL50" s="600"/>
      <c r="AM50" s="600"/>
      <c r="AN50" s="600"/>
      <c r="AO50" s="600"/>
      <c r="AP50" s="586"/>
      <c r="AQ50" s="586"/>
      <c r="AR50" s="586"/>
      <c r="AS50" s="586"/>
      <c r="AT50" s="586"/>
      <c r="AU50" s="586"/>
      <c r="AV50" s="586"/>
      <c r="AW50" s="586"/>
      <c r="AX50" s="586"/>
      <c r="AY50" s="586"/>
      <c r="AZ50" s="586"/>
      <c r="BA50" s="586"/>
      <c r="BB50" s="586"/>
      <c r="BC50" s="586"/>
      <c r="BD50" s="601"/>
      <c r="BG50" s="599"/>
      <c r="BH50" s="600"/>
      <c r="BI50" s="600"/>
      <c r="BJ50" s="600"/>
      <c r="BK50" s="600"/>
      <c r="BL50" s="600"/>
      <c r="BM50" s="586"/>
      <c r="BN50" s="586"/>
      <c r="BO50" s="586"/>
      <c r="BP50" s="586"/>
      <c r="BQ50" s="586"/>
      <c r="BR50" s="586"/>
      <c r="BS50" s="586"/>
      <c r="BT50" s="586"/>
      <c r="BU50" s="586"/>
      <c r="BV50" s="586"/>
      <c r="BW50" s="586"/>
      <c r="BX50" s="586"/>
      <c r="BY50" s="586"/>
      <c r="BZ50" s="586"/>
      <c r="CA50" s="601"/>
      <c r="CD50" s="599"/>
      <c r="CE50" s="600"/>
      <c r="CF50" s="600"/>
      <c r="CG50" s="600"/>
      <c r="CH50" s="600"/>
      <c r="CI50" s="600"/>
      <c r="CJ50" s="586"/>
      <c r="CK50" s="586"/>
      <c r="CL50" s="586"/>
      <c r="CM50" s="586"/>
      <c r="CN50" s="586"/>
      <c r="CO50" s="586"/>
      <c r="CP50" s="586"/>
      <c r="CQ50" s="586"/>
      <c r="CR50" s="586"/>
      <c r="CS50" s="586"/>
      <c r="CT50" s="586"/>
      <c r="CU50" s="586"/>
      <c r="CV50" s="586"/>
      <c r="CW50" s="586"/>
      <c r="CX50" s="601"/>
      <c r="CY50" s="586"/>
      <c r="CZ50" s="586"/>
      <c r="DA50" s="586"/>
      <c r="DB50" s="586"/>
      <c r="DC50" s="586"/>
      <c r="DD50" s="586"/>
      <c r="DE50" s="586"/>
      <c r="DF50" s="586"/>
      <c r="DG50" s="586"/>
      <c r="DH50" s="586"/>
      <c r="DI50" s="586"/>
      <c r="DJ50" s="586"/>
      <c r="DK50" s="586"/>
      <c r="DL50" s="586"/>
      <c r="DM50" s="586"/>
      <c r="DN50" s="586"/>
      <c r="DO50" s="586"/>
      <c r="DP50" s="586"/>
      <c r="DQ50" s="586"/>
      <c r="DR50" s="586"/>
      <c r="DS50" s="586"/>
      <c r="DT50" s="586"/>
      <c r="DU50" s="586"/>
      <c r="DV50" s="586"/>
      <c r="DW50" s="586"/>
      <c r="DX50" s="586"/>
      <c r="DY50" s="586"/>
      <c r="DZ50" s="586"/>
    </row>
    <row r="51" spans="1:130" ht="17.75" customHeight="1">
      <c r="A51" s="596"/>
      <c r="B51" s="598"/>
      <c r="C51" s="598"/>
      <c r="D51" s="598"/>
      <c r="E51" s="598"/>
      <c r="F51" s="598"/>
      <c r="G51" s="598"/>
      <c r="H51" s="598"/>
      <c r="I51" s="598"/>
      <c r="J51" s="598"/>
      <c r="K51" s="598"/>
      <c r="L51" s="586"/>
      <c r="M51" s="599"/>
      <c r="N51" s="586"/>
      <c r="O51" s="586"/>
      <c r="P51" s="586"/>
      <c r="Q51" s="586"/>
      <c r="R51" s="586"/>
      <c r="S51" s="586"/>
      <c r="T51" s="1894" t="s">
        <v>1264</v>
      </c>
      <c r="U51" s="1895"/>
      <c r="V51" s="1895"/>
      <c r="W51" s="1895"/>
      <c r="X51" s="1895"/>
      <c r="Y51" s="1895"/>
      <c r="Z51" s="1895"/>
      <c r="AA51" s="1896"/>
      <c r="AB51" s="586"/>
      <c r="AC51" s="586"/>
      <c r="AD51" s="586"/>
      <c r="AE51" s="586"/>
      <c r="AF51" s="586"/>
      <c r="AG51" s="601"/>
      <c r="AH51" s="586"/>
      <c r="AI51" s="586"/>
      <c r="AJ51" s="599"/>
      <c r="AK51" s="586"/>
      <c r="AL51" s="586"/>
      <c r="AM51" s="586"/>
      <c r="AN51" s="586"/>
      <c r="AO51" s="586"/>
      <c r="AP51" s="586"/>
      <c r="AQ51" s="1894" t="s">
        <v>1265</v>
      </c>
      <c r="AR51" s="1895"/>
      <c r="AS51" s="1895"/>
      <c r="AT51" s="1895"/>
      <c r="AU51" s="1895"/>
      <c r="AV51" s="1895"/>
      <c r="AW51" s="1895"/>
      <c r="AX51" s="1896"/>
      <c r="AY51" s="586"/>
      <c r="AZ51" s="586"/>
      <c r="BA51" s="586"/>
      <c r="BB51" s="586"/>
      <c r="BC51" s="586"/>
      <c r="BD51" s="601"/>
      <c r="BG51" s="599"/>
      <c r="BH51" s="586"/>
      <c r="BI51" s="586"/>
      <c r="BJ51" s="586"/>
      <c r="BK51" s="586"/>
      <c r="BL51" s="586"/>
      <c r="BM51" s="586"/>
      <c r="BN51" s="1894" t="s">
        <v>1266</v>
      </c>
      <c r="BO51" s="1895"/>
      <c r="BP51" s="1895"/>
      <c r="BQ51" s="1895"/>
      <c r="BR51" s="1895"/>
      <c r="BS51" s="1895"/>
      <c r="BT51" s="1895"/>
      <c r="BU51" s="1896"/>
      <c r="BV51" s="586"/>
      <c r="BW51" s="586"/>
      <c r="BX51" s="586"/>
      <c r="BY51" s="586"/>
      <c r="BZ51" s="586"/>
      <c r="CA51" s="601"/>
      <c r="CD51" s="599"/>
      <c r="CE51" s="586"/>
      <c r="CF51" s="586"/>
      <c r="CG51" s="586"/>
      <c r="CH51" s="586"/>
      <c r="CI51" s="586"/>
      <c r="CJ51" s="586"/>
      <c r="CK51" s="1894" t="s">
        <v>1267</v>
      </c>
      <c r="CL51" s="1895"/>
      <c r="CM51" s="1895"/>
      <c r="CN51" s="1895"/>
      <c r="CO51" s="1895"/>
      <c r="CP51" s="1895"/>
      <c r="CQ51" s="1895"/>
      <c r="CR51" s="1896"/>
      <c r="CS51" s="586"/>
      <c r="CT51" s="586"/>
      <c r="CU51" s="586"/>
      <c r="CV51" s="586"/>
      <c r="CW51" s="586"/>
      <c r="CX51" s="601"/>
      <c r="CY51" s="586"/>
      <c r="CZ51" s="586"/>
      <c r="DA51" s="586"/>
      <c r="DB51" s="586"/>
      <c r="DC51" s="586"/>
      <c r="DD51" s="586"/>
      <c r="DE51" s="586"/>
      <c r="DF51" s="586"/>
      <c r="DG51" s="586"/>
      <c r="DH51" s="586"/>
      <c r="DI51" s="586"/>
      <c r="DJ51" s="586"/>
      <c r="DK51" s="586"/>
      <c r="DL51" s="586"/>
      <c r="DM51" s="586"/>
      <c r="DN51" s="586"/>
      <c r="DO51" s="586"/>
      <c r="DP51" s="586"/>
      <c r="DQ51" s="586"/>
      <c r="DR51" s="586"/>
      <c r="DS51" s="586"/>
      <c r="DT51" s="586"/>
      <c r="DU51" s="586"/>
      <c r="DV51" s="586"/>
      <c r="DW51" s="586"/>
      <c r="DX51" s="586"/>
      <c r="DY51" s="586"/>
      <c r="DZ51" s="586"/>
    </row>
    <row r="52" spans="1:130" ht="17.75" customHeight="1">
      <c r="A52" s="596"/>
      <c r="B52" s="598"/>
      <c r="C52" s="598"/>
      <c r="D52" s="598"/>
      <c r="E52" s="598"/>
      <c r="F52" s="598"/>
      <c r="G52" s="598"/>
      <c r="H52" s="598"/>
      <c r="I52" s="598"/>
      <c r="J52" s="598"/>
      <c r="K52" s="598"/>
      <c r="L52" s="586"/>
      <c r="M52" s="599"/>
      <c r="N52" s="586"/>
      <c r="O52" s="586"/>
      <c r="P52" s="586"/>
      <c r="Q52" s="586"/>
      <c r="R52" s="586"/>
      <c r="S52" s="586"/>
      <c r="T52" s="1897"/>
      <c r="U52" s="1898"/>
      <c r="V52" s="1898"/>
      <c r="W52" s="1898"/>
      <c r="X52" s="1898"/>
      <c r="Y52" s="1898"/>
      <c r="Z52" s="1898"/>
      <c r="AA52" s="1899"/>
      <c r="AB52" s="586"/>
      <c r="AC52" s="586"/>
      <c r="AD52" s="586"/>
      <c r="AE52" s="586"/>
      <c r="AF52" s="586"/>
      <c r="AG52" s="601"/>
      <c r="AH52" s="586"/>
      <c r="AI52" s="586"/>
      <c r="AJ52" s="599"/>
      <c r="AK52" s="586"/>
      <c r="AL52" s="586"/>
      <c r="AM52" s="586"/>
      <c r="AN52" s="586"/>
      <c r="AO52" s="586"/>
      <c r="AP52" s="586"/>
      <c r="AQ52" s="1897"/>
      <c r="AR52" s="1898"/>
      <c r="AS52" s="1898"/>
      <c r="AT52" s="1898"/>
      <c r="AU52" s="1898"/>
      <c r="AV52" s="1898"/>
      <c r="AW52" s="1898"/>
      <c r="AX52" s="1899"/>
      <c r="AY52" s="586"/>
      <c r="AZ52" s="586"/>
      <c r="BA52" s="586"/>
      <c r="BB52" s="586"/>
      <c r="BC52" s="586"/>
      <c r="BD52" s="601"/>
      <c r="BG52" s="599"/>
      <c r="BH52" s="586"/>
      <c r="BI52" s="586"/>
      <c r="BJ52" s="586"/>
      <c r="BK52" s="586"/>
      <c r="BL52" s="586"/>
      <c r="BM52" s="586"/>
      <c r="BN52" s="1897"/>
      <c r="BO52" s="1898"/>
      <c r="BP52" s="1898"/>
      <c r="BQ52" s="1898"/>
      <c r="BR52" s="1898"/>
      <c r="BS52" s="1898"/>
      <c r="BT52" s="1898"/>
      <c r="BU52" s="1899"/>
      <c r="BV52" s="586"/>
      <c r="BW52" s="586"/>
      <c r="BX52" s="586"/>
      <c r="BY52" s="586"/>
      <c r="BZ52" s="586"/>
      <c r="CA52" s="601"/>
      <c r="CD52" s="599"/>
      <c r="CE52" s="586"/>
      <c r="CF52" s="586"/>
      <c r="CG52" s="586"/>
      <c r="CH52" s="586"/>
      <c r="CI52" s="586"/>
      <c r="CJ52" s="586"/>
      <c r="CK52" s="1897"/>
      <c r="CL52" s="1898"/>
      <c r="CM52" s="1898"/>
      <c r="CN52" s="1898"/>
      <c r="CO52" s="1898"/>
      <c r="CP52" s="1898"/>
      <c r="CQ52" s="1898"/>
      <c r="CR52" s="1899"/>
      <c r="CS52" s="586"/>
      <c r="CT52" s="586"/>
      <c r="CU52" s="586"/>
      <c r="CV52" s="586"/>
      <c r="CW52" s="586"/>
      <c r="CX52" s="601"/>
      <c r="CY52" s="586"/>
      <c r="CZ52" s="586"/>
      <c r="DA52" s="586"/>
      <c r="DB52" s="586"/>
      <c r="DC52" s="586"/>
      <c r="DD52" s="586"/>
      <c r="DE52" s="586"/>
      <c r="DF52" s="586"/>
      <c r="DG52" s="586"/>
      <c r="DH52" s="586"/>
      <c r="DI52" s="586"/>
      <c r="DJ52" s="586"/>
      <c r="DK52" s="586"/>
      <c r="DL52" s="586"/>
      <c r="DM52" s="586"/>
      <c r="DN52" s="586"/>
      <c r="DO52" s="586"/>
      <c r="DP52" s="586"/>
      <c r="DQ52" s="586"/>
      <c r="DR52" s="586"/>
      <c r="DS52" s="586"/>
      <c r="DT52" s="586"/>
      <c r="DU52" s="586"/>
      <c r="DV52" s="586"/>
      <c r="DW52" s="586"/>
      <c r="DX52" s="586"/>
      <c r="DY52" s="586"/>
      <c r="DZ52" s="586"/>
    </row>
    <row r="53" spans="1:130" ht="17.75" customHeight="1">
      <c r="A53" s="596"/>
      <c r="B53" s="598"/>
      <c r="C53" s="598"/>
      <c r="D53" s="598"/>
      <c r="E53" s="598"/>
      <c r="F53" s="598"/>
      <c r="G53" s="598"/>
      <c r="H53" s="598"/>
      <c r="I53" s="598"/>
      <c r="J53" s="598"/>
      <c r="K53" s="598"/>
      <c r="L53" s="586"/>
      <c r="M53" s="599"/>
      <c r="N53" s="600"/>
      <c r="O53" s="616"/>
      <c r="P53" s="616"/>
      <c r="Q53" s="616"/>
      <c r="R53" s="616"/>
      <c r="S53" s="616"/>
      <c r="T53" s="586"/>
      <c r="U53" s="586"/>
      <c r="V53" s="586"/>
      <c r="W53" s="586"/>
      <c r="X53" s="586"/>
      <c r="Y53" s="586"/>
      <c r="Z53" s="586"/>
      <c r="AA53" s="586"/>
      <c r="AB53" s="586"/>
      <c r="AC53" s="586"/>
      <c r="AD53" s="586"/>
      <c r="AE53" s="586"/>
      <c r="AF53" s="586"/>
      <c r="AG53" s="601"/>
      <c r="AH53" s="586"/>
      <c r="AI53" s="586"/>
      <c r="AJ53" s="599"/>
      <c r="AK53" s="600"/>
      <c r="AL53" s="616"/>
      <c r="AM53" s="616"/>
      <c r="AN53" s="616"/>
      <c r="AO53" s="616"/>
      <c r="AP53" s="616"/>
      <c r="AQ53" s="586"/>
      <c r="AR53" s="586"/>
      <c r="AS53" s="586"/>
      <c r="AT53" s="586"/>
      <c r="AU53" s="586"/>
      <c r="AV53" s="586"/>
      <c r="AW53" s="586"/>
      <c r="AX53" s="586"/>
      <c r="AY53" s="586"/>
      <c r="AZ53" s="586"/>
      <c r="BA53" s="586"/>
      <c r="BB53" s="586"/>
      <c r="BC53" s="586"/>
      <c r="BD53" s="601"/>
      <c r="BG53" s="599"/>
      <c r="BH53" s="600"/>
      <c r="BI53" s="616"/>
      <c r="BJ53" s="616"/>
      <c r="BK53" s="616"/>
      <c r="BL53" s="616"/>
      <c r="BM53" s="616"/>
      <c r="BN53" s="586"/>
      <c r="BO53" s="586"/>
      <c r="BP53" s="586"/>
      <c r="BQ53" s="586"/>
      <c r="BR53" s="586"/>
      <c r="BS53" s="586"/>
      <c r="BT53" s="586"/>
      <c r="BU53" s="586"/>
      <c r="BV53" s="586"/>
      <c r="BW53" s="586"/>
      <c r="BX53" s="586"/>
      <c r="BY53" s="586"/>
      <c r="BZ53" s="586"/>
      <c r="CA53" s="601"/>
      <c r="CD53" s="599"/>
      <c r="CE53" s="600"/>
      <c r="CF53" s="616"/>
      <c r="CG53" s="616"/>
      <c r="CH53" s="616"/>
      <c r="CI53" s="616"/>
      <c r="CJ53" s="616"/>
      <c r="CK53" s="586"/>
      <c r="CL53" s="586"/>
      <c r="CM53" s="586"/>
      <c r="CN53" s="586"/>
      <c r="CO53" s="586"/>
      <c r="CP53" s="586"/>
      <c r="CQ53" s="586"/>
      <c r="CR53" s="586"/>
      <c r="CS53" s="586"/>
      <c r="CT53" s="586"/>
      <c r="CU53" s="586"/>
      <c r="CV53" s="586"/>
      <c r="CW53" s="586"/>
      <c r="CX53" s="601"/>
      <c r="CY53" s="586"/>
      <c r="CZ53" s="586"/>
      <c r="DA53" s="586"/>
      <c r="DB53" s="586"/>
      <c r="DC53" s="586"/>
      <c r="DD53" s="586"/>
      <c r="DE53" s="586"/>
      <c r="DF53" s="586"/>
      <c r="DG53" s="586"/>
      <c r="DH53" s="586"/>
      <c r="DI53" s="586"/>
      <c r="DJ53" s="586"/>
      <c r="DK53" s="586"/>
      <c r="DL53" s="586"/>
      <c r="DM53" s="586"/>
      <c r="DN53" s="586"/>
      <c r="DO53" s="586"/>
      <c r="DP53" s="586"/>
      <c r="DQ53" s="586"/>
      <c r="DR53" s="586"/>
      <c r="DS53" s="586"/>
      <c r="DT53" s="586"/>
      <c r="DU53" s="586"/>
      <c r="DV53" s="586"/>
      <c r="DW53" s="586"/>
      <c r="DX53" s="586"/>
      <c r="DY53" s="586"/>
      <c r="DZ53" s="586"/>
    </row>
    <row r="54" spans="1:130" ht="17.75" customHeight="1">
      <c r="A54" s="596"/>
      <c r="B54" s="598"/>
      <c r="C54" s="598"/>
      <c r="D54" s="598"/>
      <c r="E54" s="598"/>
      <c r="F54" s="598"/>
      <c r="G54" s="598"/>
      <c r="H54" s="598"/>
      <c r="I54" s="598"/>
      <c r="J54" s="598"/>
      <c r="K54" s="598"/>
      <c r="L54" s="586"/>
      <c r="M54" s="1861" t="s">
        <v>1268</v>
      </c>
      <c r="N54" s="1862"/>
      <c r="O54" s="1862"/>
      <c r="P54" s="1862"/>
      <c r="Q54" s="1862"/>
      <c r="R54" s="1862"/>
      <c r="S54" s="1862"/>
      <c r="T54" s="1862"/>
      <c r="U54" s="1862"/>
      <c r="V54" s="1862"/>
      <c r="W54" s="1862"/>
      <c r="X54" s="1862"/>
      <c r="Y54" s="1862"/>
      <c r="Z54" s="1862"/>
      <c r="AA54" s="1862"/>
      <c r="AB54" s="1862"/>
      <c r="AC54" s="1862"/>
      <c r="AD54" s="1862"/>
      <c r="AE54" s="1862"/>
      <c r="AF54" s="1862"/>
      <c r="AG54" s="1863"/>
      <c r="AH54" s="586"/>
      <c r="AI54" s="586"/>
      <c r="AJ54" s="1865" t="s">
        <v>1268</v>
      </c>
      <c r="AK54" s="1866"/>
      <c r="AL54" s="1866"/>
      <c r="AM54" s="1866"/>
      <c r="AN54" s="1866"/>
      <c r="AO54" s="1866"/>
      <c r="AP54" s="1866"/>
      <c r="AQ54" s="1866"/>
      <c r="AR54" s="1866"/>
      <c r="AS54" s="1866"/>
      <c r="AT54" s="1866"/>
      <c r="AU54" s="1866"/>
      <c r="AV54" s="1866"/>
      <c r="AW54" s="1866"/>
      <c r="AX54" s="1866"/>
      <c r="AY54" s="1866"/>
      <c r="AZ54" s="1866"/>
      <c r="BA54" s="1866"/>
      <c r="BB54" s="1866"/>
      <c r="BC54" s="1866"/>
      <c r="BD54" s="1867"/>
      <c r="BG54" s="1868" t="s">
        <v>1268</v>
      </c>
      <c r="BH54" s="1869"/>
      <c r="BI54" s="1869"/>
      <c r="BJ54" s="1869"/>
      <c r="BK54" s="1869"/>
      <c r="BL54" s="1869"/>
      <c r="BM54" s="1869"/>
      <c r="BN54" s="1869"/>
      <c r="BO54" s="1869"/>
      <c r="BP54" s="1869"/>
      <c r="BQ54" s="1869"/>
      <c r="BR54" s="1869"/>
      <c r="BS54" s="1869"/>
      <c r="BT54" s="1869"/>
      <c r="BU54" s="1869"/>
      <c r="BV54" s="1869"/>
      <c r="BW54" s="1869"/>
      <c r="BX54" s="1869"/>
      <c r="BY54" s="1869"/>
      <c r="BZ54" s="1869"/>
      <c r="CA54" s="1870"/>
      <c r="CD54" s="1868" t="s">
        <v>1268</v>
      </c>
      <c r="CE54" s="1869"/>
      <c r="CF54" s="1869"/>
      <c r="CG54" s="1869"/>
      <c r="CH54" s="1869"/>
      <c r="CI54" s="1869"/>
      <c r="CJ54" s="1869"/>
      <c r="CK54" s="1869"/>
      <c r="CL54" s="1869"/>
      <c r="CM54" s="1869"/>
      <c r="CN54" s="1869"/>
      <c r="CO54" s="1869"/>
      <c r="CP54" s="1869"/>
      <c r="CQ54" s="1869"/>
      <c r="CR54" s="1869"/>
      <c r="CS54" s="1869"/>
      <c r="CT54" s="1869"/>
      <c r="CU54" s="1869"/>
      <c r="CV54" s="1869"/>
      <c r="CW54" s="1869"/>
      <c r="CX54" s="1870"/>
      <c r="CY54" s="586"/>
      <c r="CZ54" s="586"/>
      <c r="DA54" s="586"/>
      <c r="DB54" s="586"/>
      <c r="DC54" s="586"/>
      <c r="DD54" s="586"/>
      <c r="DE54" s="586"/>
      <c r="DF54" s="586"/>
      <c r="DG54" s="586"/>
      <c r="DH54" s="586"/>
      <c r="DI54" s="586"/>
      <c r="DJ54" s="586"/>
      <c r="DK54" s="586"/>
      <c r="DL54" s="586"/>
      <c r="DM54" s="586"/>
      <c r="DN54" s="586"/>
      <c r="DO54" s="586"/>
      <c r="DP54" s="586"/>
      <c r="DQ54" s="586"/>
      <c r="DR54" s="586"/>
      <c r="DS54" s="586"/>
      <c r="DT54" s="586"/>
      <c r="DU54" s="586"/>
      <c r="DV54" s="586"/>
      <c r="DW54" s="586"/>
      <c r="DX54" s="586"/>
      <c r="DY54" s="586"/>
      <c r="DZ54" s="586"/>
    </row>
    <row r="55" spans="1:130" ht="17.75" customHeight="1">
      <c r="A55" s="596"/>
      <c r="B55" s="598"/>
      <c r="C55" s="598"/>
      <c r="D55" s="598"/>
      <c r="E55" s="598"/>
      <c r="F55" s="598"/>
      <c r="G55" s="598"/>
      <c r="H55" s="598"/>
      <c r="I55" s="598"/>
      <c r="J55" s="598"/>
      <c r="K55" s="598"/>
      <c r="L55" s="586"/>
      <c r="M55" s="1864"/>
      <c r="N55" s="1862"/>
      <c r="O55" s="1862"/>
      <c r="P55" s="1862"/>
      <c r="Q55" s="1862"/>
      <c r="R55" s="1862"/>
      <c r="S55" s="1862"/>
      <c r="T55" s="1862"/>
      <c r="U55" s="1862"/>
      <c r="V55" s="1862"/>
      <c r="W55" s="1862"/>
      <c r="X55" s="1862"/>
      <c r="Y55" s="1862"/>
      <c r="Z55" s="1862"/>
      <c r="AA55" s="1862"/>
      <c r="AB55" s="1862"/>
      <c r="AC55" s="1862"/>
      <c r="AD55" s="1862"/>
      <c r="AE55" s="1862"/>
      <c r="AF55" s="1862"/>
      <c r="AG55" s="1863"/>
      <c r="AH55" s="586"/>
      <c r="AI55" s="586"/>
      <c r="AJ55" s="1865"/>
      <c r="AK55" s="1866"/>
      <c r="AL55" s="1866"/>
      <c r="AM55" s="1866"/>
      <c r="AN55" s="1866"/>
      <c r="AO55" s="1866"/>
      <c r="AP55" s="1866"/>
      <c r="AQ55" s="1866"/>
      <c r="AR55" s="1866"/>
      <c r="AS55" s="1866"/>
      <c r="AT55" s="1866"/>
      <c r="AU55" s="1866"/>
      <c r="AV55" s="1866"/>
      <c r="AW55" s="1866"/>
      <c r="AX55" s="1866"/>
      <c r="AY55" s="1866"/>
      <c r="AZ55" s="1866"/>
      <c r="BA55" s="1866"/>
      <c r="BB55" s="1866"/>
      <c r="BC55" s="1866"/>
      <c r="BD55" s="1867"/>
      <c r="BG55" s="1868"/>
      <c r="BH55" s="1869"/>
      <c r="BI55" s="1869"/>
      <c r="BJ55" s="1869"/>
      <c r="BK55" s="1869"/>
      <c r="BL55" s="1869"/>
      <c r="BM55" s="1869"/>
      <c r="BN55" s="1869"/>
      <c r="BO55" s="1869"/>
      <c r="BP55" s="1869"/>
      <c r="BQ55" s="1869"/>
      <c r="BR55" s="1869"/>
      <c r="BS55" s="1869"/>
      <c r="BT55" s="1869"/>
      <c r="BU55" s="1869"/>
      <c r="BV55" s="1869"/>
      <c r="BW55" s="1869"/>
      <c r="BX55" s="1869"/>
      <c r="BY55" s="1869"/>
      <c r="BZ55" s="1869"/>
      <c r="CA55" s="1870"/>
      <c r="CD55" s="1868"/>
      <c r="CE55" s="1869"/>
      <c r="CF55" s="1869"/>
      <c r="CG55" s="1869"/>
      <c r="CH55" s="1869"/>
      <c r="CI55" s="1869"/>
      <c r="CJ55" s="1869"/>
      <c r="CK55" s="1869"/>
      <c r="CL55" s="1869"/>
      <c r="CM55" s="1869"/>
      <c r="CN55" s="1869"/>
      <c r="CO55" s="1869"/>
      <c r="CP55" s="1869"/>
      <c r="CQ55" s="1869"/>
      <c r="CR55" s="1869"/>
      <c r="CS55" s="1869"/>
      <c r="CT55" s="1869"/>
      <c r="CU55" s="1869"/>
      <c r="CV55" s="1869"/>
      <c r="CW55" s="1869"/>
      <c r="CX55" s="1870"/>
      <c r="CY55" s="586"/>
      <c r="CZ55" s="586"/>
      <c r="DA55" s="586"/>
      <c r="DB55" s="586"/>
      <c r="DC55" s="586"/>
      <c r="DD55" s="586"/>
      <c r="DE55" s="586"/>
      <c r="DF55" s="586"/>
      <c r="DG55" s="586"/>
      <c r="DH55" s="586"/>
      <c r="DI55" s="586"/>
      <c r="DJ55" s="586"/>
      <c r="DK55" s="586"/>
      <c r="DL55" s="586"/>
      <c r="DM55" s="586"/>
      <c r="DN55" s="586"/>
      <c r="DO55" s="586"/>
      <c r="DP55" s="586"/>
      <c r="DQ55" s="586"/>
      <c r="DR55" s="586"/>
      <c r="DS55" s="586"/>
      <c r="DT55" s="586"/>
      <c r="DU55" s="586"/>
      <c r="DV55" s="586"/>
      <c r="DW55" s="586"/>
      <c r="DX55" s="586"/>
      <c r="DY55" s="586"/>
      <c r="DZ55" s="586"/>
    </row>
    <row r="56" spans="1:130" ht="17.75" customHeight="1">
      <c r="A56" s="596"/>
      <c r="B56" s="598"/>
      <c r="C56" s="598"/>
      <c r="D56" s="598"/>
      <c r="E56" s="598"/>
      <c r="F56" s="598"/>
      <c r="G56" s="598"/>
      <c r="H56" s="598"/>
      <c r="I56" s="598"/>
      <c r="J56" s="617"/>
      <c r="K56" s="598"/>
      <c r="L56" s="586"/>
      <c r="M56" s="599"/>
      <c r="N56" s="600"/>
      <c r="O56" s="616"/>
      <c r="P56" s="616"/>
      <c r="Q56" s="616"/>
      <c r="R56" s="616"/>
      <c r="S56" s="616"/>
      <c r="T56" s="586"/>
      <c r="U56" s="586"/>
      <c r="V56" s="586"/>
      <c r="W56" s="586"/>
      <c r="X56" s="586"/>
      <c r="Y56" s="586"/>
      <c r="Z56" s="586"/>
      <c r="AA56" s="586"/>
      <c r="AB56" s="586"/>
      <c r="AC56" s="586"/>
      <c r="AD56" s="586"/>
      <c r="AE56" s="586"/>
      <c r="AF56" s="586"/>
      <c r="AG56" s="601"/>
      <c r="AH56" s="586"/>
      <c r="AI56" s="586"/>
      <c r="AJ56" s="599"/>
      <c r="AK56" s="616"/>
      <c r="AL56" s="616"/>
      <c r="AM56" s="616"/>
      <c r="AN56" s="616"/>
      <c r="AO56" s="616"/>
      <c r="AP56" s="616"/>
      <c r="AQ56" s="586"/>
      <c r="AR56" s="586"/>
      <c r="AS56" s="586"/>
      <c r="AT56" s="586"/>
      <c r="AU56" s="586"/>
      <c r="AV56" s="586"/>
      <c r="AW56" s="586"/>
      <c r="AX56" s="586"/>
      <c r="AZ56" s="618"/>
      <c r="BA56" s="618"/>
      <c r="BB56" s="586"/>
      <c r="BC56" s="586"/>
      <c r="BD56" s="601"/>
      <c r="BG56" s="599"/>
      <c r="BH56" s="616"/>
      <c r="BI56" s="616"/>
      <c r="BJ56" s="616"/>
      <c r="BK56" s="616"/>
      <c r="BL56" s="616"/>
      <c r="BM56" s="616"/>
      <c r="BN56" s="586"/>
      <c r="BO56" s="586"/>
      <c r="BP56" s="586"/>
      <c r="BQ56" s="586"/>
      <c r="BR56" s="586"/>
      <c r="BS56" s="586"/>
      <c r="BT56" s="586"/>
      <c r="BU56" s="586"/>
      <c r="BW56" s="618"/>
      <c r="BX56" s="618"/>
      <c r="BY56" s="586"/>
      <c r="BZ56" s="586"/>
      <c r="CA56" s="601"/>
      <c r="CD56" s="599"/>
      <c r="CE56" s="616"/>
      <c r="CF56" s="616"/>
      <c r="CG56" s="616"/>
      <c r="CH56" s="616"/>
      <c r="CI56" s="616"/>
      <c r="CJ56" s="616"/>
      <c r="CK56" s="586"/>
      <c r="CL56" s="586"/>
      <c r="CM56" s="586"/>
      <c r="CN56" s="586"/>
      <c r="CO56" s="586"/>
      <c r="CP56" s="586"/>
      <c r="CQ56" s="586"/>
      <c r="CR56" s="586"/>
      <c r="CT56" s="618"/>
      <c r="CU56" s="618"/>
      <c r="CV56" s="586"/>
      <c r="CW56" s="586"/>
      <c r="CX56" s="601"/>
      <c r="CY56" s="586"/>
      <c r="CZ56" s="586"/>
      <c r="DA56" s="586"/>
      <c r="DB56" s="586"/>
      <c r="DC56" s="586"/>
      <c r="DD56" s="586"/>
      <c r="DE56" s="586"/>
      <c r="DF56" s="586"/>
      <c r="DG56" s="586"/>
      <c r="DH56" s="586"/>
      <c r="DI56" s="586"/>
      <c r="DJ56" s="586"/>
      <c r="DK56" s="586"/>
      <c r="DL56" s="586"/>
      <c r="DM56" s="586"/>
      <c r="DN56" s="586"/>
      <c r="DO56" s="586"/>
      <c r="DP56" s="586"/>
      <c r="DQ56" s="586"/>
      <c r="DR56" s="586"/>
      <c r="DS56" s="586"/>
      <c r="DT56" s="586"/>
      <c r="DU56" s="586"/>
      <c r="DV56" s="586"/>
      <c r="DW56" s="586"/>
      <c r="DX56" s="586"/>
      <c r="DY56" s="586"/>
      <c r="DZ56" s="586"/>
    </row>
    <row r="57" spans="1:130" s="619" customFormat="1" ht="27" customHeight="1">
      <c r="B57" s="620" t="s">
        <v>1269</v>
      </c>
      <c r="C57" s="621"/>
      <c r="D57" s="621"/>
      <c r="E57" s="621"/>
      <c r="F57" s="621"/>
      <c r="G57" s="621"/>
      <c r="H57" s="621"/>
      <c r="I57" s="621"/>
      <c r="J57" s="622"/>
      <c r="K57" s="623"/>
      <c r="L57" s="586"/>
      <c r="M57" s="624" t="s">
        <v>1270</v>
      </c>
      <c r="N57" s="625"/>
      <c r="O57" s="625"/>
      <c r="P57" s="625"/>
      <c r="Q57" s="625"/>
      <c r="R57" s="625"/>
      <c r="S57" s="625"/>
      <c r="AG57" s="626"/>
      <c r="AH57" s="586"/>
      <c r="AI57" s="586"/>
      <c r="AJ57" s="627" t="s">
        <v>1271</v>
      </c>
      <c r="AK57" s="625"/>
      <c r="AL57" s="625"/>
      <c r="AM57" s="625"/>
      <c r="AN57" s="625"/>
      <c r="AO57" s="625"/>
      <c r="AP57" s="625"/>
      <c r="BD57" s="626"/>
      <c r="BE57" s="586"/>
      <c r="BF57" s="586"/>
      <c r="BG57" s="627" t="s">
        <v>1272</v>
      </c>
      <c r="BH57" s="625"/>
      <c r="BI57" s="625"/>
      <c r="BJ57" s="625"/>
      <c r="BK57" s="625"/>
      <c r="BL57" s="625"/>
      <c r="BM57" s="625"/>
      <c r="CA57" s="626"/>
      <c r="CB57" s="586"/>
      <c r="CC57" s="586"/>
      <c r="CD57" s="627" t="s">
        <v>1273</v>
      </c>
      <c r="CE57" s="625"/>
      <c r="CF57" s="625"/>
      <c r="CG57" s="625"/>
      <c r="CH57" s="625"/>
      <c r="CI57" s="625"/>
      <c r="CJ57" s="625"/>
      <c r="CX57" s="626"/>
      <c r="CY57" s="628"/>
      <c r="CZ57" s="628"/>
      <c r="DA57" s="628"/>
      <c r="DB57" s="628"/>
      <c r="DC57" s="628"/>
      <c r="DD57" s="628"/>
      <c r="DE57" s="628"/>
      <c r="DF57" s="628"/>
      <c r="DG57" s="628"/>
      <c r="DH57" s="628"/>
      <c r="DI57" s="628"/>
      <c r="DJ57" s="628"/>
      <c r="DK57" s="628"/>
      <c r="DL57" s="628"/>
      <c r="DM57" s="628"/>
      <c r="DN57" s="628"/>
      <c r="DO57" s="628"/>
      <c r="DP57" s="628"/>
      <c r="DQ57" s="628"/>
      <c r="DR57" s="628"/>
      <c r="DS57" s="628"/>
      <c r="DT57" s="628"/>
      <c r="DU57" s="628"/>
      <c r="DV57" s="628"/>
      <c r="DW57" s="628"/>
      <c r="DX57" s="628"/>
      <c r="DY57" s="628"/>
      <c r="DZ57" s="628"/>
    </row>
    <row r="58" spans="1:130" ht="17.75" customHeight="1" thickBot="1">
      <c r="A58" s="596"/>
      <c r="B58" s="602"/>
      <c r="C58" s="598"/>
      <c r="D58" s="598"/>
      <c r="E58" s="598"/>
      <c r="F58" s="598"/>
      <c r="G58" s="598"/>
      <c r="H58" s="598"/>
      <c r="I58" s="598"/>
      <c r="J58" s="629"/>
      <c r="K58" s="598"/>
      <c r="L58" s="586"/>
      <c r="M58" s="599"/>
      <c r="O58" s="630"/>
      <c r="Q58" s="631"/>
      <c r="R58" s="631"/>
      <c r="S58" s="616"/>
      <c r="T58" s="586"/>
      <c r="U58" s="586"/>
      <c r="V58" s="586"/>
      <c r="W58" s="586"/>
      <c r="X58" s="586"/>
      <c r="Y58" s="586"/>
      <c r="Z58" s="586"/>
      <c r="AA58" s="586"/>
      <c r="AB58" s="586"/>
      <c r="AC58" s="586"/>
      <c r="AD58" s="586"/>
      <c r="AE58" s="586"/>
      <c r="AF58" s="586"/>
      <c r="AG58" s="601"/>
      <c r="AH58" s="586"/>
      <c r="AI58" s="586"/>
      <c r="AJ58" s="599"/>
      <c r="AL58" s="630"/>
      <c r="AN58" s="631"/>
      <c r="AO58" s="631"/>
      <c r="AP58" s="616"/>
      <c r="AQ58" s="586"/>
      <c r="AR58" s="586"/>
      <c r="AS58" s="586"/>
      <c r="AT58" s="586"/>
      <c r="AU58" s="586"/>
      <c r="AV58" s="586"/>
      <c r="AW58" s="586"/>
      <c r="AX58" s="586"/>
      <c r="AY58" s="586"/>
      <c r="AZ58" s="586"/>
      <c r="BA58" s="586"/>
      <c r="BB58" s="586"/>
      <c r="BC58" s="586"/>
      <c r="BD58" s="601"/>
      <c r="BG58" s="599"/>
      <c r="BI58" s="630"/>
      <c r="BK58" s="631"/>
      <c r="BL58" s="631"/>
      <c r="BM58" s="616"/>
      <c r="BN58" s="586"/>
      <c r="BO58" s="586"/>
      <c r="BP58" s="586"/>
      <c r="BQ58" s="586"/>
      <c r="BR58" s="586"/>
      <c r="BS58" s="586"/>
      <c r="BT58" s="586"/>
      <c r="BU58" s="586"/>
      <c r="BV58" s="586"/>
      <c r="BW58" s="586"/>
      <c r="BX58" s="586"/>
      <c r="BY58" s="586"/>
      <c r="BZ58" s="586"/>
      <c r="CA58" s="601"/>
      <c r="CD58" s="599"/>
      <c r="CF58" s="630"/>
      <c r="CH58" s="631"/>
      <c r="CI58" s="631"/>
      <c r="CJ58" s="616"/>
      <c r="CK58" s="586"/>
      <c r="CL58" s="586"/>
      <c r="CM58" s="586"/>
      <c r="CN58" s="586"/>
      <c r="CO58" s="586"/>
      <c r="CP58" s="586"/>
      <c r="CQ58" s="586"/>
      <c r="CR58" s="586"/>
      <c r="CS58" s="586"/>
      <c r="CT58" s="586"/>
      <c r="CU58" s="586"/>
      <c r="CV58" s="586"/>
      <c r="CW58" s="586"/>
      <c r="CX58" s="601"/>
      <c r="CY58" s="586"/>
      <c r="CZ58" s="586"/>
      <c r="DA58" s="586"/>
      <c r="DB58" s="586"/>
      <c r="DC58" s="586"/>
      <c r="DD58" s="586"/>
      <c r="DE58" s="586"/>
      <c r="DF58" s="586"/>
      <c r="DG58" s="586"/>
      <c r="DH58" s="586"/>
      <c r="DI58" s="586"/>
      <c r="DJ58" s="586"/>
      <c r="DK58" s="586"/>
      <c r="DL58" s="586"/>
      <c r="DM58" s="586"/>
      <c r="DN58" s="586"/>
      <c r="DO58" s="586"/>
      <c r="DP58" s="586"/>
      <c r="DQ58" s="586"/>
      <c r="DR58" s="586"/>
      <c r="DS58" s="586"/>
      <c r="DT58" s="586"/>
      <c r="DU58" s="586"/>
      <c r="DV58" s="586"/>
      <c r="DW58" s="586"/>
      <c r="DX58" s="586"/>
      <c r="DY58" s="586"/>
      <c r="DZ58" s="586"/>
    </row>
    <row r="59" spans="1:130" ht="19.25" customHeight="1">
      <c r="A59" s="596"/>
      <c r="B59" s="602"/>
      <c r="C59" s="598"/>
      <c r="D59" s="598"/>
      <c r="E59" s="598"/>
      <c r="F59" s="598"/>
      <c r="G59" s="598"/>
      <c r="H59" s="598"/>
      <c r="I59" s="598"/>
      <c r="J59" s="598"/>
      <c r="K59" s="598"/>
      <c r="L59" s="586"/>
      <c r="M59" s="599"/>
      <c r="N59" s="1871" t="s">
        <v>1274</v>
      </c>
      <c r="O59" s="1872"/>
      <c r="P59" s="1873" t="s">
        <v>1881</v>
      </c>
      <c r="Q59" s="1873"/>
      <c r="R59" s="1873"/>
      <c r="S59" s="1873"/>
      <c r="T59" s="1873"/>
      <c r="U59" s="1873"/>
      <c r="V59" s="1874"/>
      <c r="W59" s="586"/>
      <c r="X59" s="1875" t="s">
        <v>1275</v>
      </c>
      <c r="Y59" s="1877" t="s">
        <v>1276</v>
      </c>
      <c r="Z59" s="1879" t="s">
        <v>1277</v>
      </c>
      <c r="AA59" s="1879"/>
      <c r="AB59" s="1879"/>
      <c r="AC59" s="1879"/>
      <c r="AD59" s="1879"/>
      <c r="AE59" s="1879"/>
      <c r="AF59" s="1880"/>
      <c r="AG59" s="601"/>
      <c r="AH59" s="586"/>
      <c r="AI59" s="586"/>
      <c r="AJ59" s="599"/>
      <c r="AK59" s="1883" t="s">
        <v>1278</v>
      </c>
      <c r="AL59" s="1838"/>
      <c r="AM59" s="1848" t="s">
        <v>1279</v>
      </c>
      <c r="AN59" s="1848"/>
      <c r="AO59" s="1848"/>
      <c r="AP59" s="1848"/>
      <c r="AQ59" s="1848"/>
      <c r="AR59" s="1848"/>
      <c r="AS59" s="1848"/>
      <c r="AT59" s="586"/>
      <c r="AU59" s="1843" t="s">
        <v>1280</v>
      </c>
      <c r="AV59" s="1781" t="s">
        <v>1281</v>
      </c>
      <c r="AW59" s="1782"/>
      <c r="AX59" s="1782"/>
      <c r="AY59" s="1782"/>
      <c r="AZ59" s="1782"/>
      <c r="BA59" s="1782"/>
      <c r="BB59" s="1782"/>
      <c r="BC59" s="1783"/>
      <c r="BD59" s="601"/>
      <c r="BG59" s="599"/>
      <c r="BH59" s="1819" t="s">
        <v>1282</v>
      </c>
      <c r="BI59" s="1819"/>
      <c r="BJ59" s="1787" t="s">
        <v>1283</v>
      </c>
      <c r="BK59" s="1787"/>
      <c r="BL59" s="1787"/>
      <c r="BM59" s="1787"/>
      <c r="BN59" s="1787"/>
      <c r="BO59" s="1787"/>
      <c r="BP59" s="1787"/>
      <c r="BQ59" s="586"/>
      <c r="BR59" s="1843" t="s">
        <v>1280</v>
      </c>
      <c r="BS59" s="1843" t="s">
        <v>1284</v>
      </c>
      <c r="BT59" s="1843"/>
      <c r="BU59" s="1844" t="s">
        <v>1285</v>
      </c>
      <c r="BV59" s="1843" t="s">
        <v>1286</v>
      </c>
      <c r="BW59" s="1843"/>
      <c r="BX59" s="1843"/>
      <c r="BY59" s="1843"/>
      <c r="BZ59" s="1843"/>
      <c r="CA59" s="601"/>
      <c r="CD59" s="599"/>
      <c r="CE59" s="1831" t="s">
        <v>1274</v>
      </c>
      <c r="CF59" s="1832"/>
      <c r="CG59" s="1787" t="s">
        <v>1287</v>
      </c>
      <c r="CH59" s="1787"/>
      <c r="CI59" s="1787"/>
      <c r="CJ59" s="1787"/>
      <c r="CK59" s="1787"/>
      <c r="CL59" s="1787"/>
      <c r="CM59" s="1787"/>
      <c r="CN59" s="586"/>
      <c r="CO59" s="586"/>
      <c r="CP59" s="586"/>
      <c r="CQ59" s="586"/>
      <c r="CR59" s="586"/>
      <c r="CS59" s="586"/>
      <c r="CT59" s="586"/>
      <c r="CU59" s="586"/>
      <c r="CV59" s="586"/>
      <c r="CW59" s="586"/>
      <c r="CX59" s="601"/>
      <c r="CY59" s="586"/>
      <c r="CZ59" s="586"/>
      <c r="DA59" s="586"/>
      <c r="DB59" s="586"/>
      <c r="DC59" s="586"/>
      <c r="DD59" s="586"/>
      <c r="DE59" s="586"/>
      <c r="DF59" s="586"/>
      <c r="DG59" s="586"/>
      <c r="DH59" s="586"/>
      <c r="DI59" s="586"/>
      <c r="DJ59" s="586"/>
      <c r="DK59" s="586"/>
      <c r="DL59" s="586"/>
      <c r="DM59" s="586"/>
      <c r="DN59" s="586"/>
      <c r="DO59" s="586"/>
      <c r="DP59" s="586"/>
      <c r="DQ59" s="586"/>
      <c r="DR59" s="586"/>
      <c r="DS59" s="586"/>
      <c r="DT59" s="586"/>
      <c r="DU59" s="586"/>
      <c r="DV59" s="586"/>
      <c r="DW59" s="586"/>
      <c r="DX59" s="586"/>
      <c r="DY59" s="586"/>
      <c r="DZ59" s="586"/>
    </row>
    <row r="60" spans="1:130" ht="17.75" customHeight="1" thickBot="1">
      <c r="A60" s="596"/>
      <c r="B60" s="598"/>
      <c r="C60" s="598"/>
      <c r="D60" s="598"/>
      <c r="E60" s="598"/>
      <c r="F60" s="598"/>
      <c r="G60" s="598"/>
      <c r="H60" s="598"/>
      <c r="I60" s="598"/>
      <c r="J60" s="598"/>
      <c r="K60" s="598"/>
      <c r="L60" s="586"/>
      <c r="M60" s="599"/>
      <c r="N60" s="1839"/>
      <c r="O60" s="1840"/>
      <c r="P60" s="1845"/>
      <c r="Q60" s="1845"/>
      <c r="R60" s="1845"/>
      <c r="S60" s="1845"/>
      <c r="T60" s="1845"/>
      <c r="U60" s="1845"/>
      <c r="V60" s="1846"/>
      <c r="W60" s="586"/>
      <c r="X60" s="1876"/>
      <c r="Y60" s="1878"/>
      <c r="Z60" s="1881"/>
      <c r="AA60" s="1881"/>
      <c r="AB60" s="1881"/>
      <c r="AC60" s="1881"/>
      <c r="AD60" s="1881"/>
      <c r="AE60" s="1881"/>
      <c r="AF60" s="1882"/>
      <c r="AG60" s="601"/>
      <c r="AH60" s="586"/>
      <c r="AI60" s="586"/>
      <c r="AJ60" s="599"/>
      <c r="AK60" s="1884"/>
      <c r="AL60" s="1840"/>
      <c r="AM60" s="1848"/>
      <c r="AN60" s="1848"/>
      <c r="AO60" s="1848"/>
      <c r="AP60" s="1848"/>
      <c r="AQ60" s="1848"/>
      <c r="AR60" s="1848"/>
      <c r="AS60" s="1848"/>
      <c r="AT60" s="586"/>
      <c r="AU60" s="1843"/>
      <c r="AV60" s="1784"/>
      <c r="AW60" s="1785"/>
      <c r="AX60" s="1785"/>
      <c r="AY60" s="1785"/>
      <c r="AZ60" s="1785"/>
      <c r="BA60" s="1785"/>
      <c r="BB60" s="1785"/>
      <c r="BC60" s="1786"/>
      <c r="BD60" s="601"/>
      <c r="BG60" s="599"/>
      <c r="BH60" s="1819"/>
      <c r="BI60" s="1819"/>
      <c r="BJ60" s="1787"/>
      <c r="BK60" s="1787"/>
      <c r="BL60" s="1787"/>
      <c r="BM60" s="1787"/>
      <c r="BN60" s="1787"/>
      <c r="BO60" s="1787"/>
      <c r="BP60" s="1787"/>
      <c r="BQ60" s="586"/>
      <c r="BR60" s="1843"/>
      <c r="BS60" s="1843"/>
      <c r="BT60" s="1843"/>
      <c r="BU60" s="1844"/>
      <c r="BV60" s="1843"/>
      <c r="BW60" s="1843"/>
      <c r="BX60" s="1843"/>
      <c r="BY60" s="1843"/>
      <c r="BZ60" s="1843"/>
      <c r="CA60" s="601"/>
      <c r="CD60" s="599"/>
      <c r="CE60" s="1833"/>
      <c r="CF60" s="1834"/>
      <c r="CG60" s="1787"/>
      <c r="CH60" s="1787"/>
      <c r="CI60" s="1787"/>
      <c r="CJ60" s="1787"/>
      <c r="CK60" s="1787"/>
      <c r="CL60" s="1787"/>
      <c r="CM60" s="1787"/>
      <c r="CN60" s="586"/>
      <c r="CO60" s="586"/>
      <c r="CP60" s="586"/>
      <c r="CQ60" s="586"/>
      <c r="CR60" s="586"/>
      <c r="CS60" s="586"/>
      <c r="CT60" s="586"/>
      <c r="CU60" s="586"/>
      <c r="CV60" s="586"/>
      <c r="CW60" s="586"/>
      <c r="CX60" s="601"/>
      <c r="CY60" s="586"/>
      <c r="CZ60" s="586"/>
      <c r="DA60" s="586"/>
      <c r="DB60" s="586"/>
      <c r="DC60" s="586"/>
      <c r="DD60" s="586"/>
      <c r="DE60" s="586"/>
      <c r="DF60" s="586"/>
      <c r="DG60" s="586"/>
      <c r="DH60" s="586"/>
      <c r="DI60" s="586"/>
      <c r="DJ60" s="586"/>
      <c r="DK60" s="586"/>
      <c r="DL60" s="586"/>
      <c r="DM60" s="586"/>
      <c r="DN60" s="586"/>
      <c r="DO60" s="586"/>
      <c r="DP60" s="586"/>
      <c r="DQ60" s="586"/>
      <c r="DR60" s="586"/>
      <c r="DS60" s="586"/>
      <c r="DT60" s="586"/>
      <c r="DU60" s="586"/>
      <c r="DV60" s="586"/>
      <c r="DW60" s="586"/>
      <c r="DX60" s="586"/>
      <c r="DY60" s="586"/>
      <c r="DZ60" s="586"/>
    </row>
    <row r="61" spans="1:130" ht="17.75" customHeight="1">
      <c r="A61" s="596"/>
      <c r="B61" s="598"/>
      <c r="C61" s="1453" t="s">
        <v>1852</v>
      </c>
      <c r="D61" s="1454"/>
      <c r="E61" s="1455"/>
      <c r="F61" s="598"/>
      <c r="G61" s="598"/>
      <c r="H61" s="598"/>
      <c r="I61" s="598"/>
      <c r="J61" s="598"/>
      <c r="K61" s="598"/>
      <c r="L61" s="586"/>
      <c r="M61" s="599"/>
      <c r="N61" s="1841"/>
      <c r="O61" s="1842"/>
      <c r="P61" s="1845"/>
      <c r="Q61" s="1845"/>
      <c r="R61" s="1845"/>
      <c r="S61" s="1845"/>
      <c r="T61" s="1845"/>
      <c r="U61" s="1845"/>
      <c r="V61" s="1846"/>
      <c r="W61" s="586"/>
      <c r="X61" s="1852">
        <v>2019</v>
      </c>
      <c r="Y61" s="1853" t="s">
        <v>1288</v>
      </c>
      <c r="Z61" s="1723" t="s">
        <v>1873</v>
      </c>
      <c r="AA61" s="1723"/>
      <c r="AB61" s="1723"/>
      <c r="AC61" s="1723"/>
      <c r="AD61" s="1723"/>
      <c r="AE61" s="1723"/>
      <c r="AF61" s="1724"/>
      <c r="AG61" s="601"/>
      <c r="AH61" s="586"/>
      <c r="AI61" s="586"/>
      <c r="AJ61" s="599"/>
      <c r="AK61" s="1885"/>
      <c r="AL61" s="1842"/>
      <c r="AM61" s="1848"/>
      <c r="AN61" s="1848"/>
      <c r="AO61" s="1848"/>
      <c r="AP61" s="1848"/>
      <c r="AQ61" s="1848"/>
      <c r="AR61" s="1848"/>
      <c r="AS61" s="1848"/>
      <c r="AT61" s="586"/>
      <c r="AU61" s="1753">
        <v>1970</v>
      </c>
      <c r="AV61" s="1813" t="s">
        <v>1289</v>
      </c>
      <c r="AW61" s="1814"/>
      <c r="AX61" s="1814"/>
      <c r="AY61" s="1814"/>
      <c r="AZ61" s="1814"/>
      <c r="BA61" s="1814"/>
      <c r="BB61" s="1814"/>
      <c r="BC61" s="1815"/>
      <c r="BD61" s="601"/>
      <c r="BG61" s="599"/>
      <c r="BH61" s="1819"/>
      <c r="BI61" s="1819"/>
      <c r="BJ61" s="1787"/>
      <c r="BK61" s="1787"/>
      <c r="BL61" s="1787"/>
      <c r="BM61" s="1787"/>
      <c r="BN61" s="1787"/>
      <c r="BO61" s="1787"/>
      <c r="BP61" s="1787"/>
      <c r="BQ61" s="586"/>
      <c r="BR61" s="1753">
        <v>2009</v>
      </c>
      <c r="BS61" s="1755" t="s">
        <v>1290</v>
      </c>
      <c r="BT61" s="1756"/>
      <c r="BU61" s="1753" t="s">
        <v>1291</v>
      </c>
      <c r="BV61" s="1813" t="s">
        <v>1292</v>
      </c>
      <c r="BW61" s="1814"/>
      <c r="BX61" s="1814"/>
      <c r="BY61" s="1814"/>
      <c r="BZ61" s="1815"/>
      <c r="CA61" s="601"/>
      <c r="CD61" s="599"/>
      <c r="CE61" s="1835"/>
      <c r="CF61" s="1836"/>
      <c r="CG61" s="1787"/>
      <c r="CH61" s="1787"/>
      <c r="CI61" s="1787"/>
      <c r="CJ61" s="1787"/>
      <c r="CK61" s="1787"/>
      <c r="CL61" s="1787"/>
      <c r="CM61" s="1787"/>
      <c r="CN61" s="586"/>
      <c r="CO61" s="586"/>
      <c r="CP61" s="586"/>
      <c r="CQ61" s="586"/>
      <c r="CR61" s="586"/>
      <c r="CS61" s="586"/>
      <c r="CT61" s="586"/>
      <c r="CU61" s="586"/>
      <c r="CV61" s="586"/>
      <c r="CW61" s="586"/>
      <c r="CX61" s="601"/>
      <c r="CY61" s="586"/>
      <c r="CZ61" s="586"/>
      <c r="DA61" s="586"/>
      <c r="DB61" s="586"/>
      <c r="DC61" s="586"/>
      <c r="DD61" s="586"/>
      <c r="DE61" s="586"/>
      <c r="DF61" s="586"/>
      <c r="DG61" s="586"/>
      <c r="DH61" s="586"/>
      <c r="DI61" s="586"/>
      <c r="DJ61" s="586"/>
      <c r="DK61" s="586"/>
      <c r="DL61" s="586"/>
      <c r="DM61" s="586"/>
      <c r="DN61" s="586"/>
      <c r="DO61" s="586"/>
      <c r="DP61" s="586"/>
      <c r="DQ61" s="586"/>
      <c r="DR61" s="586"/>
      <c r="DS61" s="586"/>
      <c r="DT61" s="586"/>
      <c r="DU61" s="586"/>
      <c r="DV61" s="586"/>
      <c r="DW61" s="586"/>
      <c r="DX61" s="586"/>
      <c r="DY61" s="586"/>
      <c r="DZ61" s="586"/>
    </row>
    <row r="62" spans="1:130" ht="17.75" customHeight="1">
      <c r="A62" s="596"/>
      <c r="B62" s="598"/>
      <c r="C62" s="1456"/>
      <c r="D62" s="1457"/>
      <c r="E62" s="1458"/>
      <c r="F62" s="598"/>
      <c r="G62" s="1855"/>
      <c r="H62" s="1855"/>
      <c r="I62" s="1855"/>
      <c r="J62" s="598"/>
      <c r="K62" s="598"/>
      <c r="L62" s="586"/>
      <c r="M62" s="599"/>
      <c r="N62" s="1837" t="s">
        <v>1293</v>
      </c>
      <c r="O62" s="1838"/>
      <c r="P62" s="1845" t="s">
        <v>1882</v>
      </c>
      <c r="Q62" s="1845"/>
      <c r="R62" s="1845"/>
      <c r="S62" s="1845"/>
      <c r="T62" s="1845"/>
      <c r="U62" s="1845"/>
      <c r="V62" s="1846"/>
      <c r="W62" s="586"/>
      <c r="X62" s="1721"/>
      <c r="Y62" s="1854"/>
      <c r="Z62" s="1725"/>
      <c r="AA62" s="1725"/>
      <c r="AB62" s="1725"/>
      <c r="AC62" s="1725"/>
      <c r="AD62" s="1725"/>
      <c r="AE62" s="1725"/>
      <c r="AF62" s="1726"/>
      <c r="AG62" s="601"/>
      <c r="AH62" s="586"/>
      <c r="AI62" s="586"/>
      <c r="AJ62" s="599"/>
      <c r="AK62" s="1847" t="s">
        <v>1294</v>
      </c>
      <c r="AL62" s="1847"/>
      <c r="AM62" s="1848" t="s">
        <v>1295</v>
      </c>
      <c r="AN62" s="1848"/>
      <c r="AO62" s="1848"/>
      <c r="AP62" s="1848"/>
      <c r="AQ62" s="1848"/>
      <c r="AR62" s="1848"/>
      <c r="AS62" s="1848"/>
      <c r="AT62" s="586"/>
      <c r="AU62" s="1765"/>
      <c r="AV62" s="1828"/>
      <c r="AW62" s="1829"/>
      <c r="AX62" s="1829"/>
      <c r="AY62" s="1829"/>
      <c r="AZ62" s="1829"/>
      <c r="BA62" s="1829"/>
      <c r="BB62" s="1829"/>
      <c r="BC62" s="1830"/>
      <c r="BD62" s="601"/>
      <c r="BG62" s="599"/>
      <c r="BH62" s="1819"/>
      <c r="BI62" s="1819"/>
      <c r="BJ62" s="1787"/>
      <c r="BK62" s="1787"/>
      <c r="BL62" s="1787"/>
      <c r="BM62" s="1787"/>
      <c r="BN62" s="1787"/>
      <c r="BO62" s="1787"/>
      <c r="BP62" s="1787"/>
      <c r="BQ62" s="586"/>
      <c r="BR62" s="1765"/>
      <c r="BS62" s="1826"/>
      <c r="BT62" s="1827"/>
      <c r="BU62" s="1765"/>
      <c r="BV62" s="1828"/>
      <c r="BW62" s="1829"/>
      <c r="BX62" s="1829"/>
      <c r="BY62" s="1829"/>
      <c r="BZ62" s="1830"/>
      <c r="CA62" s="601"/>
      <c r="CD62" s="599"/>
      <c r="CE62" s="1819" t="s">
        <v>1296</v>
      </c>
      <c r="CF62" s="1819"/>
      <c r="CG62" s="1787" t="s">
        <v>1297</v>
      </c>
      <c r="CH62" s="1787"/>
      <c r="CI62" s="1787"/>
      <c r="CJ62" s="1787"/>
      <c r="CK62" s="1787"/>
      <c r="CL62" s="1787"/>
      <c r="CM62" s="1787"/>
      <c r="CN62" s="586"/>
      <c r="CO62" s="586"/>
      <c r="CP62" s="586"/>
      <c r="CQ62" s="586"/>
      <c r="CR62" s="586"/>
      <c r="CS62" s="586"/>
      <c r="CT62" s="586"/>
      <c r="CU62" s="586"/>
      <c r="CV62" s="586"/>
      <c r="CW62" s="586"/>
      <c r="CX62" s="601"/>
      <c r="CY62" s="586"/>
      <c r="CZ62" s="586"/>
      <c r="DA62" s="586"/>
      <c r="DB62" s="586"/>
      <c r="DC62" s="586"/>
      <c r="DD62" s="586"/>
      <c r="DE62" s="586"/>
      <c r="DF62" s="586"/>
      <c r="DG62" s="586"/>
      <c r="DH62" s="586"/>
      <c r="DI62" s="586"/>
      <c r="DJ62" s="586"/>
      <c r="DK62" s="586"/>
      <c r="DL62" s="586"/>
      <c r="DM62" s="586"/>
      <c r="DN62" s="586"/>
      <c r="DO62" s="586"/>
      <c r="DP62" s="586"/>
      <c r="DQ62" s="586"/>
      <c r="DR62" s="586"/>
      <c r="DS62" s="586"/>
      <c r="DT62" s="586"/>
      <c r="DU62" s="586"/>
      <c r="DV62" s="586"/>
      <c r="DW62" s="586"/>
      <c r="DX62" s="586"/>
      <c r="DY62" s="586"/>
      <c r="DZ62" s="586"/>
    </row>
    <row r="63" spans="1:130" ht="17.75" customHeight="1">
      <c r="A63" s="596"/>
      <c r="B63" s="598"/>
      <c r="C63" s="1456"/>
      <c r="D63" s="1457"/>
      <c r="E63" s="1458"/>
      <c r="F63" s="598"/>
      <c r="G63" s="598"/>
      <c r="H63" s="598"/>
      <c r="I63" s="598"/>
      <c r="J63" s="598"/>
      <c r="K63" s="598"/>
      <c r="L63" s="586"/>
      <c r="M63" s="599"/>
      <c r="N63" s="1839"/>
      <c r="O63" s="1840"/>
      <c r="P63" s="1845"/>
      <c r="Q63" s="1845"/>
      <c r="R63" s="1845"/>
      <c r="S63" s="1845"/>
      <c r="T63" s="1845"/>
      <c r="U63" s="1845"/>
      <c r="V63" s="1846"/>
      <c r="W63" s="586"/>
      <c r="X63" s="1721"/>
      <c r="Y63" s="1854"/>
      <c r="Z63" s="1725"/>
      <c r="AA63" s="1725"/>
      <c r="AB63" s="1725"/>
      <c r="AC63" s="1725"/>
      <c r="AD63" s="1725"/>
      <c r="AE63" s="1725"/>
      <c r="AF63" s="1726"/>
      <c r="AG63" s="601"/>
      <c r="AH63" s="586"/>
      <c r="AI63" s="586"/>
      <c r="AJ63" s="599"/>
      <c r="AK63" s="1847"/>
      <c r="AL63" s="1847"/>
      <c r="AM63" s="1848"/>
      <c r="AN63" s="1848"/>
      <c r="AO63" s="1848"/>
      <c r="AP63" s="1848"/>
      <c r="AQ63" s="1848"/>
      <c r="AR63" s="1848"/>
      <c r="AS63" s="1848"/>
      <c r="AT63" s="586"/>
      <c r="AU63" s="1765"/>
      <c r="AV63" s="1828"/>
      <c r="AW63" s="1829"/>
      <c r="AX63" s="1829"/>
      <c r="AY63" s="1829"/>
      <c r="AZ63" s="1829"/>
      <c r="BA63" s="1829"/>
      <c r="BB63" s="1829"/>
      <c r="BC63" s="1830"/>
      <c r="BD63" s="601"/>
      <c r="BG63" s="599"/>
      <c r="BH63" s="1820" t="s">
        <v>1274</v>
      </c>
      <c r="BI63" s="1820"/>
      <c r="BJ63" s="1823" t="s">
        <v>1298</v>
      </c>
      <c r="BK63" s="1823"/>
      <c r="BL63" s="1823"/>
      <c r="BM63" s="1823"/>
      <c r="BN63" s="1823"/>
      <c r="BO63" s="1823"/>
      <c r="BP63" s="1823"/>
      <c r="BQ63" s="586"/>
      <c r="BR63" s="1754"/>
      <c r="BS63" s="1757"/>
      <c r="BT63" s="1758"/>
      <c r="BU63" s="1754"/>
      <c r="BV63" s="1816"/>
      <c r="BW63" s="1817"/>
      <c r="BX63" s="1817"/>
      <c r="BY63" s="1817"/>
      <c r="BZ63" s="1818"/>
      <c r="CA63" s="601"/>
      <c r="CD63" s="599"/>
      <c r="CE63" s="1819"/>
      <c r="CF63" s="1819"/>
      <c r="CG63" s="1787"/>
      <c r="CH63" s="1787"/>
      <c r="CI63" s="1787"/>
      <c r="CJ63" s="1787"/>
      <c r="CK63" s="1787"/>
      <c r="CL63" s="1787"/>
      <c r="CM63" s="1787"/>
      <c r="CN63" s="586"/>
      <c r="CO63" s="630"/>
      <c r="CP63" s="630"/>
      <c r="CQ63" s="631"/>
      <c r="CR63" s="586"/>
      <c r="CS63" s="586"/>
      <c r="CT63" s="586"/>
      <c r="CU63" s="586"/>
      <c r="CV63" s="586"/>
      <c r="CW63" s="586"/>
      <c r="CX63" s="601"/>
      <c r="CY63" s="586"/>
      <c r="CZ63" s="586"/>
      <c r="DA63" s="586"/>
      <c r="DB63" s="586"/>
      <c r="DC63" s="586"/>
      <c r="DD63" s="586"/>
      <c r="DE63" s="586"/>
      <c r="DF63" s="586"/>
      <c r="DG63" s="586"/>
      <c r="DH63" s="586"/>
      <c r="DI63" s="586"/>
      <c r="DJ63" s="586"/>
      <c r="DK63" s="586"/>
      <c r="DL63" s="586"/>
      <c r="DM63" s="586"/>
      <c r="DN63" s="586"/>
      <c r="DO63" s="586"/>
      <c r="DP63" s="586"/>
      <c r="DQ63" s="586"/>
      <c r="DR63" s="586"/>
      <c r="DS63" s="586"/>
      <c r="DT63" s="586"/>
      <c r="DU63" s="586"/>
      <c r="DV63" s="586"/>
      <c r="DW63" s="586"/>
      <c r="DX63" s="586"/>
      <c r="DY63" s="586"/>
      <c r="DZ63" s="586"/>
    </row>
    <row r="64" spans="1:130" ht="17.75" customHeight="1">
      <c r="A64" s="596"/>
      <c r="B64" s="598"/>
      <c r="C64" s="1456"/>
      <c r="D64" s="1457"/>
      <c r="E64" s="1458"/>
      <c r="F64" s="598"/>
      <c r="G64" s="598"/>
      <c r="H64" s="598"/>
      <c r="I64" s="598"/>
      <c r="J64" s="598"/>
      <c r="K64" s="598"/>
      <c r="L64" s="586"/>
      <c r="M64" s="599"/>
      <c r="N64" s="1841"/>
      <c r="O64" s="1842"/>
      <c r="P64" s="1845"/>
      <c r="Q64" s="1845"/>
      <c r="R64" s="1845"/>
      <c r="S64" s="1845"/>
      <c r="T64" s="1845"/>
      <c r="U64" s="1845"/>
      <c r="V64" s="1846"/>
      <c r="W64" s="586"/>
      <c r="X64" s="1721">
        <v>2018</v>
      </c>
      <c r="Y64" s="1722" t="s">
        <v>1288</v>
      </c>
      <c r="Z64" s="1723" t="s">
        <v>1874</v>
      </c>
      <c r="AA64" s="1723"/>
      <c r="AB64" s="1723"/>
      <c r="AC64" s="1723"/>
      <c r="AD64" s="1723"/>
      <c r="AE64" s="1723"/>
      <c r="AF64" s="1724"/>
      <c r="AG64" s="601"/>
      <c r="AH64" s="586"/>
      <c r="AI64" s="586"/>
      <c r="AJ64" s="599"/>
      <c r="AK64" s="1847"/>
      <c r="AL64" s="1847"/>
      <c r="AM64" s="1848"/>
      <c r="AN64" s="1848"/>
      <c r="AO64" s="1848"/>
      <c r="AP64" s="1848"/>
      <c r="AQ64" s="1848"/>
      <c r="AR64" s="1848"/>
      <c r="AS64" s="1848"/>
      <c r="AT64" s="586"/>
      <c r="AU64" s="1754"/>
      <c r="AV64" s="1816"/>
      <c r="AW64" s="1817"/>
      <c r="AX64" s="1817"/>
      <c r="AY64" s="1817"/>
      <c r="AZ64" s="1817"/>
      <c r="BA64" s="1817"/>
      <c r="BB64" s="1817"/>
      <c r="BC64" s="1818"/>
      <c r="BD64" s="601"/>
      <c r="BG64" s="599"/>
      <c r="BH64" s="1821"/>
      <c r="BI64" s="1821"/>
      <c r="BJ64" s="1824"/>
      <c r="BK64" s="1824"/>
      <c r="BL64" s="1824"/>
      <c r="BM64" s="1824"/>
      <c r="BN64" s="1824"/>
      <c r="BO64" s="1824"/>
      <c r="BP64" s="1824"/>
      <c r="BQ64" s="586"/>
      <c r="BR64" s="1738">
        <v>2011</v>
      </c>
      <c r="BS64" s="1738" t="s">
        <v>1290</v>
      </c>
      <c r="BT64" s="1738"/>
      <c r="BU64" s="1738" t="s">
        <v>1291</v>
      </c>
      <c r="BV64" s="1748" t="s">
        <v>1299</v>
      </c>
      <c r="BW64" s="1748"/>
      <c r="BX64" s="1748"/>
      <c r="BY64" s="1748"/>
      <c r="BZ64" s="1748"/>
      <c r="CA64" s="601"/>
      <c r="CD64" s="599"/>
      <c r="CE64" s="1819"/>
      <c r="CF64" s="1819"/>
      <c r="CG64" s="1787"/>
      <c r="CH64" s="1787"/>
      <c r="CI64" s="1787"/>
      <c r="CJ64" s="1787"/>
      <c r="CK64" s="1787"/>
      <c r="CL64" s="1787"/>
      <c r="CM64" s="1787"/>
      <c r="CN64" s="586"/>
      <c r="CO64" s="630"/>
      <c r="CP64" s="630"/>
      <c r="CQ64" s="631"/>
      <c r="CR64" s="586"/>
      <c r="CS64" s="586"/>
      <c r="CT64" s="586"/>
      <c r="CU64" s="586"/>
      <c r="CV64" s="586"/>
      <c r="CW64" s="586"/>
      <c r="CX64" s="601"/>
      <c r="CY64" s="586"/>
      <c r="CZ64" s="586"/>
      <c r="DA64" s="586"/>
      <c r="DB64" s="586"/>
      <c r="DC64" s="586"/>
      <c r="DD64" s="586"/>
      <c r="DE64" s="586"/>
      <c r="DF64" s="586"/>
      <c r="DG64" s="586"/>
      <c r="DH64" s="586"/>
      <c r="DI64" s="586"/>
      <c r="DJ64" s="586"/>
      <c r="DK64" s="586"/>
      <c r="DL64" s="586"/>
      <c r="DM64" s="586"/>
      <c r="DN64" s="586"/>
      <c r="DO64" s="586"/>
      <c r="DP64" s="586"/>
      <c r="DQ64" s="586"/>
      <c r="DR64" s="586"/>
      <c r="DS64" s="586"/>
      <c r="DT64" s="586"/>
      <c r="DU64" s="586"/>
      <c r="DV64" s="586"/>
      <c r="DW64" s="586"/>
      <c r="DX64" s="586"/>
      <c r="DY64" s="586"/>
      <c r="DZ64" s="586"/>
    </row>
    <row r="65" spans="1:130" ht="17.75" customHeight="1">
      <c r="A65" s="596"/>
      <c r="B65" s="598"/>
      <c r="C65" s="1456"/>
      <c r="D65" s="1457"/>
      <c r="E65" s="1458"/>
      <c r="F65" s="598"/>
      <c r="G65" s="598"/>
      <c r="H65" s="598"/>
      <c r="I65" s="598"/>
      <c r="J65" s="598"/>
      <c r="K65" s="598"/>
      <c r="L65" s="586"/>
      <c r="M65" s="599"/>
      <c r="N65" s="1837" t="s">
        <v>1294</v>
      </c>
      <c r="O65" s="1838"/>
      <c r="P65" s="1845" t="s">
        <v>1883</v>
      </c>
      <c r="Q65" s="1845"/>
      <c r="R65" s="1845"/>
      <c r="S65" s="1845"/>
      <c r="T65" s="1845"/>
      <c r="U65" s="1845"/>
      <c r="V65" s="1846"/>
      <c r="W65" s="586"/>
      <c r="X65" s="1721"/>
      <c r="Y65" s="1722"/>
      <c r="Z65" s="1725"/>
      <c r="AA65" s="1725"/>
      <c r="AB65" s="1725"/>
      <c r="AC65" s="1725"/>
      <c r="AD65" s="1725"/>
      <c r="AE65" s="1725"/>
      <c r="AF65" s="1726"/>
      <c r="AG65" s="601"/>
      <c r="AH65" s="586"/>
      <c r="AI65" s="586"/>
      <c r="AJ65" s="599"/>
      <c r="AK65" s="1847" t="s">
        <v>1300</v>
      </c>
      <c r="AL65" s="1847"/>
      <c r="AM65" s="1848" t="s">
        <v>1301</v>
      </c>
      <c r="AN65" s="1848"/>
      <c r="AO65" s="1848"/>
      <c r="AP65" s="1848"/>
      <c r="AQ65" s="1848"/>
      <c r="AR65" s="1848"/>
      <c r="AS65" s="1848"/>
      <c r="AT65" s="586"/>
      <c r="AU65" s="632">
        <v>1978</v>
      </c>
      <c r="AV65" s="1849" t="s">
        <v>1302</v>
      </c>
      <c r="AW65" s="1850"/>
      <c r="AX65" s="1850"/>
      <c r="AY65" s="1850"/>
      <c r="AZ65" s="1850"/>
      <c r="BA65" s="1850"/>
      <c r="BB65" s="1850"/>
      <c r="BC65" s="1851"/>
      <c r="BD65" s="601"/>
      <c r="BG65" s="599"/>
      <c r="BH65" s="1821"/>
      <c r="BI65" s="1821"/>
      <c r="BJ65" s="1824"/>
      <c r="BK65" s="1824"/>
      <c r="BL65" s="1824"/>
      <c r="BM65" s="1824"/>
      <c r="BN65" s="1824"/>
      <c r="BO65" s="1824"/>
      <c r="BP65" s="1824"/>
      <c r="BQ65" s="586"/>
      <c r="BR65" s="1738"/>
      <c r="BS65" s="1738"/>
      <c r="BT65" s="1738"/>
      <c r="BU65" s="1738"/>
      <c r="BV65" s="1748"/>
      <c r="BW65" s="1748"/>
      <c r="BX65" s="1748"/>
      <c r="BY65" s="1748"/>
      <c r="BZ65" s="1748"/>
      <c r="CA65" s="601"/>
      <c r="CD65" s="599"/>
      <c r="CE65" s="1819" t="s">
        <v>1303</v>
      </c>
      <c r="CF65" s="1819"/>
      <c r="CG65" s="1787" t="s">
        <v>1304</v>
      </c>
      <c r="CH65" s="1787"/>
      <c r="CI65" s="1787"/>
      <c r="CJ65" s="1787"/>
      <c r="CK65" s="1787"/>
      <c r="CL65" s="1787"/>
      <c r="CM65" s="1787"/>
      <c r="CN65" s="586"/>
      <c r="CO65" s="630"/>
      <c r="CP65" s="630"/>
      <c r="CQ65" s="631"/>
      <c r="CR65" s="586"/>
      <c r="CS65" s="586"/>
      <c r="CT65" s="586"/>
      <c r="CU65" s="586"/>
      <c r="CV65" s="586"/>
      <c r="CW65" s="586"/>
      <c r="CX65" s="601"/>
      <c r="CY65" s="586"/>
      <c r="CZ65" s="586"/>
      <c r="DA65" s="586"/>
      <c r="DB65" s="586"/>
      <c r="DC65" s="586"/>
      <c r="DD65" s="586"/>
      <c r="DE65" s="586"/>
      <c r="DF65" s="586"/>
      <c r="DG65" s="586"/>
      <c r="DH65" s="586"/>
      <c r="DI65" s="586"/>
      <c r="DJ65" s="586"/>
      <c r="DK65" s="586"/>
      <c r="DL65" s="586"/>
      <c r="DM65" s="586"/>
      <c r="DN65" s="586"/>
      <c r="DO65" s="586"/>
      <c r="DP65" s="586"/>
      <c r="DQ65" s="586"/>
      <c r="DR65" s="586"/>
      <c r="DS65" s="586"/>
      <c r="DT65" s="586"/>
      <c r="DU65" s="586"/>
      <c r="DV65" s="586"/>
      <c r="DW65" s="586"/>
      <c r="DX65" s="586"/>
      <c r="DY65" s="586"/>
      <c r="DZ65" s="586"/>
    </row>
    <row r="66" spans="1:130" ht="17.75" customHeight="1">
      <c r="A66" s="596"/>
      <c r="B66" s="598"/>
      <c r="C66" s="1456"/>
      <c r="D66" s="1457"/>
      <c r="E66" s="1458"/>
      <c r="F66" s="598"/>
      <c r="G66" s="598"/>
      <c r="H66" s="598"/>
      <c r="I66" s="598"/>
      <c r="J66" s="598"/>
      <c r="K66" s="598"/>
      <c r="L66" s="586"/>
      <c r="M66" s="599"/>
      <c r="N66" s="1839"/>
      <c r="O66" s="1840"/>
      <c r="P66" s="1845"/>
      <c r="Q66" s="1845"/>
      <c r="R66" s="1845"/>
      <c r="S66" s="1845"/>
      <c r="T66" s="1845"/>
      <c r="U66" s="1845"/>
      <c r="V66" s="1846"/>
      <c r="W66" s="586"/>
      <c r="X66" s="1721"/>
      <c r="Y66" s="1722"/>
      <c r="Z66" s="1725"/>
      <c r="AA66" s="1725"/>
      <c r="AB66" s="1725"/>
      <c r="AC66" s="1725"/>
      <c r="AD66" s="1725"/>
      <c r="AE66" s="1725"/>
      <c r="AF66" s="1726"/>
      <c r="AG66" s="601"/>
      <c r="AH66" s="586"/>
      <c r="AI66" s="586"/>
      <c r="AJ66" s="599"/>
      <c r="AK66" s="1847"/>
      <c r="AL66" s="1847"/>
      <c r="AM66" s="1848"/>
      <c r="AN66" s="1848"/>
      <c r="AO66" s="1848"/>
      <c r="AP66" s="1848"/>
      <c r="AQ66" s="1848"/>
      <c r="AR66" s="1848"/>
      <c r="AS66" s="1848"/>
      <c r="AT66" s="586"/>
      <c r="AU66" s="1738">
        <v>1980</v>
      </c>
      <c r="AV66" s="1813" t="s">
        <v>1305</v>
      </c>
      <c r="AW66" s="1814"/>
      <c r="AX66" s="1814"/>
      <c r="AY66" s="1814"/>
      <c r="AZ66" s="1814"/>
      <c r="BA66" s="1814"/>
      <c r="BB66" s="1814"/>
      <c r="BC66" s="1815"/>
      <c r="BD66" s="601"/>
      <c r="BG66" s="599"/>
      <c r="BH66" s="1821"/>
      <c r="BI66" s="1821"/>
      <c r="BJ66" s="1824"/>
      <c r="BK66" s="1824"/>
      <c r="BL66" s="1824"/>
      <c r="BM66" s="1824"/>
      <c r="BN66" s="1824"/>
      <c r="BO66" s="1824"/>
      <c r="BP66" s="1824"/>
      <c r="BQ66" s="586"/>
      <c r="BR66" s="1738"/>
      <c r="BS66" s="1738"/>
      <c r="BT66" s="1738"/>
      <c r="BU66" s="1738"/>
      <c r="BV66" s="1748"/>
      <c r="BW66" s="1748"/>
      <c r="BX66" s="1748"/>
      <c r="BY66" s="1748"/>
      <c r="BZ66" s="1748"/>
      <c r="CA66" s="601"/>
      <c r="CD66" s="599"/>
      <c r="CE66" s="1819"/>
      <c r="CF66" s="1819"/>
      <c r="CG66" s="1787"/>
      <c r="CH66" s="1787"/>
      <c r="CI66" s="1787"/>
      <c r="CJ66" s="1787"/>
      <c r="CK66" s="1787"/>
      <c r="CL66" s="1787"/>
      <c r="CM66" s="1787"/>
      <c r="CN66" s="586"/>
      <c r="CO66" s="630"/>
      <c r="CP66" s="630"/>
      <c r="CQ66" s="631"/>
      <c r="CR66" s="586"/>
      <c r="CS66" s="586"/>
      <c r="CT66" s="586"/>
      <c r="CU66" s="586"/>
      <c r="CV66" s="586"/>
      <c r="CW66" s="586"/>
      <c r="CX66" s="601"/>
      <c r="CY66" s="586"/>
      <c r="CZ66" s="586"/>
      <c r="DA66" s="586"/>
      <c r="DB66" s="586"/>
      <c r="DC66" s="586"/>
      <c r="DD66" s="586"/>
      <c r="DE66" s="586"/>
      <c r="DF66" s="586"/>
      <c r="DG66" s="586"/>
      <c r="DH66" s="586"/>
      <c r="DI66" s="586"/>
      <c r="DJ66" s="586"/>
      <c r="DK66" s="586"/>
      <c r="DL66" s="586"/>
      <c r="DM66" s="586"/>
      <c r="DN66" s="586"/>
      <c r="DO66" s="586"/>
      <c r="DP66" s="586"/>
      <c r="DQ66" s="586"/>
      <c r="DR66" s="586"/>
      <c r="DS66" s="586"/>
      <c r="DT66" s="586"/>
      <c r="DU66" s="586"/>
      <c r="DV66" s="586"/>
      <c r="DW66" s="586"/>
      <c r="DX66" s="586"/>
      <c r="DY66" s="586"/>
      <c r="DZ66" s="586"/>
    </row>
    <row r="67" spans="1:130" ht="17.75" customHeight="1">
      <c r="A67" s="596"/>
      <c r="B67" s="598"/>
      <c r="C67" s="1456"/>
      <c r="D67" s="1457"/>
      <c r="E67" s="1458"/>
      <c r="F67" s="598"/>
      <c r="G67" s="598"/>
      <c r="H67" s="598"/>
      <c r="I67" s="598"/>
      <c r="J67" s="598"/>
      <c r="K67" s="598"/>
      <c r="L67" s="586"/>
      <c r="M67" s="599"/>
      <c r="N67" s="1841"/>
      <c r="O67" s="1842"/>
      <c r="P67" s="1845"/>
      <c r="Q67" s="1845"/>
      <c r="R67" s="1845"/>
      <c r="S67" s="1845"/>
      <c r="T67" s="1845"/>
      <c r="U67" s="1845"/>
      <c r="V67" s="1846"/>
      <c r="W67" s="586"/>
      <c r="X67" s="1721">
        <v>2017</v>
      </c>
      <c r="Y67" s="1722" t="s">
        <v>1288</v>
      </c>
      <c r="Z67" s="1723" t="s">
        <v>1875</v>
      </c>
      <c r="AA67" s="1723"/>
      <c r="AB67" s="1723"/>
      <c r="AC67" s="1723"/>
      <c r="AD67" s="1723"/>
      <c r="AE67" s="1723"/>
      <c r="AF67" s="1724"/>
      <c r="AG67" s="601"/>
      <c r="AH67" s="586"/>
      <c r="AI67" s="586"/>
      <c r="AJ67" s="599"/>
      <c r="AK67" s="1847"/>
      <c r="AL67" s="1847"/>
      <c r="AM67" s="1848"/>
      <c r="AN67" s="1848"/>
      <c r="AO67" s="1848"/>
      <c r="AP67" s="1848"/>
      <c r="AQ67" s="1848"/>
      <c r="AR67" s="1848"/>
      <c r="AS67" s="1848"/>
      <c r="AT67" s="586"/>
      <c r="AU67" s="1738"/>
      <c r="AV67" s="1816"/>
      <c r="AW67" s="1817"/>
      <c r="AX67" s="1817"/>
      <c r="AY67" s="1817"/>
      <c r="AZ67" s="1817"/>
      <c r="BA67" s="1817"/>
      <c r="BB67" s="1817"/>
      <c r="BC67" s="1818"/>
      <c r="BD67" s="601"/>
      <c r="BG67" s="599"/>
      <c r="BH67" s="1822"/>
      <c r="BI67" s="1822"/>
      <c r="BJ67" s="1825"/>
      <c r="BK67" s="1825"/>
      <c r="BL67" s="1825"/>
      <c r="BM67" s="1825"/>
      <c r="BN67" s="1825"/>
      <c r="BO67" s="1825"/>
      <c r="BP67" s="1825"/>
      <c r="BQ67" s="586"/>
      <c r="BR67" s="1811">
        <v>2011</v>
      </c>
      <c r="BS67" s="1811" t="s">
        <v>1306</v>
      </c>
      <c r="BT67" s="1811"/>
      <c r="BU67" s="1811" t="s">
        <v>1288</v>
      </c>
      <c r="BV67" s="1812" t="s">
        <v>1307</v>
      </c>
      <c r="BW67" s="1812"/>
      <c r="BX67" s="1812"/>
      <c r="BY67" s="1812"/>
      <c r="BZ67" s="1812"/>
      <c r="CA67" s="601"/>
      <c r="CD67" s="599"/>
      <c r="CE67" s="1819"/>
      <c r="CF67" s="1819"/>
      <c r="CG67" s="1787"/>
      <c r="CH67" s="1787"/>
      <c r="CI67" s="1787"/>
      <c r="CJ67" s="1787"/>
      <c r="CK67" s="1787"/>
      <c r="CL67" s="1787"/>
      <c r="CM67" s="1787"/>
      <c r="CN67" s="586"/>
      <c r="CO67" s="630"/>
      <c r="CP67" s="630"/>
      <c r="CQ67" s="631"/>
      <c r="CR67" s="586"/>
      <c r="CS67" s="586"/>
      <c r="CT67" s="586"/>
      <c r="CU67" s="586"/>
      <c r="CV67" s="586"/>
      <c r="CW67" s="586"/>
      <c r="CX67" s="601"/>
      <c r="CY67" s="586"/>
      <c r="CZ67" s="586"/>
      <c r="DA67" s="586"/>
      <c r="DB67" s="586"/>
      <c r="DC67" s="586"/>
      <c r="DD67" s="586"/>
      <c r="DE67" s="586"/>
      <c r="DF67" s="586"/>
      <c r="DG67" s="586"/>
      <c r="DH67" s="586"/>
      <c r="DI67" s="586"/>
      <c r="DJ67" s="586"/>
      <c r="DK67" s="586"/>
      <c r="DL67" s="586"/>
      <c r="DM67" s="586"/>
      <c r="DN67" s="586"/>
      <c r="DO67" s="586"/>
      <c r="DP67" s="586"/>
      <c r="DQ67" s="586"/>
      <c r="DR67" s="586"/>
      <c r="DS67" s="586"/>
      <c r="DT67" s="586"/>
      <c r="DU67" s="586"/>
      <c r="DV67" s="586"/>
      <c r="DW67" s="586"/>
      <c r="DX67" s="586"/>
      <c r="DY67" s="586"/>
      <c r="DZ67" s="586"/>
    </row>
    <row r="68" spans="1:130" ht="17.75" customHeight="1">
      <c r="A68" s="596"/>
      <c r="B68" s="598"/>
      <c r="C68" s="1459"/>
      <c r="D68" s="1460"/>
      <c r="E68" s="1461"/>
      <c r="F68" s="598"/>
      <c r="G68" s="1856"/>
      <c r="H68" s="1856"/>
      <c r="I68" s="1856"/>
      <c r="J68" s="598"/>
      <c r="K68" s="598"/>
      <c r="L68" s="586"/>
      <c r="M68" s="599"/>
      <c r="N68" s="1837" t="s">
        <v>1308</v>
      </c>
      <c r="O68" s="1838"/>
      <c r="P68" s="1845" t="s">
        <v>1884</v>
      </c>
      <c r="Q68" s="1845"/>
      <c r="R68" s="1845"/>
      <c r="S68" s="1845"/>
      <c r="T68" s="1845"/>
      <c r="U68" s="1845"/>
      <c r="V68" s="1846"/>
      <c r="W68" s="586"/>
      <c r="X68" s="1721"/>
      <c r="Y68" s="1722"/>
      <c r="Z68" s="1725"/>
      <c r="AA68" s="1725"/>
      <c r="AB68" s="1725"/>
      <c r="AC68" s="1725"/>
      <c r="AD68" s="1725"/>
      <c r="AE68" s="1725"/>
      <c r="AF68" s="1726"/>
      <c r="AG68" s="601"/>
      <c r="AH68" s="586"/>
      <c r="AI68" s="586"/>
      <c r="AJ68" s="599"/>
      <c r="AK68" s="630"/>
      <c r="AL68" s="630"/>
      <c r="AM68" s="631"/>
      <c r="AN68" s="631"/>
      <c r="AO68" s="631"/>
      <c r="AP68" s="631"/>
      <c r="AQ68" s="631"/>
      <c r="AR68" s="631"/>
      <c r="AS68" s="631"/>
      <c r="AT68" s="586"/>
      <c r="AU68" s="1809">
        <v>1981</v>
      </c>
      <c r="AV68" s="1810" t="s">
        <v>1309</v>
      </c>
      <c r="AW68" s="1810"/>
      <c r="AX68" s="1810"/>
      <c r="AY68" s="1810"/>
      <c r="AZ68" s="1810"/>
      <c r="BA68" s="1810"/>
      <c r="BB68" s="1810"/>
      <c r="BC68" s="1810"/>
      <c r="BD68" s="601"/>
      <c r="BG68" s="599"/>
      <c r="BH68" s="1819" t="s">
        <v>1310</v>
      </c>
      <c r="BI68" s="1819"/>
      <c r="BJ68" s="1787" t="s">
        <v>1311</v>
      </c>
      <c r="BK68" s="1787"/>
      <c r="BL68" s="1787"/>
      <c r="BM68" s="1787"/>
      <c r="BN68" s="1787"/>
      <c r="BO68" s="1787"/>
      <c r="BP68" s="1787"/>
      <c r="BQ68" s="586"/>
      <c r="BR68" s="1811"/>
      <c r="BS68" s="1811"/>
      <c r="BT68" s="1811"/>
      <c r="BU68" s="1811"/>
      <c r="BV68" s="1812"/>
      <c r="BW68" s="1812"/>
      <c r="BX68" s="1812"/>
      <c r="BY68" s="1812"/>
      <c r="BZ68" s="1812"/>
      <c r="CA68" s="601"/>
      <c r="CD68" s="599"/>
      <c r="CE68" s="630"/>
      <c r="CF68" s="630"/>
      <c r="CG68" s="631"/>
      <c r="CH68" s="631"/>
      <c r="CI68" s="631"/>
      <c r="CJ68" s="631"/>
      <c r="CK68" s="631"/>
      <c r="CL68" s="631"/>
      <c r="CM68" s="631"/>
      <c r="CN68" s="586"/>
      <c r="CO68" s="630"/>
      <c r="CP68" s="630"/>
      <c r="CQ68" s="631"/>
      <c r="CR68" s="586"/>
      <c r="CS68" s="586"/>
      <c r="CT68" s="586"/>
      <c r="CU68" s="586"/>
      <c r="CV68" s="586"/>
      <c r="CW68" s="586"/>
      <c r="CX68" s="601"/>
      <c r="CY68" s="586"/>
      <c r="CZ68" s="586"/>
      <c r="DA68" s="586"/>
      <c r="DB68" s="586"/>
      <c r="DC68" s="586"/>
      <c r="DD68" s="586"/>
      <c r="DE68" s="586"/>
      <c r="DF68" s="586"/>
      <c r="DG68" s="586"/>
      <c r="DH68" s="586"/>
      <c r="DI68" s="586"/>
      <c r="DJ68" s="586"/>
      <c r="DK68" s="586"/>
      <c r="DL68" s="586"/>
      <c r="DM68" s="586"/>
      <c r="DN68" s="586"/>
      <c r="DO68" s="586"/>
      <c r="DP68" s="586"/>
      <c r="DQ68" s="586"/>
      <c r="DR68" s="586"/>
      <c r="DS68" s="586"/>
      <c r="DT68" s="586"/>
      <c r="DU68" s="586"/>
      <c r="DV68" s="586"/>
      <c r="DW68" s="586"/>
      <c r="DX68" s="586"/>
      <c r="DY68" s="586"/>
      <c r="DZ68" s="586"/>
    </row>
    <row r="69" spans="1:130" ht="24" customHeight="1">
      <c r="A69" s="596"/>
      <c r="B69" s="598"/>
      <c r="C69" s="598"/>
      <c r="D69" s="633"/>
      <c r="E69" s="633"/>
      <c r="F69" s="633"/>
      <c r="G69" s="1856"/>
      <c r="H69" s="1856"/>
      <c r="I69" s="1856"/>
      <c r="J69" s="598"/>
      <c r="K69" s="598"/>
      <c r="L69" s="586"/>
      <c r="M69" s="599"/>
      <c r="N69" s="1839"/>
      <c r="O69" s="1840"/>
      <c r="P69" s="1845"/>
      <c r="Q69" s="1845"/>
      <c r="R69" s="1845"/>
      <c r="S69" s="1845"/>
      <c r="T69" s="1845"/>
      <c r="U69" s="1845"/>
      <c r="V69" s="1846"/>
      <c r="W69" s="586"/>
      <c r="X69" s="1721"/>
      <c r="Y69" s="1722"/>
      <c r="Z69" s="1725"/>
      <c r="AA69" s="1725"/>
      <c r="AB69" s="1725"/>
      <c r="AC69" s="1725"/>
      <c r="AD69" s="1725"/>
      <c r="AE69" s="1725"/>
      <c r="AF69" s="1726"/>
      <c r="AG69" s="601"/>
      <c r="AH69" s="586"/>
      <c r="AI69" s="586"/>
      <c r="AJ69" s="599"/>
      <c r="AK69" s="630"/>
      <c r="AL69" s="630"/>
      <c r="AM69" s="631"/>
      <c r="AN69" s="631"/>
      <c r="AO69" s="631"/>
      <c r="AP69" s="631"/>
      <c r="AQ69" s="631"/>
      <c r="AR69" s="631"/>
      <c r="AS69" s="631"/>
      <c r="AT69" s="586"/>
      <c r="AU69" s="1809"/>
      <c r="AV69" s="1810"/>
      <c r="AW69" s="1810"/>
      <c r="AX69" s="1810"/>
      <c r="AY69" s="1810"/>
      <c r="AZ69" s="1810"/>
      <c r="BA69" s="1810"/>
      <c r="BB69" s="1810"/>
      <c r="BC69" s="1810"/>
      <c r="BD69" s="601"/>
      <c r="BG69" s="599"/>
      <c r="BH69" s="1819"/>
      <c r="BI69" s="1819"/>
      <c r="BJ69" s="1787"/>
      <c r="BK69" s="1787"/>
      <c r="BL69" s="1787"/>
      <c r="BM69" s="1787"/>
      <c r="BN69" s="1787"/>
      <c r="BO69" s="1787"/>
      <c r="BP69" s="1787"/>
      <c r="BQ69" s="586"/>
      <c r="BR69" s="1811"/>
      <c r="BS69" s="1811"/>
      <c r="BT69" s="1811"/>
      <c r="BU69" s="1811"/>
      <c r="BV69" s="1812"/>
      <c r="BW69" s="1812"/>
      <c r="BX69" s="1812"/>
      <c r="BY69" s="1812"/>
      <c r="BZ69" s="1812"/>
      <c r="CA69" s="601"/>
      <c r="CD69" s="599"/>
      <c r="CE69" s="630"/>
      <c r="CF69" s="630"/>
      <c r="CG69" s="631"/>
      <c r="CH69" s="631"/>
      <c r="CI69" s="631"/>
      <c r="CJ69" s="631"/>
      <c r="CK69" s="631"/>
      <c r="CL69" s="631"/>
      <c r="CM69" s="631"/>
      <c r="CN69" s="586"/>
      <c r="CO69" s="630"/>
      <c r="CP69" s="630"/>
      <c r="CQ69" s="631"/>
      <c r="CR69" s="586"/>
      <c r="CS69" s="586"/>
      <c r="CT69" s="586"/>
      <c r="CU69" s="586"/>
      <c r="CV69" s="586"/>
      <c r="CW69" s="586"/>
      <c r="CX69" s="601"/>
      <c r="CY69" s="586"/>
      <c r="CZ69" s="586"/>
      <c r="DA69" s="586"/>
      <c r="DB69" s="586"/>
      <c r="DC69" s="586"/>
      <c r="DD69" s="586"/>
      <c r="DE69" s="586"/>
      <c r="DF69" s="586"/>
      <c r="DG69" s="586"/>
      <c r="DH69" s="586"/>
      <c r="DI69" s="586"/>
      <c r="DJ69" s="586"/>
      <c r="DK69" s="586"/>
      <c r="DL69" s="586"/>
      <c r="DM69" s="586"/>
      <c r="DN69" s="586"/>
      <c r="DO69" s="586"/>
      <c r="DP69" s="586"/>
      <c r="DQ69" s="586"/>
      <c r="DR69" s="586"/>
      <c r="DS69" s="586"/>
      <c r="DT69" s="586"/>
      <c r="DU69" s="586"/>
      <c r="DV69" s="586"/>
      <c r="DW69" s="586"/>
      <c r="DX69" s="586"/>
      <c r="DY69" s="586"/>
      <c r="DZ69" s="586"/>
    </row>
    <row r="70" spans="1:130" ht="17.75" customHeight="1">
      <c r="A70" s="596"/>
      <c r="B70" s="598"/>
      <c r="C70" s="598"/>
      <c r="D70" s="633"/>
      <c r="E70" s="633"/>
      <c r="F70" s="598"/>
      <c r="G70" s="1856"/>
      <c r="H70" s="1856"/>
      <c r="I70" s="1856"/>
      <c r="J70" s="598"/>
      <c r="K70" s="598"/>
      <c r="L70" s="586"/>
      <c r="M70" s="599"/>
      <c r="N70" s="1857"/>
      <c r="O70" s="1858"/>
      <c r="P70" s="1859"/>
      <c r="Q70" s="1859"/>
      <c r="R70" s="1859"/>
      <c r="S70" s="1859"/>
      <c r="T70" s="1859"/>
      <c r="U70" s="1859"/>
      <c r="V70" s="1860"/>
      <c r="W70" s="586"/>
      <c r="X70" s="1721">
        <v>2016</v>
      </c>
      <c r="Y70" s="1722" t="s">
        <v>1288</v>
      </c>
      <c r="Z70" s="1723" t="s">
        <v>1876</v>
      </c>
      <c r="AA70" s="1723"/>
      <c r="AB70" s="1723"/>
      <c r="AC70" s="1723"/>
      <c r="AD70" s="1723"/>
      <c r="AE70" s="1723"/>
      <c r="AF70" s="1724"/>
      <c r="AG70" s="601"/>
      <c r="AH70" s="586"/>
      <c r="AI70" s="586"/>
      <c r="AJ70" s="599"/>
      <c r="AK70" s="1788" t="s">
        <v>1312</v>
      </c>
      <c r="AL70" s="1789"/>
      <c r="AM70" s="1789"/>
      <c r="AN70" s="1789"/>
      <c r="AO70" s="1789"/>
      <c r="AP70" s="1789"/>
      <c r="AQ70" s="1789"/>
      <c r="AR70" s="1789"/>
      <c r="AS70" s="1790"/>
      <c r="AT70" s="586"/>
      <c r="AU70" s="1738">
        <v>1983</v>
      </c>
      <c r="AV70" s="1748" t="s">
        <v>1313</v>
      </c>
      <c r="AW70" s="1748"/>
      <c r="AX70" s="1748"/>
      <c r="AY70" s="1748"/>
      <c r="AZ70" s="1748"/>
      <c r="BA70" s="1748"/>
      <c r="BB70" s="1748"/>
      <c r="BC70" s="1748"/>
      <c r="BD70" s="601"/>
      <c r="BG70" s="599"/>
      <c r="BH70" s="586"/>
      <c r="BI70" s="586"/>
      <c r="BJ70" s="586"/>
      <c r="BK70" s="586"/>
      <c r="BL70" s="586"/>
      <c r="BM70" s="586"/>
      <c r="BN70" s="586"/>
      <c r="BO70" s="586"/>
      <c r="BP70" s="586"/>
      <c r="BQ70" s="586"/>
      <c r="BR70" s="1811">
        <v>2011</v>
      </c>
      <c r="BS70" s="1811" t="s">
        <v>1290</v>
      </c>
      <c r="BT70" s="1811"/>
      <c r="BU70" s="1811" t="s">
        <v>1288</v>
      </c>
      <c r="BV70" s="1812" t="s">
        <v>1314</v>
      </c>
      <c r="BW70" s="1812"/>
      <c r="BX70" s="1812"/>
      <c r="BY70" s="1812"/>
      <c r="BZ70" s="1812"/>
      <c r="CA70" s="601"/>
      <c r="CD70" s="599"/>
      <c r="CE70" s="630"/>
      <c r="CF70" s="630"/>
      <c r="CG70" s="631"/>
      <c r="CH70" s="631"/>
      <c r="CI70" s="631"/>
      <c r="CJ70" s="631"/>
      <c r="CK70" s="631"/>
      <c r="CL70" s="631"/>
      <c r="CM70" s="631"/>
      <c r="CN70" s="586"/>
      <c r="CO70" s="586"/>
      <c r="CP70" s="586"/>
      <c r="CQ70" s="586"/>
      <c r="CR70" s="586"/>
      <c r="CS70" s="586"/>
      <c r="CT70" s="586"/>
      <c r="CU70" s="586"/>
      <c r="CV70" s="586"/>
      <c r="CW70" s="586"/>
      <c r="CX70" s="601"/>
      <c r="CY70" s="586"/>
      <c r="CZ70" s="586"/>
      <c r="DA70" s="586"/>
      <c r="DB70" s="586"/>
      <c r="DC70" s="586"/>
      <c r="DD70" s="586"/>
      <c r="DE70" s="586"/>
      <c r="DF70" s="586"/>
      <c r="DG70" s="586"/>
      <c r="DH70" s="586"/>
      <c r="DI70" s="586"/>
      <c r="DJ70" s="586"/>
      <c r="DK70" s="586"/>
      <c r="DL70" s="586"/>
      <c r="DM70" s="586"/>
      <c r="DN70" s="586"/>
      <c r="DO70" s="586"/>
      <c r="DP70" s="586"/>
      <c r="DQ70" s="586"/>
      <c r="DR70" s="586"/>
      <c r="DS70" s="586"/>
      <c r="DT70" s="586"/>
      <c r="DU70" s="586"/>
      <c r="DV70" s="586"/>
      <c r="DW70" s="586"/>
      <c r="DX70" s="586"/>
      <c r="DY70" s="586"/>
      <c r="DZ70" s="586"/>
    </row>
    <row r="71" spans="1:130" ht="17.75" customHeight="1">
      <c r="A71" s="596"/>
      <c r="B71" s="598"/>
      <c r="C71" s="1453" t="s">
        <v>1853</v>
      </c>
      <c r="D71" s="1454"/>
      <c r="E71" s="1455"/>
      <c r="F71" s="598"/>
      <c r="G71" s="598"/>
      <c r="H71" s="598"/>
      <c r="I71" s="598"/>
      <c r="J71" s="598"/>
      <c r="K71" s="598"/>
      <c r="L71" s="586"/>
      <c r="M71" s="599"/>
      <c r="N71" s="634"/>
      <c r="O71" s="634"/>
      <c r="P71" s="635"/>
      <c r="Q71" s="635"/>
      <c r="R71" s="635"/>
      <c r="S71" s="586"/>
      <c r="T71" s="586"/>
      <c r="U71" s="586"/>
      <c r="V71" s="586"/>
      <c r="W71" s="586"/>
      <c r="X71" s="1721"/>
      <c r="Y71" s="1722"/>
      <c r="Z71" s="1725"/>
      <c r="AA71" s="1725"/>
      <c r="AB71" s="1725"/>
      <c r="AC71" s="1725"/>
      <c r="AD71" s="1725"/>
      <c r="AE71" s="1725"/>
      <c r="AF71" s="1726"/>
      <c r="AG71" s="601"/>
      <c r="AH71" s="586"/>
      <c r="AI71" s="586"/>
      <c r="AJ71" s="599"/>
      <c r="AK71" s="1791"/>
      <c r="AL71" s="1792"/>
      <c r="AM71" s="1792"/>
      <c r="AN71" s="1792"/>
      <c r="AO71" s="1792"/>
      <c r="AP71" s="1792"/>
      <c r="AQ71" s="1792"/>
      <c r="AR71" s="1792"/>
      <c r="AS71" s="1793"/>
      <c r="AT71" s="586"/>
      <c r="AU71" s="1738"/>
      <c r="AV71" s="1748"/>
      <c r="AW71" s="1748"/>
      <c r="AX71" s="1748"/>
      <c r="AY71" s="1748"/>
      <c r="AZ71" s="1748"/>
      <c r="BA71" s="1748"/>
      <c r="BB71" s="1748"/>
      <c r="BC71" s="1748"/>
      <c r="BD71" s="601"/>
      <c r="BG71" s="599"/>
      <c r="BH71" s="634"/>
      <c r="BI71" s="634"/>
      <c r="BJ71" s="635"/>
      <c r="BK71" s="635"/>
      <c r="BL71" s="635"/>
      <c r="BM71" s="586"/>
      <c r="BN71" s="586"/>
      <c r="BO71" s="586"/>
      <c r="BP71" s="586"/>
      <c r="BQ71" s="586"/>
      <c r="BR71" s="1811"/>
      <c r="BS71" s="1811"/>
      <c r="BT71" s="1811"/>
      <c r="BU71" s="1811"/>
      <c r="BV71" s="1812"/>
      <c r="BW71" s="1812"/>
      <c r="BX71" s="1812"/>
      <c r="BY71" s="1812"/>
      <c r="BZ71" s="1812"/>
      <c r="CA71" s="601"/>
      <c r="CD71" s="599"/>
      <c r="CE71" s="634"/>
      <c r="CF71" s="634"/>
      <c r="CG71" s="635"/>
      <c r="CH71" s="635"/>
      <c r="CI71" s="635"/>
      <c r="CJ71" s="586"/>
      <c r="CK71" s="586"/>
      <c r="CL71" s="586"/>
      <c r="CM71" s="586"/>
      <c r="CN71" s="586"/>
      <c r="CO71" s="586"/>
      <c r="CP71" s="586"/>
      <c r="CQ71" s="586"/>
      <c r="CR71" s="586"/>
      <c r="CS71" s="586"/>
      <c r="CT71" s="586"/>
      <c r="CU71" s="586"/>
      <c r="CV71" s="586"/>
      <c r="CW71" s="586"/>
      <c r="CX71" s="601"/>
      <c r="CY71" s="586"/>
      <c r="CZ71" s="586"/>
      <c r="DA71" s="586"/>
      <c r="DB71" s="586"/>
      <c r="DC71" s="586"/>
      <c r="DD71" s="586"/>
      <c r="DE71" s="586"/>
      <c r="DF71" s="586"/>
      <c r="DG71" s="586"/>
      <c r="DH71" s="586"/>
      <c r="DI71" s="586"/>
      <c r="DJ71" s="586"/>
      <c r="DK71" s="586"/>
      <c r="DL71" s="586"/>
      <c r="DM71" s="586"/>
      <c r="DN71" s="586"/>
      <c r="DO71" s="586"/>
      <c r="DP71" s="586"/>
      <c r="DQ71" s="586"/>
      <c r="DR71" s="586"/>
      <c r="DS71" s="586"/>
      <c r="DT71" s="586"/>
      <c r="DU71" s="586"/>
      <c r="DV71" s="586"/>
      <c r="DW71" s="586"/>
      <c r="DX71" s="586"/>
      <c r="DY71" s="586"/>
      <c r="DZ71" s="586"/>
    </row>
    <row r="72" spans="1:130" ht="17.75" customHeight="1">
      <c r="A72" s="596"/>
      <c r="B72" s="598"/>
      <c r="C72" s="1456"/>
      <c r="D72" s="1457"/>
      <c r="E72" s="1458"/>
      <c r="F72" s="598"/>
      <c r="G72" s="598"/>
      <c r="H72" s="598"/>
      <c r="I72" s="598"/>
      <c r="J72" s="598"/>
      <c r="K72" s="598"/>
      <c r="L72" s="586"/>
      <c r="M72" s="599"/>
      <c r="N72" s="1712" t="s">
        <v>1872</v>
      </c>
      <c r="O72" s="1713"/>
      <c r="P72" s="1713"/>
      <c r="Q72" s="1713"/>
      <c r="R72" s="1713"/>
      <c r="S72" s="1713"/>
      <c r="T72" s="1713"/>
      <c r="U72" s="1713"/>
      <c r="V72" s="1714"/>
      <c r="W72" s="586"/>
      <c r="X72" s="1721"/>
      <c r="Y72" s="1722"/>
      <c r="Z72" s="1725"/>
      <c r="AA72" s="1725"/>
      <c r="AB72" s="1725"/>
      <c r="AC72" s="1725"/>
      <c r="AD72" s="1725"/>
      <c r="AE72" s="1725"/>
      <c r="AF72" s="1726"/>
      <c r="AG72" s="601"/>
      <c r="AH72" s="586"/>
      <c r="AI72" s="586"/>
      <c r="AJ72" s="599"/>
      <c r="AK72" s="1791"/>
      <c r="AL72" s="1792"/>
      <c r="AM72" s="1792"/>
      <c r="AN72" s="1792"/>
      <c r="AO72" s="1792"/>
      <c r="AP72" s="1792"/>
      <c r="AQ72" s="1792"/>
      <c r="AR72" s="1792"/>
      <c r="AS72" s="1793"/>
      <c r="AT72" s="586"/>
      <c r="AU72" s="1738">
        <v>1984</v>
      </c>
      <c r="AV72" s="1748" t="s">
        <v>1315</v>
      </c>
      <c r="AW72" s="1748"/>
      <c r="AX72" s="1748"/>
      <c r="AY72" s="1748"/>
      <c r="AZ72" s="1748"/>
      <c r="BA72" s="1748"/>
      <c r="BB72" s="1748"/>
      <c r="BC72" s="1748"/>
      <c r="BD72" s="601"/>
      <c r="BG72" s="599"/>
      <c r="BH72" s="1769" t="s">
        <v>1316</v>
      </c>
      <c r="BI72" s="1770"/>
      <c r="BJ72" s="1770"/>
      <c r="BK72" s="1770"/>
      <c r="BL72" s="1770"/>
      <c r="BM72" s="1770"/>
      <c r="BN72" s="1770"/>
      <c r="BO72" s="1770"/>
      <c r="BP72" s="1771"/>
      <c r="BQ72" s="586"/>
      <c r="BR72" s="1811"/>
      <c r="BS72" s="1811"/>
      <c r="BT72" s="1811"/>
      <c r="BU72" s="1811"/>
      <c r="BV72" s="1812"/>
      <c r="BW72" s="1812"/>
      <c r="BX72" s="1812"/>
      <c r="BY72" s="1812"/>
      <c r="BZ72" s="1812"/>
      <c r="CA72" s="601"/>
      <c r="CD72" s="599"/>
      <c r="CE72" s="1797" t="s">
        <v>1317</v>
      </c>
      <c r="CF72" s="1798"/>
      <c r="CG72" s="1798"/>
      <c r="CH72" s="1798"/>
      <c r="CI72" s="1798"/>
      <c r="CJ72" s="1798"/>
      <c r="CK72" s="1798"/>
      <c r="CL72" s="1798"/>
      <c r="CM72" s="1799"/>
      <c r="CN72" s="586"/>
      <c r="CO72" s="586"/>
      <c r="CP72" s="586"/>
      <c r="CQ72" s="586"/>
      <c r="CR72" s="586"/>
      <c r="CS72" s="586"/>
      <c r="CT72" s="586"/>
      <c r="CU72" s="586"/>
      <c r="CV72" s="586"/>
      <c r="CW72" s="586"/>
      <c r="CX72" s="601"/>
      <c r="CY72" s="586"/>
      <c r="CZ72" s="586"/>
      <c r="DA72" s="586"/>
      <c r="DB72" s="586"/>
      <c r="DC72" s="586"/>
      <c r="DD72" s="586"/>
      <c r="DE72" s="586"/>
      <c r="DF72" s="586"/>
      <c r="DG72" s="586"/>
      <c r="DH72" s="586"/>
      <c r="DI72" s="586"/>
      <c r="DJ72" s="586"/>
      <c r="DK72" s="586"/>
      <c r="DL72" s="586"/>
      <c r="DM72" s="586"/>
      <c r="DN72" s="586"/>
      <c r="DO72" s="586"/>
      <c r="DP72" s="586"/>
      <c r="DQ72" s="586"/>
      <c r="DR72" s="586"/>
      <c r="DS72" s="586"/>
      <c r="DT72" s="586"/>
      <c r="DU72" s="586"/>
      <c r="DV72" s="586"/>
      <c r="DW72" s="586"/>
      <c r="DX72" s="586"/>
      <c r="DY72" s="586"/>
      <c r="DZ72" s="586"/>
    </row>
    <row r="73" spans="1:130" ht="17.75" customHeight="1">
      <c r="A73" s="596"/>
      <c r="B73" s="598"/>
      <c r="C73" s="1456"/>
      <c r="D73" s="1457"/>
      <c r="E73" s="1458"/>
      <c r="F73" s="598"/>
      <c r="G73" s="598"/>
      <c r="H73" s="598"/>
      <c r="I73" s="598"/>
      <c r="J73" s="598"/>
      <c r="K73" s="598"/>
      <c r="L73" s="586"/>
      <c r="M73" s="599"/>
      <c r="N73" s="1715"/>
      <c r="O73" s="1716"/>
      <c r="P73" s="1716"/>
      <c r="Q73" s="1716"/>
      <c r="R73" s="1716"/>
      <c r="S73" s="1716"/>
      <c r="T73" s="1716"/>
      <c r="U73" s="1716"/>
      <c r="V73" s="1717"/>
      <c r="W73" s="586"/>
      <c r="X73" s="1721">
        <v>2015</v>
      </c>
      <c r="Y73" s="1722" t="s">
        <v>1288</v>
      </c>
      <c r="Z73" s="1723" t="s">
        <v>1877</v>
      </c>
      <c r="AA73" s="1723"/>
      <c r="AB73" s="1723"/>
      <c r="AC73" s="1723"/>
      <c r="AD73" s="1723"/>
      <c r="AE73" s="1723"/>
      <c r="AF73" s="1724"/>
      <c r="AG73" s="601"/>
      <c r="AH73" s="586"/>
      <c r="AI73" s="586"/>
      <c r="AJ73" s="599"/>
      <c r="AK73" s="1791"/>
      <c r="AL73" s="1792"/>
      <c r="AM73" s="1792"/>
      <c r="AN73" s="1792"/>
      <c r="AO73" s="1792"/>
      <c r="AP73" s="1792"/>
      <c r="AQ73" s="1792"/>
      <c r="AR73" s="1792"/>
      <c r="AS73" s="1793"/>
      <c r="AT73" s="586"/>
      <c r="AU73" s="1738"/>
      <c r="AV73" s="1748"/>
      <c r="AW73" s="1748"/>
      <c r="AX73" s="1748"/>
      <c r="AY73" s="1748"/>
      <c r="AZ73" s="1748"/>
      <c r="BA73" s="1748"/>
      <c r="BB73" s="1748"/>
      <c r="BC73" s="1748"/>
      <c r="BD73" s="601"/>
      <c r="BG73" s="599"/>
      <c r="BH73" s="1772"/>
      <c r="BI73" s="1773"/>
      <c r="BJ73" s="1773"/>
      <c r="BK73" s="1773"/>
      <c r="BL73" s="1773"/>
      <c r="BM73" s="1773"/>
      <c r="BN73" s="1773"/>
      <c r="BO73" s="1773"/>
      <c r="BP73" s="1774"/>
      <c r="BQ73" s="586"/>
      <c r="BR73" s="1738">
        <v>2012</v>
      </c>
      <c r="BS73" s="1738" t="s">
        <v>1318</v>
      </c>
      <c r="BT73" s="1738"/>
      <c r="BU73" s="1738" t="s">
        <v>1291</v>
      </c>
      <c r="BV73" s="1806" t="s">
        <v>1319</v>
      </c>
      <c r="BW73" s="1807"/>
      <c r="BX73" s="1807"/>
      <c r="BY73" s="1807"/>
      <c r="BZ73" s="1808"/>
      <c r="CA73" s="601"/>
      <c r="CD73" s="599"/>
      <c r="CE73" s="1800"/>
      <c r="CF73" s="1801"/>
      <c r="CG73" s="1801"/>
      <c r="CH73" s="1801"/>
      <c r="CI73" s="1801"/>
      <c r="CJ73" s="1801"/>
      <c r="CK73" s="1801"/>
      <c r="CL73" s="1801"/>
      <c r="CM73" s="1802"/>
      <c r="CN73" s="586"/>
      <c r="CO73" s="586"/>
      <c r="CP73" s="586"/>
      <c r="CQ73" s="586"/>
      <c r="CR73" s="586"/>
      <c r="CS73" s="586"/>
      <c r="CT73" s="586"/>
      <c r="CU73" s="586"/>
      <c r="CV73" s="586"/>
      <c r="CW73" s="586"/>
      <c r="CX73" s="601"/>
      <c r="CY73" s="586"/>
      <c r="CZ73" s="586"/>
      <c r="DA73" s="586"/>
      <c r="DB73" s="586"/>
      <c r="DC73" s="586"/>
      <c r="DD73" s="586"/>
      <c r="DE73" s="586"/>
      <c r="DF73" s="586"/>
      <c r="DG73" s="586"/>
      <c r="DH73" s="586"/>
      <c r="DI73" s="586"/>
      <c r="DJ73" s="586"/>
      <c r="DK73" s="586"/>
      <c r="DL73" s="586"/>
      <c r="DM73" s="586"/>
      <c r="DN73" s="586"/>
      <c r="DO73" s="586"/>
      <c r="DP73" s="586"/>
      <c r="DQ73" s="586"/>
      <c r="DR73" s="586"/>
      <c r="DS73" s="586"/>
      <c r="DT73" s="586"/>
      <c r="DU73" s="586"/>
      <c r="DV73" s="586"/>
      <c r="DW73" s="586"/>
      <c r="DX73" s="586"/>
      <c r="DY73" s="586"/>
      <c r="DZ73" s="586"/>
    </row>
    <row r="74" spans="1:130" ht="24" customHeight="1">
      <c r="A74" s="596"/>
      <c r="B74" s="598"/>
      <c r="C74" s="1456"/>
      <c r="D74" s="1457"/>
      <c r="E74" s="1458"/>
      <c r="F74" s="598"/>
      <c r="G74" s="598"/>
      <c r="H74" s="598"/>
      <c r="I74" s="598"/>
      <c r="J74" s="598"/>
      <c r="K74" s="598"/>
      <c r="L74" s="586"/>
      <c r="M74" s="599"/>
      <c r="N74" s="1715"/>
      <c r="O74" s="1716"/>
      <c r="P74" s="1716"/>
      <c r="Q74" s="1716"/>
      <c r="R74" s="1716"/>
      <c r="S74" s="1716"/>
      <c r="T74" s="1716"/>
      <c r="U74" s="1716"/>
      <c r="V74" s="1717"/>
      <c r="W74" s="586"/>
      <c r="X74" s="1721"/>
      <c r="Y74" s="1722"/>
      <c r="Z74" s="1725"/>
      <c r="AA74" s="1725"/>
      <c r="AB74" s="1725"/>
      <c r="AC74" s="1725"/>
      <c r="AD74" s="1725"/>
      <c r="AE74" s="1725"/>
      <c r="AF74" s="1726"/>
      <c r="AG74" s="601"/>
      <c r="AH74" s="586"/>
      <c r="AI74" s="586"/>
      <c r="AJ74" s="599"/>
      <c r="AK74" s="1791"/>
      <c r="AL74" s="1792"/>
      <c r="AM74" s="1792"/>
      <c r="AN74" s="1792"/>
      <c r="AO74" s="1792"/>
      <c r="AP74" s="1792"/>
      <c r="AQ74" s="1792"/>
      <c r="AR74" s="1792"/>
      <c r="AS74" s="1793"/>
      <c r="AT74" s="586"/>
      <c r="AU74" s="1809">
        <v>1985</v>
      </c>
      <c r="AV74" s="1810" t="s">
        <v>1320</v>
      </c>
      <c r="AW74" s="1810"/>
      <c r="AX74" s="1810"/>
      <c r="AY74" s="1810"/>
      <c r="AZ74" s="1810"/>
      <c r="BA74" s="1810"/>
      <c r="BB74" s="1810"/>
      <c r="BC74" s="1810"/>
      <c r="BD74" s="601"/>
      <c r="BG74" s="599"/>
      <c r="BH74" s="1772"/>
      <c r="BI74" s="1773"/>
      <c r="BJ74" s="1773"/>
      <c r="BK74" s="1773"/>
      <c r="BL74" s="1773"/>
      <c r="BM74" s="1773"/>
      <c r="BN74" s="1773"/>
      <c r="BO74" s="1773"/>
      <c r="BP74" s="1774"/>
      <c r="BQ74" s="586"/>
      <c r="BR74" s="1738"/>
      <c r="BS74" s="1738"/>
      <c r="BT74" s="1738"/>
      <c r="BU74" s="1738"/>
      <c r="BV74" s="1806"/>
      <c r="BW74" s="1807"/>
      <c r="BX74" s="1807"/>
      <c r="BY74" s="1807"/>
      <c r="BZ74" s="1808"/>
      <c r="CA74" s="601"/>
      <c r="CD74" s="599"/>
      <c r="CE74" s="1800"/>
      <c r="CF74" s="1801"/>
      <c r="CG74" s="1801"/>
      <c r="CH74" s="1801"/>
      <c r="CI74" s="1801"/>
      <c r="CJ74" s="1801"/>
      <c r="CK74" s="1801"/>
      <c r="CL74" s="1801"/>
      <c r="CM74" s="1802"/>
      <c r="CN74" s="586"/>
      <c r="CO74" s="586"/>
      <c r="CP74" s="586"/>
      <c r="CQ74" s="586"/>
      <c r="CR74" s="586"/>
      <c r="CS74" s="586"/>
      <c r="CT74" s="586"/>
      <c r="CU74" s="586"/>
      <c r="CV74" s="586"/>
      <c r="CW74" s="586"/>
      <c r="CX74" s="601"/>
      <c r="CY74" s="586"/>
      <c r="CZ74" s="586"/>
      <c r="DA74" s="586"/>
      <c r="DB74" s="586"/>
      <c r="DC74" s="586"/>
      <c r="DD74" s="586"/>
      <c r="DE74" s="586"/>
      <c r="DF74" s="586"/>
      <c r="DG74" s="586"/>
      <c r="DH74" s="586"/>
      <c r="DI74" s="586"/>
      <c r="DJ74" s="586"/>
      <c r="DK74" s="586"/>
      <c r="DL74" s="586"/>
      <c r="DM74" s="586"/>
      <c r="DN74" s="586"/>
      <c r="DO74" s="586"/>
      <c r="DP74" s="586"/>
      <c r="DQ74" s="586"/>
      <c r="DR74" s="586"/>
      <c r="DS74" s="586"/>
      <c r="DT74" s="586"/>
      <c r="DU74" s="586"/>
      <c r="DV74" s="586"/>
      <c r="DW74" s="586"/>
      <c r="DX74" s="586"/>
      <c r="DY74" s="586"/>
      <c r="DZ74" s="586"/>
    </row>
    <row r="75" spans="1:130" ht="22.25" customHeight="1">
      <c r="A75" s="596"/>
      <c r="B75" s="598"/>
      <c r="C75" s="1456"/>
      <c r="D75" s="1457"/>
      <c r="E75" s="1458"/>
      <c r="F75" s="598"/>
      <c r="G75" s="598"/>
      <c r="H75" s="598"/>
      <c r="I75" s="598"/>
      <c r="J75" s="598"/>
      <c r="K75" s="598"/>
      <c r="L75" s="586"/>
      <c r="M75" s="599"/>
      <c r="N75" s="1715"/>
      <c r="O75" s="1716"/>
      <c r="P75" s="1716"/>
      <c r="Q75" s="1716"/>
      <c r="R75" s="1716"/>
      <c r="S75" s="1716"/>
      <c r="T75" s="1716"/>
      <c r="U75" s="1716"/>
      <c r="V75" s="1717"/>
      <c r="W75" s="586"/>
      <c r="X75" s="1721"/>
      <c r="Y75" s="1722"/>
      <c r="Z75" s="1725"/>
      <c r="AA75" s="1725"/>
      <c r="AB75" s="1725"/>
      <c r="AC75" s="1725"/>
      <c r="AD75" s="1725"/>
      <c r="AE75" s="1725"/>
      <c r="AF75" s="1726"/>
      <c r="AG75" s="601"/>
      <c r="AH75" s="586"/>
      <c r="AI75" s="586"/>
      <c r="AJ75" s="599"/>
      <c r="AK75" s="1791"/>
      <c r="AL75" s="1792"/>
      <c r="AM75" s="1792"/>
      <c r="AN75" s="1792"/>
      <c r="AO75" s="1792"/>
      <c r="AP75" s="1792"/>
      <c r="AQ75" s="1792"/>
      <c r="AR75" s="1792"/>
      <c r="AS75" s="1793"/>
      <c r="AT75" s="586"/>
      <c r="AU75" s="1809"/>
      <c r="AV75" s="1810"/>
      <c r="AW75" s="1810"/>
      <c r="AX75" s="1810"/>
      <c r="AY75" s="1810"/>
      <c r="AZ75" s="1810"/>
      <c r="BA75" s="1810"/>
      <c r="BB75" s="1810"/>
      <c r="BC75" s="1810"/>
      <c r="BD75" s="601"/>
      <c r="BG75" s="599"/>
      <c r="BH75" s="1772"/>
      <c r="BI75" s="1773"/>
      <c r="BJ75" s="1773"/>
      <c r="BK75" s="1773"/>
      <c r="BL75" s="1773"/>
      <c r="BM75" s="1773"/>
      <c r="BN75" s="1773"/>
      <c r="BO75" s="1773"/>
      <c r="BP75" s="1774"/>
      <c r="BQ75" s="586"/>
      <c r="BR75" s="1738">
        <v>2012</v>
      </c>
      <c r="BS75" s="1738" t="s">
        <v>1290</v>
      </c>
      <c r="BT75" s="1738"/>
      <c r="BU75" s="1738" t="s">
        <v>1291</v>
      </c>
      <c r="BV75" s="1778" t="s">
        <v>1321</v>
      </c>
      <c r="BW75" s="1779"/>
      <c r="BX75" s="1779"/>
      <c r="BY75" s="1779"/>
      <c r="BZ75" s="1780"/>
      <c r="CA75" s="601"/>
      <c r="CD75" s="599"/>
      <c r="CE75" s="1800"/>
      <c r="CF75" s="1801"/>
      <c r="CG75" s="1801"/>
      <c r="CH75" s="1801"/>
      <c r="CI75" s="1801"/>
      <c r="CJ75" s="1801"/>
      <c r="CK75" s="1801"/>
      <c r="CL75" s="1801"/>
      <c r="CM75" s="1802"/>
      <c r="CN75" s="586"/>
      <c r="CO75" s="586"/>
      <c r="CP75" s="586"/>
      <c r="CQ75" s="586"/>
      <c r="CR75" s="586"/>
      <c r="CS75" s="586"/>
      <c r="CT75" s="586"/>
      <c r="CU75" s="586"/>
      <c r="CV75" s="586"/>
      <c r="CW75" s="586"/>
      <c r="CX75" s="601"/>
      <c r="CY75" s="586"/>
      <c r="CZ75" s="586"/>
      <c r="DA75" s="586"/>
      <c r="DB75" s="586"/>
      <c r="DC75" s="586"/>
      <c r="DD75" s="586"/>
      <c r="DE75" s="586"/>
      <c r="DF75" s="586"/>
      <c r="DG75" s="586"/>
      <c r="DH75" s="586"/>
      <c r="DI75" s="586"/>
      <c r="DJ75" s="586"/>
      <c r="DK75" s="586"/>
      <c r="DL75" s="586"/>
      <c r="DM75" s="586"/>
      <c r="DN75" s="586"/>
      <c r="DO75" s="586"/>
      <c r="DP75" s="586"/>
      <c r="DQ75" s="586"/>
      <c r="DR75" s="586"/>
      <c r="DS75" s="586"/>
      <c r="DT75" s="586"/>
      <c r="DU75" s="586"/>
      <c r="DV75" s="586"/>
      <c r="DW75" s="586"/>
      <c r="DX75" s="586"/>
      <c r="DY75" s="586"/>
      <c r="DZ75" s="586"/>
    </row>
    <row r="76" spans="1:130" ht="17.75" customHeight="1">
      <c r="A76" s="596"/>
      <c r="B76" s="598"/>
      <c r="C76" s="1456"/>
      <c r="D76" s="1457"/>
      <c r="E76" s="1458"/>
      <c r="F76" s="598"/>
      <c r="G76" s="598"/>
      <c r="H76" s="598"/>
      <c r="I76" s="598"/>
      <c r="J76" s="598"/>
      <c r="K76" s="598"/>
      <c r="L76" s="586"/>
      <c r="M76" s="599"/>
      <c r="N76" s="1715"/>
      <c r="O76" s="1716"/>
      <c r="P76" s="1716"/>
      <c r="Q76" s="1716"/>
      <c r="R76" s="1716"/>
      <c r="S76" s="1716"/>
      <c r="T76" s="1716"/>
      <c r="U76" s="1716"/>
      <c r="V76" s="1717"/>
      <c r="W76" s="586"/>
      <c r="X76" s="1721">
        <v>2014</v>
      </c>
      <c r="Y76" s="1722" t="s">
        <v>1288</v>
      </c>
      <c r="Z76" s="1723" t="s">
        <v>1878</v>
      </c>
      <c r="AA76" s="1723"/>
      <c r="AB76" s="1723"/>
      <c r="AC76" s="1723"/>
      <c r="AD76" s="1723"/>
      <c r="AE76" s="1723"/>
      <c r="AF76" s="1724"/>
      <c r="AG76" s="601"/>
      <c r="AH76" s="586"/>
      <c r="AI76" s="586"/>
      <c r="AJ76" s="599"/>
      <c r="AK76" s="1791"/>
      <c r="AL76" s="1792"/>
      <c r="AM76" s="1792"/>
      <c r="AN76" s="1792"/>
      <c r="AO76" s="1792"/>
      <c r="AP76" s="1792"/>
      <c r="AQ76" s="1792"/>
      <c r="AR76" s="1792"/>
      <c r="AS76" s="1793"/>
      <c r="AT76" s="586"/>
      <c r="AU76" s="1738"/>
      <c r="AV76" s="1781" t="s">
        <v>1322</v>
      </c>
      <c r="AW76" s="1782"/>
      <c r="AX76" s="1782"/>
      <c r="AY76" s="1782"/>
      <c r="AZ76" s="1782"/>
      <c r="BA76" s="1782"/>
      <c r="BB76" s="1782"/>
      <c r="BC76" s="1783"/>
      <c r="BD76" s="601"/>
      <c r="BG76" s="599"/>
      <c r="BH76" s="1772"/>
      <c r="BI76" s="1773"/>
      <c r="BJ76" s="1773"/>
      <c r="BK76" s="1773"/>
      <c r="BL76" s="1773"/>
      <c r="BM76" s="1773"/>
      <c r="BN76" s="1773"/>
      <c r="BO76" s="1773"/>
      <c r="BP76" s="1774"/>
      <c r="BQ76" s="586"/>
      <c r="BR76" s="1738"/>
      <c r="BS76" s="1738"/>
      <c r="BT76" s="1738"/>
      <c r="BU76" s="1738"/>
      <c r="BV76" s="1778"/>
      <c r="BW76" s="1779"/>
      <c r="BX76" s="1779"/>
      <c r="BY76" s="1779"/>
      <c r="BZ76" s="1780"/>
      <c r="CA76" s="601"/>
      <c r="CD76" s="599"/>
      <c r="CE76" s="1800"/>
      <c r="CF76" s="1801"/>
      <c r="CG76" s="1801"/>
      <c r="CH76" s="1801"/>
      <c r="CI76" s="1801"/>
      <c r="CJ76" s="1801"/>
      <c r="CK76" s="1801"/>
      <c r="CL76" s="1801"/>
      <c r="CM76" s="1802"/>
      <c r="CN76" s="586"/>
      <c r="CO76" s="586"/>
      <c r="CP76" s="586"/>
      <c r="CQ76" s="586"/>
      <c r="CR76" s="586"/>
      <c r="CS76" s="586"/>
      <c r="CT76" s="586"/>
      <c r="CU76" s="586"/>
      <c r="CV76" s="586"/>
      <c r="CW76" s="586"/>
      <c r="CX76" s="601"/>
      <c r="CY76" s="586"/>
      <c r="CZ76" s="586"/>
      <c r="DA76" s="586"/>
      <c r="DB76" s="586"/>
      <c r="DC76" s="586"/>
      <c r="DD76" s="586"/>
      <c r="DE76" s="586"/>
      <c r="DF76" s="586"/>
      <c r="DG76" s="586"/>
      <c r="DH76" s="586"/>
      <c r="DI76" s="586"/>
      <c r="DJ76" s="586"/>
      <c r="DK76" s="586"/>
      <c r="DL76" s="586"/>
      <c r="DM76" s="586"/>
      <c r="DN76" s="586"/>
      <c r="DO76" s="586"/>
      <c r="DP76" s="586"/>
      <c r="DQ76" s="586"/>
      <c r="DR76" s="586"/>
      <c r="DS76" s="586"/>
      <c r="DT76" s="586"/>
      <c r="DU76" s="586"/>
      <c r="DV76" s="586"/>
      <c r="DW76" s="586"/>
      <c r="DX76" s="586"/>
      <c r="DY76" s="586"/>
      <c r="DZ76" s="586"/>
    </row>
    <row r="77" spans="1:130" ht="17.75" customHeight="1">
      <c r="A77" s="596"/>
      <c r="B77" s="598"/>
      <c r="C77" s="1456"/>
      <c r="D77" s="1457"/>
      <c r="E77" s="1458"/>
      <c r="F77" s="598"/>
      <c r="G77" s="598"/>
      <c r="H77" s="598"/>
      <c r="I77" s="598"/>
      <c r="J77" s="598"/>
      <c r="K77" s="598"/>
      <c r="L77" s="586"/>
      <c r="M77" s="599"/>
      <c r="N77" s="1715"/>
      <c r="O77" s="1716"/>
      <c r="P77" s="1716"/>
      <c r="Q77" s="1716"/>
      <c r="R77" s="1716"/>
      <c r="S77" s="1716"/>
      <c r="T77" s="1716"/>
      <c r="U77" s="1716"/>
      <c r="V77" s="1717"/>
      <c r="W77" s="586"/>
      <c r="X77" s="1721"/>
      <c r="Y77" s="1722"/>
      <c r="Z77" s="1725"/>
      <c r="AA77" s="1725"/>
      <c r="AB77" s="1725"/>
      <c r="AC77" s="1725"/>
      <c r="AD77" s="1725"/>
      <c r="AE77" s="1725"/>
      <c r="AF77" s="1726"/>
      <c r="AG77" s="601"/>
      <c r="AH77" s="586"/>
      <c r="AI77" s="586"/>
      <c r="AJ77" s="599"/>
      <c r="AK77" s="1791"/>
      <c r="AL77" s="1792"/>
      <c r="AM77" s="1792"/>
      <c r="AN77" s="1792"/>
      <c r="AO77" s="1792"/>
      <c r="AP77" s="1792"/>
      <c r="AQ77" s="1792"/>
      <c r="AR77" s="1792"/>
      <c r="AS77" s="1793"/>
      <c r="AT77" s="586"/>
      <c r="AU77" s="1738"/>
      <c r="AV77" s="1784"/>
      <c r="AW77" s="1785"/>
      <c r="AX77" s="1785"/>
      <c r="AY77" s="1785"/>
      <c r="AZ77" s="1785"/>
      <c r="BA77" s="1785"/>
      <c r="BB77" s="1785"/>
      <c r="BC77" s="1786"/>
      <c r="BD77" s="601"/>
      <c r="BG77" s="599"/>
      <c r="BH77" s="1772"/>
      <c r="BI77" s="1773"/>
      <c r="BJ77" s="1773"/>
      <c r="BK77" s="1773"/>
      <c r="BL77" s="1773"/>
      <c r="BM77" s="1773"/>
      <c r="BN77" s="1773"/>
      <c r="BO77" s="1773"/>
      <c r="BP77" s="1774"/>
      <c r="BQ77" s="586"/>
      <c r="BR77" s="1738"/>
      <c r="BS77" s="1738"/>
      <c r="BT77" s="1738"/>
      <c r="BU77" s="1738"/>
      <c r="BV77" s="1778"/>
      <c r="BW77" s="1779"/>
      <c r="BX77" s="1779"/>
      <c r="BY77" s="1779"/>
      <c r="BZ77" s="1780"/>
      <c r="CA77" s="601"/>
      <c r="CD77" s="599"/>
      <c r="CE77" s="1800"/>
      <c r="CF77" s="1801"/>
      <c r="CG77" s="1801"/>
      <c r="CH77" s="1801"/>
      <c r="CI77" s="1801"/>
      <c r="CJ77" s="1801"/>
      <c r="CK77" s="1801"/>
      <c r="CL77" s="1801"/>
      <c r="CM77" s="1802"/>
      <c r="CN77" s="586"/>
      <c r="CO77" s="586"/>
      <c r="CP77" s="586"/>
      <c r="CQ77" s="586"/>
      <c r="CR77" s="586"/>
      <c r="CS77" s="586"/>
      <c r="CT77" s="586"/>
      <c r="CU77" s="586"/>
      <c r="CV77" s="586"/>
      <c r="CW77" s="586"/>
      <c r="CX77" s="601"/>
      <c r="CY77" s="586"/>
      <c r="CZ77" s="586"/>
      <c r="DA77" s="586"/>
      <c r="DB77" s="586"/>
      <c r="DC77" s="586"/>
      <c r="DD77" s="586"/>
      <c r="DE77" s="586"/>
      <c r="DF77" s="586"/>
      <c r="DG77" s="586"/>
      <c r="DH77" s="586"/>
      <c r="DI77" s="586"/>
      <c r="DJ77" s="586"/>
      <c r="DK77" s="586"/>
      <c r="DL77" s="586"/>
      <c r="DM77" s="586"/>
      <c r="DN77" s="586"/>
      <c r="DO77" s="586"/>
      <c r="DP77" s="586"/>
      <c r="DQ77" s="586"/>
      <c r="DR77" s="586"/>
      <c r="DS77" s="586"/>
      <c r="DT77" s="586"/>
      <c r="DU77" s="586"/>
      <c r="DV77" s="586"/>
      <c r="DW77" s="586"/>
      <c r="DX77" s="586"/>
      <c r="DY77" s="586"/>
      <c r="DZ77" s="586"/>
    </row>
    <row r="78" spans="1:130" ht="17.75" customHeight="1">
      <c r="A78" s="596"/>
      <c r="B78" s="598"/>
      <c r="C78" s="1456"/>
      <c r="D78" s="1457"/>
      <c r="E78" s="1458"/>
      <c r="F78" s="598"/>
      <c r="G78" s="598"/>
      <c r="H78" s="598"/>
      <c r="I78" s="598"/>
      <c r="J78" s="598"/>
      <c r="K78" s="598"/>
      <c r="L78" s="586"/>
      <c r="M78" s="599"/>
      <c r="N78" s="1715"/>
      <c r="O78" s="1716"/>
      <c r="P78" s="1716"/>
      <c r="Q78" s="1716"/>
      <c r="R78" s="1716"/>
      <c r="S78" s="1716"/>
      <c r="T78" s="1716"/>
      <c r="U78" s="1716"/>
      <c r="V78" s="1717"/>
      <c r="W78" s="586"/>
      <c r="X78" s="1721"/>
      <c r="Y78" s="1722"/>
      <c r="Z78" s="1725"/>
      <c r="AA78" s="1725"/>
      <c r="AB78" s="1725"/>
      <c r="AC78" s="1725"/>
      <c r="AD78" s="1725"/>
      <c r="AE78" s="1725"/>
      <c r="AF78" s="1726"/>
      <c r="AG78" s="601"/>
      <c r="AH78" s="586"/>
      <c r="AI78" s="586"/>
      <c r="AJ78" s="599"/>
      <c r="AK78" s="1791"/>
      <c r="AL78" s="1792"/>
      <c r="AM78" s="1792"/>
      <c r="AN78" s="1792"/>
      <c r="AO78" s="1792"/>
      <c r="AP78" s="1792"/>
      <c r="AQ78" s="1792"/>
      <c r="AR78" s="1792"/>
      <c r="AS78" s="1793"/>
      <c r="AT78" s="586"/>
      <c r="AU78" s="1727">
        <v>2000</v>
      </c>
      <c r="AV78" s="1728" t="s">
        <v>1323</v>
      </c>
      <c r="AW78" s="1728"/>
      <c r="AX78" s="1728"/>
      <c r="AY78" s="1728"/>
      <c r="AZ78" s="1728"/>
      <c r="BA78" s="1728"/>
      <c r="BB78" s="1728"/>
      <c r="BC78" s="1728"/>
      <c r="BD78" s="601"/>
      <c r="BG78" s="599"/>
      <c r="BH78" s="1772"/>
      <c r="BI78" s="1773"/>
      <c r="BJ78" s="1773"/>
      <c r="BK78" s="1773"/>
      <c r="BL78" s="1773"/>
      <c r="BM78" s="1773"/>
      <c r="BN78" s="1773"/>
      <c r="BO78" s="1773"/>
      <c r="BP78" s="1774"/>
      <c r="BQ78" s="586"/>
      <c r="BR78" s="1738">
        <v>2012</v>
      </c>
      <c r="BS78" s="1738" t="s">
        <v>1290</v>
      </c>
      <c r="BT78" s="1738"/>
      <c r="BU78" s="1738" t="s">
        <v>1291</v>
      </c>
      <c r="BV78" s="1778" t="s">
        <v>1324</v>
      </c>
      <c r="BW78" s="1779"/>
      <c r="BX78" s="1779"/>
      <c r="BY78" s="1779"/>
      <c r="BZ78" s="1780"/>
      <c r="CA78" s="601"/>
      <c r="CD78" s="599"/>
      <c r="CE78" s="1800"/>
      <c r="CF78" s="1801"/>
      <c r="CG78" s="1801"/>
      <c r="CH78" s="1801"/>
      <c r="CI78" s="1801"/>
      <c r="CJ78" s="1801"/>
      <c r="CK78" s="1801"/>
      <c r="CL78" s="1801"/>
      <c r="CM78" s="1802"/>
      <c r="CN78" s="586"/>
      <c r="CO78" s="586"/>
      <c r="CP78" s="586"/>
      <c r="CQ78" s="586"/>
      <c r="CR78" s="586"/>
      <c r="CS78" s="586"/>
      <c r="CT78" s="586"/>
      <c r="CU78" s="586"/>
      <c r="CV78" s="586"/>
      <c r="CW78" s="586"/>
      <c r="CX78" s="601"/>
      <c r="CY78" s="586"/>
      <c r="CZ78" s="586"/>
      <c r="DA78" s="586"/>
      <c r="DB78" s="586"/>
      <c r="DC78" s="586"/>
      <c r="DD78" s="586"/>
      <c r="DE78" s="586"/>
      <c r="DF78" s="586"/>
      <c r="DG78" s="586"/>
      <c r="DH78" s="586"/>
      <c r="DI78" s="586"/>
      <c r="DJ78" s="586"/>
      <c r="DK78" s="586"/>
      <c r="DL78" s="586"/>
      <c r="DM78" s="586"/>
      <c r="DN78" s="586"/>
      <c r="DO78" s="586"/>
      <c r="DP78" s="586"/>
      <c r="DQ78" s="586"/>
      <c r="DR78" s="586"/>
      <c r="DS78" s="586"/>
      <c r="DT78" s="586"/>
      <c r="DU78" s="586"/>
      <c r="DV78" s="586"/>
      <c r="DW78" s="586"/>
      <c r="DX78" s="586"/>
      <c r="DY78" s="586"/>
      <c r="DZ78" s="586"/>
    </row>
    <row r="79" spans="1:130" ht="23" customHeight="1">
      <c r="A79" s="596"/>
      <c r="B79" s="598"/>
      <c r="C79" s="1456"/>
      <c r="D79" s="1457"/>
      <c r="E79" s="1458"/>
      <c r="F79" s="598"/>
      <c r="G79" s="598"/>
      <c r="H79" s="598"/>
      <c r="I79" s="598"/>
      <c r="J79" s="598"/>
      <c r="K79" s="598"/>
      <c r="L79" s="586"/>
      <c r="M79" s="599"/>
      <c r="N79" s="1715"/>
      <c r="O79" s="1716"/>
      <c r="P79" s="1716"/>
      <c r="Q79" s="1716"/>
      <c r="R79" s="1716"/>
      <c r="S79" s="1716"/>
      <c r="T79" s="1716"/>
      <c r="U79" s="1716"/>
      <c r="V79" s="1717"/>
      <c r="W79" s="586"/>
      <c r="X79" s="1721">
        <v>2013</v>
      </c>
      <c r="Y79" s="1722" t="s">
        <v>1288</v>
      </c>
      <c r="Z79" s="1723" t="s">
        <v>1879</v>
      </c>
      <c r="AA79" s="1723"/>
      <c r="AB79" s="1723"/>
      <c r="AC79" s="1723"/>
      <c r="AD79" s="1723"/>
      <c r="AE79" s="1723"/>
      <c r="AF79" s="1724"/>
      <c r="AG79" s="601"/>
      <c r="AH79" s="586"/>
      <c r="AI79" s="586"/>
      <c r="AJ79" s="599"/>
      <c r="AK79" s="1791"/>
      <c r="AL79" s="1792"/>
      <c r="AM79" s="1792"/>
      <c r="AN79" s="1792"/>
      <c r="AO79" s="1792"/>
      <c r="AP79" s="1792"/>
      <c r="AQ79" s="1792"/>
      <c r="AR79" s="1792"/>
      <c r="AS79" s="1793"/>
      <c r="AT79" s="586"/>
      <c r="AU79" s="1727"/>
      <c r="AV79" s="1728"/>
      <c r="AW79" s="1728"/>
      <c r="AX79" s="1728"/>
      <c r="AY79" s="1728"/>
      <c r="AZ79" s="1728"/>
      <c r="BA79" s="1728"/>
      <c r="BB79" s="1728"/>
      <c r="BC79" s="1728"/>
      <c r="BD79" s="601"/>
      <c r="BG79" s="599"/>
      <c r="BH79" s="1772"/>
      <c r="BI79" s="1773"/>
      <c r="BJ79" s="1773"/>
      <c r="BK79" s="1773"/>
      <c r="BL79" s="1773"/>
      <c r="BM79" s="1773"/>
      <c r="BN79" s="1773"/>
      <c r="BO79" s="1773"/>
      <c r="BP79" s="1774"/>
      <c r="BQ79" s="586"/>
      <c r="BR79" s="1738"/>
      <c r="BS79" s="1738"/>
      <c r="BT79" s="1738"/>
      <c r="BU79" s="1738"/>
      <c r="BV79" s="1778"/>
      <c r="BW79" s="1779"/>
      <c r="BX79" s="1779"/>
      <c r="BY79" s="1779"/>
      <c r="BZ79" s="1780"/>
      <c r="CA79" s="601"/>
      <c r="CD79" s="599"/>
      <c r="CE79" s="1800"/>
      <c r="CF79" s="1801"/>
      <c r="CG79" s="1801"/>
      <c r="CH79" s="1801"/>
      <c r="CI79" s="1801"/>
      <c r="CJ79" s="1801"/>
      <c r="CK79" s="1801"/>
      <c r="CL79" s="1801"/>
      <c r="CM79" s="1802"/>
      <c r="CN79" s="586"/>
      <c r="CO79" s="586"/>
      <c r="CP79" s="586"/>
      <c r="CQ79" s="586"/>
      <c r="CR79" s="586"/>
      <c r="CS79" s="586"/>
      <c r="CT79" s="586"/>
      <c r="CU79" s="586"/>
      <c r="CV79" s="586"/>
      <c r="CW79" s="586"/>
      <c r="CX79" s="601"/>
      <c r="CY79" s="586"/>
      <c r="CZ79" s="586"/>
      <c r="DA79" s="586"/>
      <c r="DB79" s="586"/>
      <c r="DC79" s="586"/>
      <c r="DD79" s="586"/>
      <c r="DE79" s="586"/>
      <c r="DF79" s="586"/>
      <c r="DG79" s="586"/>
      <c r="DH79" s="586"/>
      <c r="DI79" s="586"/>
      <c r="DJ79" s="586"/>
      <c r="DK79" s="586"/>
      <c r="DL79" s="586"/>
      <c r="DM79" s="586"/>
      <c r="DN79" s="586"/>
      <c r="DO79" s="586"/>
      <c r="DP79" s="586"/>
      <c r="DQ79" s="586"/>
      <c r="DR79" s="586"/>
      <c r="DS79" s="586"/>
      <c r="DT79" s="586"/>
      <c r="DU79" s="586"/>
      <c r="DV79" s="586"/>
      <c r="DW79" s="586"/>
      <c r="DX79" s="586"/>
      <c r="DY79" s="586"/>
      <c r="DZ79" s="586"/>
    </row>
    <row r="80" spans="1:130" ht="17.75" customHeight="1">
      <c r="A80" s="596"/>
      <c r="B80" s="598"/>
      <c r="C80" s="1456"/>
      <c r="D80" s="1457"/>
      <c r="E80" s="1458"/>
      <c r="F80" s="598"/>
      <c r="G80" s="598"/>
      <c r="H80" s="598"/>
      <c r="I80" s="598"/>
      <c r="J80" s="598"/>
      <c r="K80" s="598"/>
      <c r="L80" s="586"/>
      <c r="M80" s="599"/>
      <c r="N80" s="1715"/>
      <c r="O80" s="1716"/>
      <c r="P80" s="1716"/>
      <c r="Q80" s="1716"/>
      <c r="R80" s="1716"/>
      <c r="S80" s="1716"/>
      <c r="T80" s="1716"/>
      <c r="U80" s="1716"/>
      <c r="V80" s="1717"/>
      <c r="W80" s="586"/>
      <c r="X80" s="1721"/>
      <c r="Y80" s="1722"/>
      <c r="Z80" s="1725"/>
      <c r="AA80" s="1725"/>
      <c r="AB80" s="1725"/>
      <c r="AC80" s="1725"/>
      <c r="AD80" s="1725"/>
      <c r="AE80" s="1725"/>
      <c r="AF80" s="1726"/>
      <c r="AG80" s="601"/>
      <c r="AH80" s="586"/>
      <c r="AI80" s="586"/>
      <c r="AJ80" s="599"/>
      <c r="AK80" s="1791"/>
      <c r="AL80" s="1792"/>
      <c r="AM80" s="1792"/>
      <c r="AN80" s="1792"/>
      <c r="AO80" s="1792"/>
      <c r="AP80" s="1792"/>
      <c r="AQ80" s="1792"/>
      <c r="AR80" s="1792"/>
      <c r="AS80" s="1793"/>
      <c r="AT80" s="586"/>
      <c r="AU80" s="1738">
        <v>2001</v>
      </c>
      <c r="AV80" s="1748" t="s">
        <v>1325</v>
      </c>
      <c r="AW80" s="1748"/>
      <c r="AX80" s="1748"/>
      <c r="AY80" s="1748"/>
      <c r="AZ80" s="1748"/>
      <c r="BA80" s="1748"/>
      <c r="BB80" s="1748"/>
      <c r="BC80" s="1748"/>
      <c r="BD80" s="601"/>
      <c r="BG80" s="599"/>
      <c r="BH80" s="1772"/>
      <c r="BI80" s="1773"/>
      <c r="BJ80" s="1773"/>
      <c r="BK80" s="1773"/>
      <c r="BL80" s="1773"/>
      <c r="BM80" s="1773"/>
      <c r="BN80" s="1773"/>
      <c r="BO80" s="1773"/>
      <c r="BP80" s="1774"/>
      <c r="BQ80" s="586"/>
      <c r="BR80" s="1738">
        <v>2012</v>
      </c>
      <c r="BS80" s="1738" t="s">
        <v>1326</v>
      </c>
      <c r="BT80" s="1738"/>
      <c r="BU80" s="1738" t="s">
        <v>1291</v>
      </c>
      <c r="BV80" s="1778" t="s">
        <v>1327</v>
      </c>
      <c r="BW80" s="1779"/>
      <c r="BX80" s="1779"/>
      <c r="BY80" s="1779"/>
      <c r="BZ80" s="1780"/>
      <c r="CA80" s="601"/>
      <c r="CD80" s="599"/>
      <c r="CE80" s="1800"/>
      <c r="CF80" s="1801"/>
      <c r="CG80" s="1801"/>
      <c r="CH80" s="1801"/>
      <c r="CI80" s="1801"/>
      <c r="CJ80" s="1801"/>
      <c r="CK80" s="1801"/>
      <c r="CL80" s="1801"/>
      <c r="CM80" s="1802"/>
      <c r="CN80" s="586"/>
      <c r="CO80" s="586"/>
      <c r="CP80" s="586"/>
      <c r="CQ80" s="586"/>
      <c r="CR80" s="586"/>
      <c r="CS80" s="586"/>
      <c r="CT80" s="586"/>
      <c r="CU80" s="586"/>
      <c r="CV80" s="586"/>
      <c r="CW80" s="586"/>
      <c r="CX80" s="601"/>
      <c r="CY80" s="586"/>
      <c r="CZ80" s="586"/>
      <c r="DA80" s="586"/>
      <c r="DB80" s="586"/>
      <c r="DC80" s="586"/>
      <c r="DD80" s="586"/>
      <c r="DE80" s="586"/>
      <c r="DF80" s="586"/>
      <c r="DG80" s="586"/>
      <c r="DH80" s="586"/>
      <c r="DI80" s="586"/>
      <c r="DJ80" s="586"/>
      <c r="DK80" s="586"/>
      <c r="DL80" s="586"/>
      <c r="DM80" s="586"/>
      <c r="DN80" s="586"/>
      <c r="DO80" s="586"/>
      <c r="DP80" s="586"/>
      <c r="DQ80" s="586"/>
      <c r="DR80" s="586"/>
      <c r="DS80" s="586"/>
      <c r="DT80" s="586"/>
      <c r="DU80" s="586"/>
      <c r="DV80" s="586"/>
      <c r="DW80" s="586"/>
      <c r="DX80" s="586"/>
      <c r="DY80" s="586"/>
      <c r="DZ80" s="586"/>
    </row>
    <row r="81" spans="1:130" ht="17.75" customHeight="1">
      <c r="A81" s="596"/>
      <c r="B81" s="598"/>
      <c r="C81" s="1456"/>
      <c r="D81" s="1457"/>
      <c r="E81" s="1458"/>
      <c r="F81" s="598"/>
      <c r="G81" s="598"/>
      <c r="H81" s="598"/>
      <c r="I81" s="598"/>
      <c r="J81" s="598"/>
      <c r="K81" s="598"/>
      <c r="L81" s="586"/>
      <c r="M81" s="599"/>
      <c r="N81" s="1715"/>
      <c r="O81" s="1716"/>
      <c r="P81" s="1716"/>
      <c r="Q81" s="1716"/>
      <c r="R81" s="1716"/>
      <c r="S81" s="1716"/>
      <c r="T81" s="1716"/>
      <c r="U81" s="1716"/>
      <c r="V81" s="1717"/>
      <c r="W81" s="586"/>
      <c r="X81" s="1721"/>
      <c r="Y81" s="1722"/>
      <c r="Z81" s="1725"/>
      <c r="AA81" s="1725"/>
      <c r="AB81" s="1725"/>
      <c r="AC81" s="1725"/>
      <c r="AD81" s="1725"/>
      <c r="AE81" s="1725"/>
      <c r="AF81" s="1726"/>
      <c r="AG81" s="601"/>
      <c r="AH81" s="586"/>
      <c r="AI81" s="586"/>
      <c r="AJ81" s="599"/>
      <c r="AK81" s="1791"/>
      <c r="AL81" s="1792"/>
      <c r="AM81" s="1792"/>
      <c r="AN81" s="1792"/>
      <c r="AO81" s="1792"/>
      <c r="AP81" s="1792"/>
      <c r="AQ81" s="1792"/>
      <c r="AR81" s="1792"/>
      <c r="AS81" s="1793"/>
      <c r="AT81" s="586"/>
      <c r="AU81" s="1738"/>
      <c r="AV81" s="1748"/>
      <c r="AW81" s="1748"/>
      <c r="AX81" s="1748"/>
      <c r="AY81" s="1748"/>
      <c r="AZ81" s="1748"/>
      <c r="BA81" s="1748"/>
      <c r="BB81" s="1748"/>
      <c r="BC81" s="1748"/>
      <c r="BD81" s="601"/>
      <c r="BG81" s="599"/>
      <c r="BH81" s="1772"/>
      <c r="BI81" s="1773"/>
      <c r="BJ81" s="1773"/>
      <c r="BK81" s="1773"/>
      <c r="BL81" s="1773"/>
      <c r="BM81" s="1773"/>
      <c r="BN81" s="1773"/>
      <c r="BO81" s="1773"/>
      <c r="BP81" s="1774"/>
      <c r="BQ81" s="586"/>
      <c r="BR81" s="1738"/>
      <c r="BS81" s="1738"/>
      <c r="BT81" s="1738"/>
      <c r="BU81" s="1738"/>
      <c r="BV81" s="1778"/>
      <c r="BW81" s="1779"/>
      <c r="BX81" s="1779"/>
      <c r="BY81" s="1779"/>
      <c r="BZ81" s="1780"/>
      <c r="CA81" s="601"/>
      <c r="CD81" s="599"/>
      <c r="CE81" s="1800"/>
      <c r="CF81" s="1801"/>
      <c r="CG81" s="1801"/>
      <c r="CH81" s="1801"/>
      <c r="CI81" s="1801"/>
      <c r="CJ81" s="1801"/>
      <c r="CK81" s="1801"/>
      <c r="CL81" s="1801"/>
      <c r="CM81" s="1802"/>
      <c r="CN81" s="586"/>
      <c r="CO81" s="586"/>
      <c r="CP81" s="586"/>
      <c r="CQ81" s="586"/>
      <c r="CR81" s="586"/>
      <c r="CS81" s="586"/>
      <c r="CT81" s="586"/>
      <c r="CU81" s="586"/>
      <c r="CV81" s="586"/>
      <c r="CW81" s="586"/>
      <c r="CX81" s="601"/>
      <c r="CY81" s="586"/>
      <c r="CZ81" s="586"/>
      <c r="DA81" s="586"/>
      <c r="DB81" s="586"/>
      <c r="DC81" s="586"/>
      <c r="DD81" s="586"/>
      <c r="DE81" s="586"/>
      <c r="DF81" s="586"/>
      <c r="DG81" s="586"/>
      <c r="DH81" s="586"/>
      <c r="DI81" s="586"/>
      <c r="DJ81" s="586"/>
      <c r="DK81" s="586"/>
      <c r="DL81" s="586"/>
      <c r="DM81" s="586"/>
      <c r="DN81" s="586"/>
      <c r="DO81" s="586"/>
      <c r="DP81" s="586"/>
      <c r="DQ81" s="586"/>
      <c r="DR81" s="586"/>
      <c r="DS81" s="586"/>
      <c r="DT81" s="586"/>
      <c r="DU81" s="586"/>
      <c r="DV81" s="586"/>
      <c r="DW81" s="586"/>
      <c r="DX81" s="586"/>
      <c r="DY81" s="586"/>
      <c r="DZ81" s="586"/>
    </row>
    <row r="82" spans="1:130" ht="17.75" customHeight="1">
      <c r="A82" s="596"/>
      <c r="B82" s="598"/>
      <c r="C82" s="1456"/>
      <c r="D82" s="1457"/>
      <c r="E82" s="1458"/>
      <c r="F82" s="598"/>
      <c r="G82" s="598"/>
      <c r="H82" s="598"/>
      <c r="I82" s="598"/>
      <c r="J82" s="598"/>
      <c r="K82" s="598"/>
      <c r="L82" s="586"/>
      <c r="M82" s="599"/>
      <c r="N82" s="1715"/>
      <c r="O82" s="1716"/>
      <c r="P82" s="1716"/>
      <c r="Q82" s="1716"/>
      <c r="R82" s="1716"/>
      <c r="S82" s="1716"/>
      <c r="T82" s="1716"/>
      <c r="U82" s="1716"/>
      <c r="V82" s="1717"/>
      <c r="W82" s="586"/>
      <c r="X82" s="1721">
        <v>2012</v>
      </c>
      <c r="Y82" s="1722" t="s">
        <v>1288</v>
      </c>
      <c r="Z82" s="1723" t="s">
        <v>1880</v>
      </c>
      <c r="AA82" s="1723"/>
      <c r="AB82" s="1723"/>
      <c r="AC82" s="1723"/>
      <c r="AD82" s="1723"/>
      <c r="AE82" s="1723"/>
      <c r="AF82" s="1724"/>
      <c r="AG82" s="601"/>
      <c r="AH82" s="586"/>
      <c r="AI82" s="586"/>
      <c r="AJ82" s="599"/>
      <c r="AK82" s="1791"/>
      <c r="AL82" s="1792"/>
      <c r="AM82" s="1792"/>
      <c r="AN82" s="1792"/>
      <c r="AO82" s="1792"/>
      <c r="AP82" s="1792"/>
      <c r="AQ82" s="1792"/>
      <c r="AR82" s="1792"/>
      <c r="AS82" s="1793"/>
      <c r="AT82" s="586"/>
      <c r="AU82" s="1727">
        <v>2002</v>
      </c>
      <c r="AV82" s="1728" t="s">
        <v>1328</v>
      </c>
      <c r="AW82" s="1728"/>
      <c r="AX82" s="1728"/>
      <c r="AY82" s="1728"/>
      <c r="AZ82" s="1728"/>
      <c r="BA82" s="1728"/>
      <c r="BB82" s="1728"/>
      <c r="BC82" s="1728"/>
      <c r="BD82" s="601"/>
      <c r="BG82" s="599"/>
      <c r="BH82" s="1772"/>
      <c r="BI82" s="1773"/>
      <c r="BJ82" s="1773"/>
      <c r="BK82" s="1773"/>
      <c r="BL82" s="1773"/>
      <c r="BM82" s="1773"/>
      <c r="BN82" s="1773"/>
      <c r="BO82" s="1773"/>
      <c r="BP82" s="1774"/>
      <c r="BQ82" s="586"/>
      <c r="BR82" s="1729">
        <v>2012</v>
      </c>
      <c r="BS82" s="1732" t="s">
        <v>1329</v>
      </c>
      <c r="BT82" s="1733"/>
      <c r="BU82" s="1729" t="s">
        <v>1288</v>
      </c>
      <c r="BV82" s="1739" t="s">
        <v>1330</v>
      </c>
      <c r="BW82" s="1740"/>
      <c r="BX82" s="1740"/>
      <c r="BY82" s="1740"/>
      <c r="BZ82" s="1741"/>
      <c r="CA82" s="601"/>
      <c r="CD82" s="599"/>
      <c r="CE82" s="1800"/>
      <c r="CF82" s="1801"/>
      <c r="CG82" s="1801"/>
      <c r="CH82" s="1801"/>
      <c r="CI82" s="1801"/>
      <c r="CJ82" s="1801"/>
      <c r="CK82" s="1801"/>
      <c r="CL82" s="1801"/>
      <c r="CM82" s="1802"/>
      <c r="CN82" s="586"/>
      <c r="CO82" s="586"/>
      <c r="CP82" s="586"/>
      <c r="CQ82" s="586"/>
      <c r="CR82" s="586"/>
      <c r="CS82" s="586"/>
      <c r="CT82" s="586"/>
      <c r="CU82" s="586"/>
      <c r="CV82" s="586"/>
      <c r="CW82" s="586"/>
      <c r="CX82" s="601"/>
      <c r="CY82" s="586"/>
      <c r="CZ82" s="586"/>
      <c r="DA82" s="586"/>
      <c r="DB82" s="586"/>
      <c r="DC82" s="586"/>
      <c r="DD82" s="586"/>
      <c r="DE82" s="586"/>
      <c r="DF82" s="586"/>
      <c r="DG82" s="586"/>
      <c r="DH82" s="586"/>
      <c r="DI82" s="586"/>
      <c r="DJ82" s="586"/>
      <c r="DK82" s="586"/>
      <c r="DL82" s="586"/>
      <c r="DM82" s="586"/>
      <c r="DN82" s="586"/>
      <c r="DO82" s="586"/>
      <c r="DP82" s="586"/>
      <c r="DQ82" s="586"/>
      <c r="DR82" s="586"/>
      <c r="DS82" s="586"/>
      <c r="DT82" s="586"/>
      <c r="DU82" s="586"/>
      <c r="DV82" s="586"/>
      <c r="DW82" s="586"/>
      <c r="DX82" s="586"/>
      <c r="DY82" s="586"/>
      <c r="DZ82" s="586"/>
    </row>
    <row r="83" spans="1:130" ht="17.75" customHeight="1">
      <c r="A83" s="596"/>
      <c r="B83" s="598"/>
      <c r="C83" s="1456"/>
      <c r="D83" s="1457"/>
      <c r="E83" s="1458"/>
      <c r="F83" s="598"/>
      <c r="G83" s="598"/>
      <c r="H83" s="598"/>
      <c r="I83" s="598"/>
      <c r="J83" s="598"/>
      <c r="K83" s="598"/>
      <c r="L83" s="586"/>
      <c r="M83" s="599"/>
      <c r="N83" s="1715"/>
      <c r="O83" s="1716"/>
      <c r="P83" s="1716"/>
      <c r="Q83" s="1716"/>
      <c r="R83" s="1716"/>
      <c r="S83" s="1716"/>
      <c r="T83" s="1716"/>
      <c r="U83" s="1716"/>
      <c r="V83" s="1717"/>
      <c r="W83" s="586"/>
      <c r="X83" s="1721"/>
      <c r="Y83" s="1722"/>
      <c r="Z83" s="1725"/>
      <c r="AA83" s="1725"/>
      <c r="AB83" s="1725"/>
      <c r="AC83" s="1725"/>
      <c r="AD83" s="1725"/>
      <c r="AE83" s="1725"/>
      <c r="AF83" s="1726"/>
      <c r="AG83" s="601"/>
      <c r="AH83" s="586"/>
      <c r="AI83" s="586"/>
      <c r="AJ83" s="599"/>
      <c r="AK83" s="1791"/>
      <c r="AL83" s="1792"/>
      <c r="AM83" s="1792"/>
      <c r="AN83" s="1792"/>
      <c r="AO83" s="1792"/>
      <c r="AP83" s="1792"/>
      <c r="AQ83" s="1792"/>
      <c r="AR83" s="1792"/>
      <c r="AS83" s="1793"/>
      <c r="AT83" s="586"/>
      <c r="AU83" s="1727"/>
      <c r="AV83" s="1728"/>
      <c r="AW83" s="1728"/>
      <c r="AX83" s="1728"/>
      <c r="AY83" s="1728"/>
      <c r="AZ83" s="1728"/>
      <c r="BA83" s="1728"/>
      <c r="BB83" s="1728"/>
      <c r="BC83" s="1728"/>
      <c r="BD83" s="601"/>
      <c r="BG83" s="599"/>
      <c r="BH83" s="1772"/>
      <c r="BI83" s="1773"/>
      <c r="BJ83" s="1773"/>
      <c r="BK83" s="1773"/>
      <c r="BL83" s="1773"/>
      <c r="BM83" s="1773"/>
      <c r="BN83" s="1773"/>
      <c r="BO83" s="1773"/>
      <c r="BP83" s="1774"/>
      <c r="BQ83" s="586"/>
      <c r="BR83" s="1730"/>
      <c r="BS83" s="1734"/>
      <c r="BT83" s="1735"/>
      <c r="BU83" s="1730"/>
      <c r="BV83" s="1742"/>
      <c r="BW83" s="1743"/>
      <c r="BX83" s="1743"/>
      <c r="BY83" s="1743"/>
      <c r="BZ83" s="1744"/>
      <c r="CA83" s="601"/>
      <c r="CD83" s="599"/>
      <c r="CE83" s="1800"/>
      <c r="CF83" s="1801"/>
      <c r="CG83" s="1801"/>
      <c r="CH83" s="1801"/>
      <c r="CI83" s="1801"/>
      <c r="CJ83" s="1801"/>
      <c r="CK83" s="1801"/>
      <c r="CL83" s="1801"/>
      <c r="CM83" s="1802"/>
      <c r="CN83" s="586"/>
      <c r="CO83" s="586"/>
      <c r="CP83" s="586"/>
      <c r="CQ83" s="586"/>
      <c r="CR83" s="586"/>
      <c r="CS83" s="586"/>
      <c r="CT83" s="586"/>
      <c r="CU83" s="586"/>
      <c r="CV83" s="586"/>
      <c r="CW83" s="586"/>
      <c r="CX83" s="601"/>
      <c r="CY83" s="586"/>
      <c r="CZ83" s="586"/>
      <c r="DA83" s="586"/>
      <c r="DB83" s="586"/>
      <c r="DC83" s="586"/>
      <c r="DD83" s="586"/>
      <c r="DE83" s="586"/>
      <c r="DF83" s="586"/>
      <c r="DG83" s="586"/>
      <c r="DH83" s="586"/>
      <c r="DI83" s="586"/>
      <c r="DJ83" s="586"/>
      <c r="DK83" s="586"/>
      <c r="DL83" s="586"/>
      <c r="DM83" s="586"/>
      <c r="DN83" s="586"/>
      <c r="DO83" s="586"/>
      <c r="DP83" s="586"/>
      <c r="DQ83" s="586"/>
      <c r="DR83" s="586"/>
      <c r="DS83" s="586"/>
      <c r="DT83" s="586"/>
      <c r="DU83" s="586"/>
      <c r="DV83" s="586"/>
      <c r="DW83" s="586"/>
      <c r="DX83" s="586"/>
      <c r="DY83" s="586"/>
      <c r="DZ83" s="586"/>
    </row>
    <row r="84" spans="1:130" ht="17.75" customHeight="1">
      <c r="A84" s="596"/>
      <c r="B84" s="598"/>
      <c r="C84" s="1456"/>
      <c r="D84" s="1457"/>
      <c r="E84" s="1458"/>
      <c r="F84" s="598"/>
      <c r="G84" s="598"/>
      <c r="H84" s="598"/>
      <c r="I84" s="598"/>
      <c r="J84" s="598"/>
      <c r="K84" s="598"/>
      <c r="L84" s="586"/>
      <c r="M84" s="599"/>
      <c r="N84" s="1715"/>
      <c r="O84" s="1716"/>
      <c r="P84" s="1716"/>
      <c r="Q84" s="1716"/>
      <c r="R84" s="1716"/>
      <c r="S84" s="1716"/>
      <c r="T84" s="1716"/>
      <c r="U84" s="1716"/>
      <c r="V84" s="1717"/>
      <c r="W84" s="586"/>
      <c r="X84" s="1721"/>
      <c r="Y84" s="1722"/>
      <c r="Z84" s="1725"/>
      <c r="AA84" s="1725"/>
      <c r="AB84" s="1725"/>
      <c r="AC84" s="1725"/>
      <c r="AD84" s="1725"/>
      <c r="AE84" s="1725"/>
      <c r="AF84" s="1726"/>
      <c r="AG84" s="601"/>
      <c r="AH84" s="586"/>
      <c r="AI84" s="586"/>
      <c r="AJ84" s="599"/>
      <c r="AK84" s="1791"/>
      <c r="AL84" s="1792"/>
      <c r="AM84" s="1792"/>
      <c r="AN84" s="1792"/>
      <c r="AO84" s="1792"/>
      <c r="AP84" s="1792"/>
      <c r="AQ84" s="1792"/>
      <c r="AR84" s="1792"/>
      <c r="AS84" s="1793"/>
      <c r="AT84" s="586"/>
      <c r="AU84" s="1738">
        <v>2003</v>
      </c>
      <c r="AV84" s="1748" t="s">
        <v>1331</v>
      </c>
      <c r="AW84" s="1748"/>
      <c r="AX84" s="1748"/>
      <c r="AY84" s="1748"/>
      <c r="AZ84" s="1748"/>
      <c r="BA84" s="1748"/>
      <c r="BB84" s="1748"/>
      <c r="BC84" s="1748"/>
      <c r="BD84" s="601"/>
      <c r="BG84" s="599"/>
      <c r="BH84" s="1772"/>
      <c r="BI84" s="1773"/>
      <c r="BJ84" s="1773"/>
      <c r="BK84" s="1773"/>
      <c r="BL84" s="1773"/>
      <c r="BM84" s="1773"/>
      <c r="BN84" s="1773"/>
      <c r="BO84" s="1773"/>
      <c r="BP84" s="1774"/>
      <c r="BQ84" s="586"/>
      <c r="BR84" s="1731"/>
      <c r="BS84" s="1736"/>
      <c r="BT84" s="1737"/>
      <c r="BU84" s="1731"/>
      <c r="BV84" s="1745"/>
      <c r="BW84" s="1746"/>
      <c r="BX84" s="1746"/>
      <c r="BY84" s="1746"/>
      <c r="BZ84" s="1747"/>
      <c r="CA84" s="601"/>
      <c r="CD84" s="599"/>
      <c r="CE84" s="1800"/>
      <c r="CF84" s="1801"/>
      <c r="CG84" s="1801"/>
      <c r="CH84" s="1801"/>
      <c r="CI84" s="1801"/>
      <c r="CJ84" s="1801"/>
      <c r="CK84" s="1801"/>
      <c r="CL84" s="1801"/>
      <c r="CM84" s="1802"/>
      <c r="CN84" s="586"/>
      <c r="CO84" s="586"/>
      <c r="CP84" s="586"/>
      <c r="CQ84" s="586"/>
      <c r="CR84" s="586"/>
      <c r="CS84" s="586"/>
      <c r="CT84" s="586"/>
      <c r="CU84" s="586"/>
      <c r="CV84" s="586"/>
      <c r="CW84" s="586"/>
      <c r="CX84" s="601"/>
      <c r="CY84" s="586"/>
      <c r="CZ84" s="586"/>
      <c r="DA84" s="586"/>
      <c r="DB84" s="586"/>
      <c r="DC84" s="586"/>
      <c r="DD84" s="586"/>
      <c r="DE84" s="586"/>
      <c r="DF84" s="586"/>
      <c r="DG84" s="586"/>
      <c r="DH84" s="586"/>
      <c r="DI84" s="586"/>
      <c r="DJ84" s="586"/>
      <c r="DK84" s="586"/>
      <c r="DL84" s="586"/>
      <c r="DM84" s="586"/>
      <c r="DN84" s="586"/>
      <c r="DO84" s="586"/>
      <c r="DP84" s="586"/>
      <c r="DQ84" s="586"/>
      <c r="DR84" s="586"/>
      <c r="DS84" s="586"/>
      <c r="DT84" s="586"/>
      <c r="DU84" s="586"/>
      <c r="DV84" s="586"/>
      <c r="DW84" s="586"/>
      <c r="DX84" s="586"/>
      <c r="DY84" s="586"/>
      <c r="DZ84" s="586"/>
    </row>
    <row r="85" spans="1:130" ht="17.75" customHeight="1">
      <c r="A85" s="596"/>
      <c r="B85" s="598"/>
      <c r="C85" s="1456"/>
      <c r="D85" s="1457"/>
      <c r="E85" s="1458"/>
      <c r="F85" s="598"/>
      <c r="G85" s="598"/>
      <c r="H85" s="598"/>
      <c r="I85" s="598"/>
      <c r="J85" s="598"/>
      <c r="K85" s="598"/>
      <c r="L85" s="586"/>
      <c r="M85" s="599"/>
      <c r="N85" s="1715"/>
      <c r="O85" s="1716"/>
      <c r="P85" s="1716"/>
      <c r="Q85" s="1716"/>
      <c r="R85" s="1716"/>
      <c r="S85" s="1716"/>
      <c r="T85" s="1716"/>
      <c r="U85" s="1716"/>
      <c r="V85" s="1717"/>
      <c r="W85" s="586"/>
      <c r="X85" s="1721">
        <v>2011</v>
      </c>
      <c r="Y85" s="1722" t="s">
        <v>1288</v>
      </c>
      <c r="Z85" s="1723" t="s">
        <v>1332</v>
      </c>
      <c r="AA85" s="1723"/>
      <c r="AB85" s="1723"/>
      <c r="AC85" s="1723"/>
      <c r="AD85" s="1723"/>
      <c r="AE85" s="1723"/>
      <c r="AF85" s="1724"/>
      <c r="AG85" s="601"/>
      <c r="AH85" s="586"/>
      <c r="AI85" s="586"/>
      <c r="AJ85" s="599"/>
      <c r="AK85" s="1791"/>
      <c r="AL85" s="1792"/>
      <c r="AM85" s="1792"/>
      <c r="AN85" s="1792"/>
      <c r="AO85" s="1792"/>
      <c r="AP85" s="1792"/>
      <c r="AQ85" s="1792"/>
      <c r="AR85" s="1792"/>
      <c r="AS85" s="1793"/>
      <c r="AT85" s="586"/>
      <c r="AU85" s="1738"/>
      <c r="AV85" s="1748"/>
      <c r="AW85" s="1748"/>
      <c r="AX85" s="1748"/>
      <c r="AY85" s="1748"/>
      <c r="AZ85" s="1748"/>
      <c r="BA85" s="1748"/>
      <c r="BB85" s="1748"/>
      <c r="BC85" s="1748"/>
      <c r="BD85" s="601"/>
      <c r="BG85" s="599"/>
      <c r="BH85" s="1772"/>
      <c r="BI85" s="1773"/>
      <c r="BJ85" s="1773"/>
      <c r="BK85" s="1773"/>
      <c r="BL85" s="1773"/>
      <c r="BM85" s="1773"/>
      <c r="BN85" s="1773"/>
      <c r="BO85" s="1773"/>
      <c r="BP85" s="1774"/>
      <c r="BQ85" s="586"/>
      <c r="BR85" s="1753">
        <v>2013</v>
      </c>
      <c r="BS85" s="1755" t="s">
        <v>1318</v>
      </c>
      <c r="BT85" s="1756"/>
      <c r="BU85" s="1753" t="s">
        <v>1291</v>
      </c>
      <c r="BV85" s="1759" t="s">
        <v>1333</v>
      </c>
      <c r="BW85" s="1760"/>
      <c r="BX85" s="1760"/>
      <c r="BY85" s="1760"/>
      <c r="BZ85" s="1761"/>
      <c r="CA85" s="601"/>
      <c r="CD85" s="599"/>
      <c r="CE85" s="1800"/>
      <c r="CF85" s="1801"/>
      <c r="CG85" s="1801"/>
      <c r="CH85" s="1801"/>
      <c r="CI85" s="1801"/>
      <c r="CJ85" s="1801"/>
      <c r="CK85" s="1801"/>
      <c r="CL85" s="1801"/>
      <c r="CM85" s="1802"/>
      <c r="CN85" s="586"/>
      <c r="CO85" s="586"/>
      <c r="CP85" s="586"/>
      <c r="CQ85" s="586"/>
      <c r="CR85" s="586"/>
      <c r="CS85" s="586"/>
      <c r="CT85" s="586"/>
      <c r="CU85" s="586"/>
      <c r="CV85" s="586"/>
      <c r="CW85" s="586"/>
      <c r="CX85" s="601"/>
      <c r="CY85" s="586"/>
      <c r="CZ85" s="586"/>
      <c r="DA85" s="586"/>
      <c r="DB85" s="586"/>
      <c r="DC85" s="586"/>
      <c r="DD85" s="586"/>
      <c r="DE85" s="586"/>
      <c r="DF85" s="586"/>
      <c r="DG85" s="586"/>
      <c r="DH85" s="586"/>
      <c r="DI85" s="586"/>
      <c r="DJ85" s="586"/>
      <c r="DK85" s="586"/>
      <c r="DL85" s="586"/>
      <c r="DM85" s="586"/>
      <c r="DN85" s="586"/>
      <c r="DO85" s="586"/>
      <c r="DP85" s="586"/>
      <c r="DQ85" s="586"/>
      <c r="DR85" s="586"/>
      <c r="DS85" s="586"/>
      <c r="DT85" s="586"/>
      <c r="DU85" s="586"/>
      <c r="DV85" s="586"/>
      <c r="DW85" s="586"/>
      <c r="DX85" s="586"/>
      <c r="DY85" s="586"/>
      <c r="DZ85" s="586"/>
    </row>
    <row r="86" spans="1:130" ht="17.75" customHeight="1">
      <c r="A86" s="596"/>
      <c r="B86" s="598"/>
      <c r="C86" s="1459"/>
      <c r="D86" s="1460"/>
      <c r="E86" s="1461"/>
      <c r="F86" s="598"/>
      <c r="G86" s="598"/>
      <c r="H86" s="598"/>
      <c r="I86" s="598"/>
      <c r="J86" s="598"/>
      <c r="K86" s="598"/>
      <c r="L86" s="586"/>
      <c r="M86" s="599"/>
      <c r="N86" s="1715"/>
      <c r="O86" s="1716"/>
      <c r="P86" s="1716"/>
      <c r="Q86" s="1716"/>
      <c r="R86" s="1716"/>
      <c r="S86" s="1716"/>
      <c r="T86" s="1716"/>
      <c r="U86" s="1716"/>
      <c r="V86" s="1717"/>
      <c r="W86" s="586"/>
      <c r="X86" s="1721"/>
      <c r="Y86" s="1722"/>
      <c r="Z86" s="1725"/>
      <c r="AA86" s="1725"/>
      <c r="AB86" s="1725"/>
      <c r="AC86" s="1725"/>
      <c r="AD86" s="1725"/>
      <c r="AE86" s="1725"/>
      <c r="AF86" s="1726"/>
      <c r="AG86" s="601"/>
      <c r="AH86" s="586"/>
      <c r="AI86" s="586"/>
      <c r="AJ86" s="599"/>
      <c r="AK86" s="1791"/>
      <c r="AL86" s="1792"/>
      <c r="AM86" s="1792"/>
      <c r="AN86" s="1792"/>
      <c r="AO86" s="1792"/>
      <c r="AP86" s="1792"/>
      <c r="AQ86" s="1792"/>
      <c r="AR86" s="1792"/>
      <c r="AS86" s="1793"/>
      <c r="AT86" s="586"/>
      <c r="AU86" s="1753">
        <v>2004</v>
      </c>
      <c r="AV86" s="1766" t="s">
        <v>1334</v>
      </c>
      <c r="AW86" s="1766"/>
      <c r="AX86" s="1766"/>
      <c r="AY86" s="1766"/>
      <c r="AZ86" s="1766"/>
      <c r="BA86" s="1766"/>
      <c r="BB86" s="1766"/>
      <c r="BC86" s="1766"/>
      <c r="BD86" s="601"/>
      <c r="BG86" s="599"/>
      <c r="BH86" s="1775"/>
      <c r="BI86" s="1776"/>
      <c r="BJ86" s="1776"/>
      <c r="BK86" s="1776"/>
      <c r="BL86" s="1776"/>
      <c r="BM86" s="1776"/>
      <c r="BN86" s="1776"/>
      <c r="BO86" s="1776"/>
      <c r="BP86" s="1777"/>
      <c r="BQ86" s="586"/>
      <c r="BR86" s="1754"/>
      <c r="BS86" s="1757"/>
      <c r="BT86" s="1758"/>
      <c r="BU86" s="1754"/>
      <c r="BV86" s="1762"/>
      <c r="BW86" s="1763"/>
      <c r="BX86" s="1763"/>
      <c r="BY86" s="1763"/>
      <c r="BZ86" s="1764"/>
      <c r="CA86" s="601"/>
      <c r="CD86" s="599"/>
      <c r="CE86" s="1800"/>
      <c r="CF86" s="1801"/>
      <c r="CG86" s="1801"/>
      <c r="CH86" s="1801"/>
      <c r="CI86" s="1801"/>
      <c r="CJ86" s="1801"/>
      <c r="CK86" s="1801"/>
      <c r="CL86" s="1801"/>
      <c r="CM86" s="1802"/>
      <c r="CN86" s="586"/>
      <c r="CO86" s="586"/>
      <c r="CP86" s="586"/>
      <c r="CQ86" s="586"/>
      <c r="CR86" s="586"/>
      <c r="CS86" s="586"/>
      <c r="CT86" s="586"/>
      <c r="CU86" s="586"/>
      <c r="CV86" s="586"/>
      <c r="CW86" s="586"/>
      <c r="CX86" s="601"/>
      <c r="CY86" s="586"/>
      <c r="CZ86" s="586"/>
      <c r="DA86" s="586"/>
      <c r="DB86" s="586"/>
      <c r="DC86" s="586"/>
      <c r="DD86" s="586"/>
      <c r="DE86" s="586"/>
      <c r="DF86" s="586"/>
      <c r="DG86" s="586"/>
      <c r="DH86" s="586"/>
      <c r="DI86" s="586"/>
      <c r="DJ86" s="586"/>
      <c r="DK86" s="586"/>
      <c r="DL86" s="586"/>
      <c r="DM86" s="586"/>
      <c r="DN86" s="586"/>
      <c r="DO86" s="586"/>
      <c r="DP86" s="586"/>
      <c r="DQ86" s="586"/>
      <c r="DR86" s="586"/>
      <c r="DS86" s="586"/>
      <c r="DT86" s="586"/>
      <c r="DU86" s="586"/>
      <c r="DV86" s="586"/>
      <c r="DW86" s="586"/>
      <c r="DX86" s="586"/>
      <c r="DY86" s="586"/>
      <c r="DZ86" s="586"/>
    </row>
    <row r="87" spans="1:130" ht="17" customHeight="1" thickBot="1">
      <c r="A87" s="596"/>
      <c r="B87" s="598"/>
      <c r="C87" s="598"/>
      <c r="D87" s="598"/>
      <c r="E87" s="598"/>
      <c r="F87" s="598"/>
      <c r="G87" s="598"/>
      <c r="H87" s="598"/>
      <c r="I87" s="598"/>
      <c r="J87" s="598"/>
      <c r="K87" s="598"/>
      <c r="L87" s="586"/>
      <c r="M87" s="599"/>
      <c r="N87" s="1718"/>
      <c r="O87" s="1719"/>
      <c r="P87" s="1719"/>
      <c r="Q87" s="1719"/>
      <c r="R87" s="1719"/>
      <c r="S87" s="1719"/>
      <c r="T87" s="1719"/>
      <c r="U87" s="1719"/>
      <c r="V87" s="1720"/>
      <c r="W87" s="586"/>
      <c r="X87" s="1749"/>
      <c r="Y87" s="1750"/>
      <c r="Z87" s="1751"/>
      <c r="AA87" s="1751"/>
      <c r="AB87" s="1751"/>
      <c r="AC87" s="1751"/>
      <c r="AD87" s="1751"/>
      <c r="AE87" s="1751"/>
      <c r="AF87" s="1752"/>
      <c r="AG87" s="601"/>
      <c r="AH87" s="586"/>
      <c r="AI87" s="586"/>
      <c r="AJ87" s="599"/>
      <c r="AK87" s="1794"/>
      <c r="AL87" s="1795"/>
      <c r="AM87" s="1795"/>
      <c r="AN87" s="1795"/>
      <c r="AO87" s="1795"/>
      <c r="AP87" s="1795"/>
      <c r="AQ87" s="1795"/>
      <c r="AR87" s="1795"/>
      <c r="AS87" s="1796"/>
      <c r="AT87" s="586"/>
      <c r="AU87" s="1765"/>
      <c r="AV87" s="1767"/>
      <c r="AW87" s="1767"/>
      <c r="AX87" s="1767"/>
      <c r="AY87" s="1767"/>
      <c r="AZ87" s="1767"/>
      <c r="BA87" s="1767"/>
      <c r="BB87" s="1767"/>
      <c r="BC87" s="1767"/>
      <c r="BD87" s="601"/>
      <c r="BG87" s="599"/>
      <c r="BH87" s="586"/>
      <c r="BI87" s="586"/>
      <c r="BJ87" s="586"/>
      <c r="BK87" s="586"/>
      <c r="BL87" s="586"/>
      <c r="BM87" s="586"/>
      <c r="BN87" s="586"/>
      <c r="BO87" s="586"/>
      <c r="BP87" s="586"/>
      <c r="BQ87" s="586"/>
      <c r="BR87" s="586"/>
      <c r="BS87" s="586"/>
      <c r="BT87" s="586"/>
      <c r="BU87" s="586"/>
      <c r="BV87" s="586"/>
      <c r="BW87" s="586"/>
      <c r="BX87" s="586"/>
      <c r="BY87" s="586"/>
      <c r="BZ87" s="586"/>
      <c r="CA87" s="601"/>
      <c r="CD87" s="599"/>
      <c r="CE87" s="1803"/>
      <c r="CF87" s="1804"/>
      <c r="CG87" s="1804"/>
      <c r="CH87" s="1804"/>
      <c r="CI87" s="1804"/>
      <c r="CJ87" s="1804"/>
      <c r="CK87" s="1804"/>
      <c r="CL87" s="1804"/>
      <c r="CM87" s="1805"/>
      <c r="CN87" s="586"/>
      <c r="CO87" s="586"/>
      <c r="CP87" s="586"/>
      <c r="CQ87" s="586"/>
      <c r="CR87" s="586"/>
      <c r="CS87" s="586"/>
      <c r="CT87" s="586"/>
      <c r="CU87" s="586"/>
      <c r="CV87" s="586"/>
      <c r="CW87" s="586"/>
      <c r="CX87" s="601"/>
      <c r="CY87" s="586"/>
      <c r="CZ87" s="586"/>
      <c r="DA87" s="586"/>
      <c r="DB87" s="586"/>
      <c r="DC87" s="586"/>
      <c r="DD87" s="586"/>
      <c r="DE87" s="586"/>
      <c r="DF87" s="586"/>
      <c r="DG87" s="586"/>
      <c r="DH87" s="586"/>
      <c r="DI87" s="586"/>
      <c r="DJ87" s="586"/>
      <c r="DK87" s="586"/>
      <c r="DL87" s="586"/>
      <c r="DM87" s="586"/>
      <c r="DN87" s="586"/>
      <c r="DO87" s="586"/>
      <c r="DP87" s="586"/>
      <c r="DQ87" s="586"/>
      <c r="DR87" s="586"/>
      <c r="DS87" s="586"/>
      <c r="DT87" s="586"/>
      <c r="DU87" s="586"/>
      <c r="DV87" s="586"/>
      <c r="DW87" s="586"/>
      <c r="DX87" s="586"/>
      <c r="DY87" s="586"/>
      <c r="DZ87" s="586"/>
    </row>
    <row r="88" spans="1:130" ht="17.75" customHeight="1">
      <c r="A88" s="596"/>
      <c r="B88" s="598"/>
      <c r="C88" s="598"/>
      <c r="D88" s="598"/>
      <c r="E88" s="598"/>
      <c r="F88" s="598"/>
      <c r="G88" s="598"/>
      <c r="H88" s="598"/>
      <c r="I88" s="598"/>
      <c r="J88" s="598"/>
      <c r="K88" s="598"/>
      <c r="L88" s="586"/>
      <c r="M88" s="599"/>
      <c r="N88" s="586"/>
      <c r="O88" s="586"/>
      <c r="P88" s="586"/>
      <c r="Q88" s="586"/>
      <c r="R88" s="586"/>
      <c r="S88" s="586"/>
      <c r="T88" s="586"/>
      <c r="U88" s="586"/>
      <c r="V88" s="586"/>
      <c r="W88" s="586"/>
      <c r="X88" s="586"/>
      <c r="Y88" s="586"/>
      <c r="Z88" s="586"/>
      <c r="AA88" s="586"/>
      <c r="AB88" s="586"/>
      <c r="AC88" s="586"/>
      <c r="AD88" s="586"/>
      <c r="AE88" s="586"/>
      <c r="AF88" s="586"/>
      <c r="AG88" s="601"/>
      <c r="AH88" s="586"/>
      <c r="AI88" s="586"/>
      <c r="AJ88" s="599"/>
      <c r="AK88" s="600"/>
      <c r="AL88" s="600"/>
      <c r="AM88" s="600"/>
      <c r="AN88" s="600"/>
      <c r="AO88" s="600"/>
      <c r="AP88" s="586"/>
      <c r="AQ88" s="586"/>
      <c r="AR88" s="586"/>
      <c r="AS88" s="586"/>
      <c r="AT88" s="586"/>
      <c r="AU88" s="1754"/>
      <c r="AV88" s="1768"/>
      <c r="AW88" s="1768"/>
      <c r="AX88" s="1768"/>
      <c r="AY88" s="1768"/>
      <c r="AZ88" s="1768"/>
      <c r="BA88" s="1768"/>
      <c r="BB88" s="1768"/>
      <c r="BC88" s="1768"/>
      <c r="BD88" s="601"/>
      <c r="BG88" s="599"/>
      <c r="BH88" s="586"/>
      <c r="BI88" s="586"/>
      <c r="BJ88" s="586"/>
      <c r="BK88" s="586"/>
      <c r="BL88" s="586"/>
      <c r="BM88" s="586"/>
      <c r="BN88" s="586"/>
      <c r="BO88" s="586"/>
      <c r="BP88" s="586"/>
      <c r="BQ88" s="586"/>
      <c r="BR88" s="586"/>
      <c r="BS88" s="586"/>
      <c r="BT88" s="586"/>
      <c r="BU88" s="586"/>
      <c r="BV88" s="586"/>
      <c r="BW88" s="586"/>
      <c r="BX88" s="586"/>
      <c r="BY88" s="586"/>
      <c r="BZ88" s="586"/>
      <c r="CA88" s="601"/>
      <c r="CD88" s="599"/>
      <c r="CE88" s="600"/>
      <c r="CF88" s="600"/>
      <c r="CG88" s="600"/>
      <c r="CH88" s="600"/>
      <c r="CI88" s="600"/>
      <c r="CJ88" s="586"/>
      <c r="CK88" s="586"/>
      <c r="CL88" s="586"/>
      <c r="CM88" s="586"/>
      <c r="CN88" s="586"/>
      <c r="CO88" s="586"/>
      <c r="CP88" s="586"/>
      <c r="CQ88" s="586"/>
      <c r="CR88" s="586"/>
      <c r="CS88" s="586"/>
      <c r="CT88" s="586"/>
      <c r="CU88" s="586"/>
      <c r="CV88" s="586"/>
      <c r="CW88" s="586"/>
      <c r="CX88" s="601"/>
      <c r="CY88" s="586"/>
      <c r="CZ88" s="586"/>
      <c r="DA88" s="586"/>
      <c r="DB88" s="586"/>
      <c r="DC88" s="586"/>
      <c r="DD88" s="586"/>
      <c r="DE88" s="586"/>
      <c r="DF88" s="586"/>
      <c r="DG88" s="586"/>
      <c r="DH88" s="586"/>
      <c r="DI88" s="586"/>
      <c r="DJ88" s="586"/>
      <c r="DK88" s="586"/>
      <c r="DL88" s="586"/>
      <c r="DM88" s="586"/>
      <c r="DN88" s="586"/>
      <c r="DO88" s="586"/>
      <c r="DP88" s="586"/>
      <c r="DQ88" s="586"/>
      <c r="DR88" s="586"/>
      <c r="DS88" s="586"/>
      <c r="DT88" s="586"/>
      <c r="DU88" s="586"/>
      <c r="DV88" s="586"/>
      <c r="DW88" s="586"/>
      <c r="DX88" s="586"/>
      <c r="DY88" s="586"/>
      <c r="DZ88" s="586"/>
    </row>
    <row r="89" spans="1:130" ht="17.75" customHeight="1">
      <c r="A89" s="596"/>
      <c r="B89" s="598"/>
      <c r="C89" s="598"/>
      <c r="D89" s="598"/>
      <c r="E89" s="598"/>
      <c r="F89" s="598"/>
      <c r="G89" s="598"/>
      <c r="H89" s="598"/>
      <c r="I89" s="598"/>
      <c r="J89" s="617"/>
      <c r="K89" s="598"/>
      <c r="L89" s="586"/>
      <c r="M89" s="599"/>
      <c r="N89" s="586"/>
      <c r="O89" s="586"/>
      <c r="P89" s="586"/>
      <c r="Q89" s="586"/>
      <c r="R89" s="586"/>
      <c r="S89" s="586"/>
      <c r="T89" s="586"/>
      <c r="U89" s="586"/>
      <c r="V89" s="586"/>
      <c r="W89" s="586"/>
      <c r="X89" s="586"/>
      <c r="Y89" s="586"/>
      <c r="Z89" s="586"/>
      <c r="AA89" s="586"/>
      <c r="AB89" s="586"/>
      <c r="AC89" s="586"/>
      <c r="AD89" s="586"/>
      <c r="AE89" s="586"/>
      <c r="AF89" s="586"/>
      <c r="AG89" s="601"/>
      <c r="AH89" s="586"/>
      <c r="AI89" s="586"/>
      <c r="AJ89" s="599"/>
      <c r="AK89" s="600"/>
      <c r="AL89" s="600"/>
      <c r="AM89" s="600"/>
      <c r="AN89" s="600"/>
      <c r="AO89" s="600"/>
      <c r="AP89" s="586"/>
      <c r="AQ89" s="586"/>
      <c r="AR89" s="586"/>
      <c r="AS89" s="586"/>
      <c r="AT89" s="586"/>
      <c r="AU89" s="586"/>
      <c r="AV89" s="586"/>
      <c r="AW89" s="586"/>
      <c r="AX89" s="586"/>
      <c r="AY89" s="586"/>
      <c r="AZ89" s="586"/>
      <c r="BA89" s="586"/>
      <c r="BB89" s="586"/>
      <c r="BC89" s="586"/>
      <c r="BD89" s="601"/>
      <c r="BG89" s="599"/>
      <c r="BH89" s="600"/>
      <c r="BI89" s="600"/>
      <c r="BJ89" s="600"/>
      <c r="BK89" s="600"/>
      <c r="BL89" s="600"/>
      <c r="BM89" s="586"/>
      <c r="BN89" s="586"/>
      <c r="BO89" s="586"/>
      <c r="BP89" s="586"/>
      <c r="BQ89" s="586"/>
      <c r="BR89" s="586"/>
      <c r="BS89" s="586"/>
      <c r="BT89" s="586"/>
      <c r="BU89" s="586"/>
      <c r="BV89" s="586"/>
      <c r="BW89" s="586"/>
      <c r="BX89" s="586"/>
      <c r="BY89" s="586"/>
      <c r="BZ89" s="586"/>
      <c r="CA89" s="601"/>
      <c r="CD89" s="599"/>
      <c r="CE89" s="600"/>
      <c r="CF89" s="600"/>
      <c r="CG89" s="600"/>
      <c r="CH89" s="600"/>
      <c r="CI89" s="600"/>
      <c r="CJ89" s="586"/>
      <c r="CK89" s="586"/>
      <c r="CL89" s="586"/>
      <c r="CM89" s="586"/>
      <c r="CN89" s="586"/>
      <c r="CO89" s="586"/>
      <c r="CP89" s="586"/>
      <c r="CQ89" s="586"/>
      <c r="CR89" s="586"/>
      <c r="CS89" s="586"/>
      <c r="CT89" s="586"/>
      <c r="CU89" s="586"/>
      <c r="CV89" s="586"/>
      <c r="CW89" s="586"/>
      <c r="CX89" s="601"/>
      <c r="CY89" s="586"/>
      <c r="CZ89" s="586"/>
      <c r="DA89" s="586"/>
      <c r="DB89" s="586"/>
      <c r="DC89" s="586"/>
      <c r="DD89" s="586"/>
      <c r="DE89" s="586"/>
      <c r="DF89" s="586"/>
      <c r="DG89" s="586"/>
      <c r="DH89" s="586"/>
      <c r="DI89" s="586"/>
      <c r="DJ89" s="586"/>
      <c r="DK89" s="586"/>
      <c r="DL89" s="586"/>
      <c r="DM89" s="586"/>
      <c r="DN89" s="586"/>
      <c r="DO89" s="586"/>
      <c r="DP89" s="586"/>
      <c r="DQ89" s="586"/>
      <c r="DR89" s="586"/>
      <c r="DS89" s="586"/>
      <c r="DT89" s="586"/>
      <c r="DU89" s="586"/>
      <c r="DV89" s="586"/>
      <c r="DW89" s="586"/>
      <c r="DX89" s="586"/>
      <c r="DY89" s="586"/>
      <c r="DZ89" s="586"/>
    </row>
    <row r="90" spans="1:130" s="619" customFormat="1" ht="23" customHeight="1">
      <c r="B90" s="636" t="s">
        <v>1335</v>
      </c>
      <c r="C90" s="621"/>
      <c r="D90" s="621"/>
      <c r="E90" s="621"/>
      <c r="F90" s="621"/>
      <c r="G90" s="621"/>
      <c r="H90" s="621"/>
      <c r="I90" s="621"/>
      <c r="J90" s="622"/>
      <c r="K90" s="623"/>
      <c r="L90" s="586"/>
      <c r="M90" s="627" t="s">
        <v>1336</v>
      </c>
      <c r="N90" s="625"/>
      <c r="O90" s="625"/>
      <c r="P90" s="625"/>
      <c r="Q90" s="625"/>
      <c r="R90" s="625"/>
      <c r="S90" s="625"/>
      <c r="AG90" s="626"/>
      <c r="AJ90" s="627" t="s">
        <v>1337</v>
      </c>
      <c r="AK90" s="625"/>
      <c r="AL90" s="625"/>
      <c r="AM90" s="625"/>
      <c r="AN90" s="625"/>
      <c r="AO90" s="625"/>
      <c r="AP90" s="625"/>
      <c r="BD90" s="626"/>
      <c r="BE90" s="628"/>
      <c r="BF90" s="628"/>
      <c r="BG90" s="627" t="s">
        <v>1338</v>
      </c>
      <c r="BH90" s="625"/>
      <c r="BI90" s="625"/>
      <c r="BJ90" s="625"/>
      <c r="BK90" s="625"/>
      <c r="BL90" s="625"/>
      <c r="BM90" s="625"/>
      <c r="CA90" s="626"/>
      <c r="CB90" s="628"/>
      <c r="CC90" s="628"/>
      <c r="CD90" s="627" t="s">
        <v>1339</v>
      </c>
      <c r="CE90" s="625"/>
      <c r="CF90" s="625"/>
      <c r="CG90" s="625"/>
      <c r="CH90" s="625"/>
      <c r="CI90" s="625"/>
      <c r="CJ90" s="625"/>
      <c r="CX90" s="626"/>
      <c r="CY90" s="628"/>
      <c r="CZ90" s="628"/>
      <c r="DA90" s="628"/>
      <c r="DB90" s="628"/>
      <c r="DC90" s="628"/>
      <c r="DD90" s="628"/>
      <c r="DE90" s="628"/>
      <c r="DF90" s="628"/>
      <c r="DG90" s="628"/>
      <c r="DH90" s="628"/>
      <c r="DI90" s="628"/>
      <c r="DJ90" s="628"/>
      <c r="DK90" s="628"/>
      <c r="DL90" s="628"/>
      <c r="DM90" s="628"/>
      <c r="DN90" s="628"/>
      <c r="DO90" s="628"/>
      <c r="DP90" s="628"/>
      <c r="DQ90" s="628"/>
      <c r="DR90" s="628"/>
      <c r="DS90" s="628"/>
      <c r="DT90" s="628"/>
      <c r="DU90" s="628"/>
      <c r="DV90" s="628"/>
      <c r="DW90" s="628"/>
      <c r="DX90" s="628"/>
      <c r="DY90" s="628"/>
      <c r="DZ90" s="628"/>
    </row>
    <row r="91" spans="1:130" ht="17.75" customHeight="1">
      <c r="A91" s="596"/>
      <c r="B91" s="598"/>
      <c r="C91" s="598"/>
      <c r="D91" s="598"/>
      <c r="E91" s="598"/>
      <c r="F91" s="598"/>
      <c r="G91" s="598"/>
      <c r="H91" s="598"/>
      <c r="I91" s="598"/>
      <c r="J91" s="629"/>
      <c r="K91" s="598"/>
      <c r="L91" s="586"/>
      <c r="M91" s="599"/>
      <c r="N91" s="586"/>
      <c r="O91" s="586"/>
      <c r="P91" s="586"/>
      <c r="Q91" s="586"/>
      <c r="R91" s="586"/>
      <c r="S91" s="586"/>
      <c r="T91" s="586"/>
      <c r="U91" s="586"/>
      <c r="V91" s="586"/>
      <c r="W91" s="586"/>
      <c r="X91" s="637"/>
      <c r="Y91" s="637"/>
      <c r="Z91" s="637"/>
      <c r="AA91" s="637"/>
      <c r="AB91" s="637"/>
      <c r="AC91" s="637"/>
      <c r="AD91" s="637"/>
      <c r="AE91" s="637"/>
      <c r="AF91" s="637"/>
      <c r="AG91" s="638"/>
      <c r="AH91" s="586"/>
      <c r="AI91" s="586"/>
      <c r="AJ91" s="599"/>
      <c r="AK91" s="586"/>
      <c r="AL91" s="586"/>
      <c r="AM91" s="586"/>
      <c r="AN91" s="586"/>
      <c r="AO91" s="586"/>
      <c r="AP91" s="586"/>
      <c r="AQ91" s="586"/>
      <c r="AR91" s="586"/>
      <c r="AS91" s="586"/>
      <c r="AT91" s="586"/>
      <c r="AU91" s="637"/>
      <c r="AV91" s="637"/>
      <c r="AW91" s="637"/>
      <c r="AX91" s="637"/>
      <c r="AY91" s="637"/>
      <c r="AZ91" s="637"/>
      <c r="BA91" s="637"/>
      <c r="BB91" s="637"/>
      <c r="BC91" s="637"/>
      <c r="BD91" s="638"/>
      <c r="BG91" s="599"/>
      <c r="BH91" s="586"/>
      <c r="BI91" s="586"/>
      <c r="BJ91" s="586"/>
      <c r="BK91" s="586"/>
      <c r="BL91" s="586"/>
      <c r="BM91" s="586"/>
      <c r="BN91" s="586"/>
      <c r="BO91" s="586"/>
      <c r="BP91" s="586"/>
      <c r="BQ91" s="586"/>
      <c r="BR91" s="637"/>
      <c r="BS91" s="637"/>
      <c r="BT91" s="637"/>
      <c r="BU91" s="637"/>
      <c r="BV91" s="637"/>
      <c r="BW91" s="637"/>
      <c r="BX91" s="637"/>
      <c r="BY91" s="637"/>
      <c r="BZ91" s="637"/>
      <c r="CA91" s="638"/>
      <c r="CD91" s="599"/>
      <c r="CE91" s="586"/>
      <c r="CF91" s="586"/>
      <c r="CG91" s="586"/>
      <c r="CH91" s="586"/>
      <c r="CI91" s="586"/>
      <c r="CJ91" s="586"/>
      <c r="CK91" s="586"/>
      <c r="CL91" s="586"/>
      <c r="CM91" s="586"/>
      <c r="CN91" s="586"/>
      <c r="CO91" s="637"/>
      <c r="CP91" s="637"/>
      <c r="CQ91" s="637"/>
      <c r="CR91" s="637"/>
      <c r="CS91" s="637"/>
      <c r="CT91" s="637"/>
      <c r="CU91" s="637"/>
      <c r="CV91" s="637"/>
      <c r="CW91" s="637"/>
      <c r="CX91" s="638"/>
      <c r="CY91" s="586"/>
      <c r="CZ91" s="586"/>
      <c r="DA91" s="586"/>
      <c r="DB91" s="586"/>
      <c r="DC91" s="586"/>
      <c r="DD91" s="586"/>
      <c r="DE91" s="586"/>
      <c r="DF91" s="586"/>
      <c r="DG91" s="586"/>
      <c r="DH91" s="586"/>
      <c r="DI91" s="586"/>
      <c r="DJ91" s="586"/>
      <c r="DK91" s="586"/>
      <c r="DL91" s="586"/>
      <c r="DM91" s="586"/>
      <c r="DN91" s="586"/>
      <c r="DO91" s="586"/>
      <c r="DP91" s="586"/>
      <c r="DQ91" s="586"/>
      <c r="DR91" s="586"/>
      <c r="DS91" s="586"/>
      <c r="DT91" s="586"/>
      <c r="DU91" s="586"/>
      <c r="DV91" s="586"/>
      <c r="DW91" s="586"/>
      <c r="DX91" s="586"/>
      <c r="DY91" s="586"/>
      <c r="DZ91" s="586"/>
    </row>
    <row r="92" spans="1:130" ht="17.75" customHeight="1">
      <c r="A92" s="596"/>
      <c r="B92" s="598"/>
      <c r="C92" s="1707" t="s">
        <v>1854</v>
      </c>
      <c r="D92" s="1608"/>
      <c r="E92" s="1608"/>
      <c r="F92" s="1608"/>
      <c r="G92" s="1608"/>
      <c r="H92" s="1608"/>
      <c r="I92" s="1708"/>
      <c r="J92" s="598"/>
      <c r="K92" s="598"/>
      <c r="L92" s="586"/>
      <c r="M92" s="599"/>
      <c r="N92" s="1705" t="s">
        <v>1340</v>
      </c>
      <c r="O92" s="1705"/>
      <c r="P92" s="639"/>
      <c r="Q92" s="639"/>
      <c r="R92" s="639"/>
      <c r="S92" s="640"/>
      <c r="T92" s="641"/>
      <c r="U92" s="641"/>
      <c r="V92" s="641"/>
      <c r="W92" s="641"/>
      <c r="X92" s="1705" t="s">
        <v>1341</v>
      </c>
      <c r="Y92" s="1705"/>
      <c r="Z92" s="600"/>
      <c r="AA92" s="600"/>
      <c r="AB92" s="600"/>
      <c r="AD92" s="586"/>
      <c r="AE92" s="586"/>
      <c r="AF92" s="586"/>
      <c r="AG92" s="601"/>
      <c r="AH92" s="586"/>
      <c r="AI92" s="586"/>
      <c r="AJ92" s="599"/>
      <c r="AK92" s="1705" t="s">
        <v>1340</v>
      </c>
      <c r="AL92" s="1705"/>
      <c r="AM92" s="639"/>
      <c r="AN92" s="639"/>
      <c r="AO92" s="639"/>
      <c r="AP92" s="640"/>
      <c r="AQ92" s="641"/>
      <c r="AR92" s="641"/>
      <c r="AS92" s="641"/>
      <c r="AT92" s="641"/>
      <c r="AU92" s="1705" t="s">
        <v>1341</v>
      </c>
      <c r="AV92" s="1705"/>
      <c r="AW92" s="600"/>
      <c r="AX92" s="600"/>
      <c r="AY92" s="600"/>
      <c r="BA92" s="586"/>
      <c r="BB92" s="586"/>
      <c r="BC92" s="586"/>
      <c r="BD92" s="601"/>
      <c r="BG92" s="599"/>
      <c r="BH92" s="1705" t="s">
        <v>1340</v>
      </c>
      <c r="BI92" s="1705"/>
      <c r="BJ92" s="639"/>
      <c r="BK92" s="639"/>
      <c r="BL92" s="639"/>
      <c r="BM92" s="640"/>
      <c r="BN92" s="641"/>
      <c r="BO92" s="641"/>
      <c r="BP92" s="641"/>
      <c r="BQ92" s="641"/>
      <c r="BR92" s="1705" t="s">
        <v>1341</v>
      </c>
      <c r="BS92" s="1705"/>
      <c r="BT92" s="600"/>
      <c r="BU92" s="600"/>
      <c r="BV92" s="600"/>
      <c r="BX92" s="586"/>
      <c r="BY92" s="586"/>
      <c r="BZ92" s="586"/>
      <c r="CA92" s="601"/>
      <c r="CD92" s="599"/>
      <c r="CE92" s="1705" t="s">
        <v>1340</v>
      </c>
      <c r="CF92" s="1705"/>
      <c r="CG92" s="639"/>
      <c r="CH92" s="639"/>
      <c r="CI92" s="639"/>
      <c r="CJ92" s="640"/>
      <c r="CK92" s="641"/>
      <c r="CL92" s="641"/>
      <c r="CM92" s="641"/>
      <c r="CN92" s="641"/>
      <c r="CO92" s="1705" t="s">
        <v>1341</v>
      </c>
      <c r="CP92" s="1705"/>
      <c r="CQ92" s="600"/>
      <c r="CR92" s="600"/>
      <c r="CS92" s="600"/>
      <c r="CU92" s="586"/>
      <c r="CV92" s="586"/>
      <c r="CW92" s="586"/>
      <c r="CX92" s="601"/>
      <c r="CY92" s="586"/>
      <c r="CZ92" s="586"/>
      <c r="DA92" s="586"/>
      <c r="DB92" s="586"/>
      <c r="DC92" s="586"/>
      <c r="DD92" s="586"/>
      <c r="DE92" s="586"/>
      <c r="DF92" s="586"/>
      <c r="DG92" s="586"/>
      <c r="DH92" s="586"/>
      <c r="DI92" s="586"/>
      <c r="DJ92" s="586"/>
      <c r="DK92" s="586"/>
      <c r="DL92" s="586"/>
      <c r="DM92" s="586"/>
      <c r="DN92" s="586"/>
      <c r="DO92" s="586"/>
      <c r="DP92" s="586"/>
      <c r="DQ92" s="586"/>
      <c r="DR92" s="586"/>
      <c r="DS92" s="586"/>
      <c r="DT92" s="586"/>
      <c r="DU92" s="586"/>
      <c r="DV92" s="586"/>
      <c r="DW92" s="586"/>
      <c r="DX92" s="586"/>
      <c r="DY92" s="586"/>
      <c r="DZ92" s="586"/>
    </row>
    <row r="93" spans="1:130" ht="17.75" customHeight="1">
      <c r="A93" s="596"/>
      <c r="B93" s="598"/>
      <c r="C93" s="1709"/>
      <c r="D93" s="1710"/>
      <c r="E93" s="1710"/>
      <c r="F93" s="1710"/>
      <c r="G93" s="1710"/>
      <c r="H93" s="1710"/>
      <c r="I93" s="1711"/>
      <c r="J93" s="598"/>
      <c r="K93" s="598"/>
      <c r="L93" s="586"/>
      <c r="M93" s="599"/>
      <c r="N93" s="1689" t="s">
        <v>1870</v>
      </c>
      <c r="O93" s="1690"/>
      <c r="P93" s="1690"/>
      <c r="Q93" s="1690"/>
      <c r="R93" s="1690"/>
      <c r="S93" s="1690"/>
      <c r="T93" s="1690"/>
      <c r="U93" s="1690"/>
      <c r="V93" s="1690"/>
      <c r="W93" s="1691"/>
      <c r="X93" s="1689" t="s">
        <v>1871</v>
      </c>
      <c r="Y93" s="1690"/>
      <c r="Z93" s="1690"/>
      <c r="AA93" s="1690"/>
      <c r="AB93" s="1690"/>
      <c r="AC93" s="1690"/>
      <c r="AD93" s="1690"/>
      <c r="AE93" s="1690"/>
      <c r="AF93" s="1690"/>
      <c r="AG93" s="1695"/>
      <c r="AH93" s="586"/>
      <c r="AI93" s="586"/>
      <c r="AJ93" s="599"/>
      <c r="AK93" s="1697" t="s">
        <v>1342</v>
      </c>
      <c r="AL93" s="1698"/>
      <c r="AM93" s="1698"/>
      <c r="AN93" s="1698"/>
      <c r="AO93" s="1698"/>
      <c r="AP93" s="1698"/>
      <c r="AQ93" s="1698"/>
      <c r="AR93" s="1698"/>
      <c r="AS93" s="1698"/>
      <c r="AT93" s="1699"/>
      <c r="AU93" s="1697" t="s">
        <v>1343</v>
      </c>
      <c r="AV93" s="1698"/>
      <c r="AW93" s="1698"/>
      <c r="AX93" s="1698"/>
      <c r="AY93" s="1698"/>
      <c r="AZ93" s="1698"/>
      <c r="BA93" s="1698"/>
      <c r="BB93" s="1698"/>
      <c r="BC93" s="1698"/>
      <c r="BD93" s="1703"/>
      <c r="BG93" s="599"/>
      <c r="BH93" s="1697" t="s">
        <v>1344</v>
      </c>
      <c r="BI93" s="1698"/>
      <c r="BJ93" s="1698"/>
      <c r="BK93" s="1698"/>
      <c r="BL93" s="1698"/>
      <c r="BM93" s="1698"/>
      <c r="BN93" s="1698"/>
      <c r="BO93" s="1698"/>
      <c r="BP93" s="1698"/>
      <c r="BQ93" s="1699"/>
      <c r="BR93" s="1697" t="s">
        <v>1345</v>
      </c>
      <c r="BS93" s="1698"/>
      <c r="BT93" s="1698"/>
      <c r="BU93" s="1698"/>
      <c r="BV93" s="1698"/>
      <c r="BW93" s="1698"/>
      <c r="BX93" s="1698"/>
      <c r="BY93" s="1698"/>
      <c r="BZ93" s="1698"/>
      <c r="CA93" s="1703"/>
      <c r="CD93" s="599"/>
      <c r="CE93" s="1697" t="s">
        <v>1346</v>
      </c>
      <c r="CF93" s="1698"/>
      <c r="CG93" s="1698"/>
      <c r="CH93" s="1698"/>
      <c r="CI93" s="1698"/>
      <c r="CJ93" s="1698"/>
      <c r="CK93" s="1698"/>
      <c r="CL93" s="1698"/>
      <c r="CM93" s="1698"/>
      <c r="CN93" s="1699"/>
      <c r="CO93" s="1697" t="s">
        <v>1347</v>
      </c>
      <c r="CP93" s="1698"/>
      <c r="CQ93" s="1698"/>
      <c r="CR93" s="1698"/>
      <c r="CS93" s="1698"/>
      <c r="CT93" s="1698"/>
      <c r="CU93" s="1698"/>
      <c r="CV93" s="1698"/>
      <c r="CW93" s="1698"/>
      <c r="CX93" s="1703"/>
      <c r="CY93" s="586"/>
      <c r="CZ93" s="586"/>
      <c r="DA93" s="586"/>
      <c r="DB93" s="586"/>
      <c r="DC93" s="586"/>
      <c r="DD93" s="586"/>
      <c r="DE93" s="586"/>
      <c r="DF93" s="586"/>
      <c r="DG93" s="586"/>
      <c r="DH93" s="586"/>
      <c r="DI93" s="586"/>
      <c r="DJ93" s="586"/>
      <c r="DK93" s="586"/>
      <c r="DL93" s="586"/>
      <c r="DM93" s="586"/>
      <c r="DN93" s="586"/>
      <c r="DO93" s="586"/>
      <c r="DP93" s="586"/>
      <c r="DQ93" s="586"/>
      <c r="DR93" s="586"/>
      <c r="DS93" s="586"/>
      <c r="DT93" s="586"/>
      <c r="DU93" s="586"/>
      <c r="DV93" s="586"/>
      <c r="DW93" s="586"/>
      <c r="DX93" s="586"/>
      <c r="DY93" s="586"/>
      <c r="DZ93" s="586"/>
    </row>
    <row r="94" spans="1:130" ht="17.75" customHeight="1">
      <c r="A94" s="596"/>
      <c r="B94" s="598"/>
      <c r="C94" s="598"/>
      <c r="D94" s="598"/>
      <c r="E94" s="598"/>
      <c r="F94" s="598"/>
      <c r="G94" s="598"/>
      <c r="H94" s="598"/>
      <c r="I94" s="598"/>
      <c r="J94" s="598"/>
      <c r="K94" s="598"/>
      <c r="L94" s="586"/>
      <c r="M94" s="599"/>
      <c r="N94" s="1692"/>
      <c r="O94" s="1693"/>
      <c r="P94" s="1693"/>
      <c r="Q94" s="1693"/>
      <c r="R94" s="1693"/>
      <c r="S94" s="1693"/>
      <c r="T94" s="1693"/>
      <c r="U94" s="1693"/>
      <c r="V94" s="1693"/>
      <c r="W94" s="1694"/>
      <c r="X94" s="1692"/>
      <c r="Y94" s="1693"/>
      <c r="Z94" s="1693"/>
      <c r="AA94" s="1693"/>
      <c r="AB94" s="1693"/>
      <c r="AC94" s="1693"/>
      <c r="AD94" s="1693"/>
      <c r="AE94" s="1693"/>
      <c r="AF94" s="1693"/>
      <c r="AG94" s="1696"/>
      <c r="AH94" s="586"/>
      <c r="AI94" s="586"/>
      <c r="AJ94" s="599"/>
      <c r="AK94" s="1700"/>
      <c r="AL94" s="1701"/>
      <c r="AM94" s="1701"/>
      <c r="AN94" s="1701"/>
      <c r="AO94" s="1701"/>
      <c r="AP94" s="1701"/>
      <c r="AQ94" s="1701"/>
      <c r="AR94" s="1701"/>
      <c r="AS94" s="1701"/>
      <c r="AT94" s="1702"/>
      <c r="AU94" s="1700"/>
      <c r="AV94" s="1701"/>
      <c r="AW94" s="1701"/>
      <c r="AX94" s="1701"/>
      <c r="AY94" s="1701"/>
      <c r="AZ94" s="1701"/>
      <c r="BA94" s="1701"/>
      <c r="BB94" s="1701"/>
      <c r="BC94" s="1701"/>
      <c r="BD94" s="1704"/>
      <c r="BG94" s="599"/>
      <c r="BH94" s="1700"/>
      <c r="BI94" s="1701"/>
      <c r="BJ94" s="1701"/>
      <c r="BK94" s="1701"/>
      <c r="BL94" s="1701"/>
      <c r="BM94" s="1701"/>
      <c r="BN94" s="1701"/>
      <c r="BO94" s="1701"/>
      <c r="BP94" s="1701"/>
      <c r="BQ94" s="1702"/>
      <c r="BR94" s="1700"/>
      <c r="BS94" s="1701"/>
      <c r="BT94" s="1701"/>
      <c r="BU94" s="1701"/>
      <c r="BV94" s="1701"/>
      <c r="BW94" s="1701"/>
      <c r="BX94" s="1701"/>
      <c r="BY94" s="1701"/>
      <c r="BZ94" s="1701"/>
      <c r="CA94" s="1704"/>
      <c r="CD94" s="599"/>
      <c r="CE94" s="1700"/>
      <c r="CF94" s="1701"/>
      <c r="CG94" s="1701"/>
      <c r="CH94" s="1701"/>
      <c r="CI94" s="1701"/>
      <c r="CJ94" s="1701"/>
      <c r="CK94" s="1701"/>
      <c r="CL94" s="1701"/>
      <c r="CM94" s="1701"/>
      <c r="CN94" s="1702"/>
      <c r="CO94" s="1700"/>
      <c r="CP94" s="1701"/>
      <c r="CQ94" s="1701"/>
      <c r="CR94" s="1701"/>
      <c r="CS94" s="1701"/>
      <c r="CT94" s="1701"/>
      <c r="CU94" s="1701"/>
      <c r="CV94" s="1701"/>
      <c r="CW94" s="1701"/>
      <c r="CX94" s="1704"/>
      <c r="CY94" s="586"/>
      <c r="CZ94" s="586"/>
      <c r="DA94" s="586"/>
      <c r="DB94" s="586"/>
      <c r="DC94" s="586"/>
      <c r="DD94" s="586"/>
      <c r="DE94" s="586"/>
      <c r="DF94" s="586"/>
      <c r="DG94" s="586"/>
      <c r="DH94" s="586"/>
      <c r="DI94" s="586"/>
      <c r="DJ94" s="586"/>
      <c r="DK94" s="586"/>
      <c r="DL94" s="586"/>
      <c r="DM94" s="586"/>
      <c r="DN94" s="586"/>
      <c r="DO94" s="586"/>
      <c r="DP94" s="586"/>
      <c r="DQ94" s="586"/>
      <c r="DR94" s="586"/>
      <c r="DS94" s="586"/>
      <c r="DT94" s="586"/>
      <c r="DU94" s="586"/>
      <c r="DV94" s="586"/>
      <c r="DW94" s="586"/>
      <c r="DX94" s="586"/>
      <c r="DY94" s="586"/>
      <c r="DZ94" s="586"/>
    </row>
    <row r="95" spans="1:130" ht="17.75" customHeight="1">
      <c r="A95" s="596"/>
      <c r="B95" s="598"/>
      <c r="C95" s="598"/>
      <c r="D95" s="598"/>
      <c r="E95" s="598"/>
      <c r="F95" s="598"/>
      <c r="G95" s="598"/>
      <c r="H95" s="598"/>
      <c r="I95" s="598"/>
      <c r="J95" s="598"/>
      <c r="K95" s="598"/>
      <c r="L95" s="586"/>
      <c r="M95" s="599"/>
      <c r="N95" s="642"/>
      <c r="O95" s="643"/>
      <c r="P95" s="643"/>
      <c r="Q95" s="643"/>
      <c r="R95" s="643"/>
      <c r="S95" s="643"/>
      <c r="T95" s="643"/>
      <c r="U95" s="643"/>
      <c r="V95" s="643"/>
      <c r="W95" s="643"/>
      <c r="X95" s="642"/>
      <c r="Y95" s="643"/>
      <c r="Z95" s="643"/>
      <c r="AA95" s="643"/>
      <c r="AB95" s="643"/>
      <c r="AC95" s="643"/>
      <c r="AD95" s="643"/>
      <c r="AE95" s="643"/>
      <c r="AF95" s="643"/>
      <c r="AG95" s="644"/>
      <c r="AH95" s="586"/>
      <c r="AI95" s="586"/>
      <c r="AJ95" s="599"/>
      <c r="AK95" s="642"/>
      <c r="AL95" s="643"/>
      <c r="AM95" s="643"/>
      <c r="AN95" s="643"/>
      <c r="AO95" s="643"/>
      <c r="AP95" s="643"/>
      <c r="AQ95" s="643"/>
      <c r="AR95" s="643"/>
      <c r="AS95" s="643"/>
      <c r="AT95" s="643"/>
      <c r="AU95" s="642"/>
      <c r="AV95" s="643"/>
      <c r="AW95" s="643"/>
      <c r="AX95" s="643"/>
      <c r="AY95" s="643"/>
      <c r="AZ95" s="643"/>
      <c r="BA95" s="643"/>
      <c r="BB95" s="643"/>
      <c r="BC95" s="643"/>
      <c r="BD95" s="644"/>
      <c r="BG95" s="599"/>
      <c r="BH95" s="642"/>
      <c r="BI95" s="643"/>
      <c r="BJ95" s="643"/>
      <c r="BK95" s="643"/>
      <c r="BL95" s="643"/>
      <c r="BM95" s="643"/>
      <c r="BN95" s="643"/>
      <c r="BO95" s="643"/>
      <c r="BP95" s="643"/>
      <c r="BQ95" s="643"/>
      <c r="BR95" s="642"/>
      <c r="BS95" s="643"/>
      <c r="BT95" s="643"/>
      <c r="BU95" s="643"/>
      <c r="BV95" s="643"/>
      <c r="BW95" s="643"/>
      <c r="BX95" s="643"/>
      <c r="BY95" s="643"/>
      <c r="BZ95" s="643"/>
      <c r="CA95" s="644"/>
      <c r="CD95" s="599"/>
      <c r="CE95" s="642"/>
      <c r="CF95" s="643"/>
      <c r="CG95" s="643"/>
      <c r="CH95" s="643"/>
      <c r="CI95" s="643"/>
      <c r="CJ95" s="643"/>
      <c r="CK95" s="643"/>
      <c r="CL95" s="643"/>
      <c r="CM95" s="643"/>
      <c r="CN95" s="643"/>
      <c r="CO95" s="642"/>
      <c r="CP95" s="643"/>
      <c r="CQ95" s="643"/>
      <c r="CR95" s="643"/>
      <c r="CS95" s="643"/>
      <c r="CT95" s="643"/>
      <c r="CU95" s="643"/>
      <c r="CV95" s="643"/>
      <c r="CW95" s="643"/>
      <c r="CX95" s="644"/>
      <c r="CY95" s="586"/>
      <c r="CZ95" s="586"/>
      <c r="DA95" s="586"/>
      <c r="DB95" s="586"/>
      <c r="DC95" s="586"/>
      <c r="DD95" s="586"/>
      <c r="DE95" s="586"/>
      <c r="DF95" s="586"/>
      <c r="DG95" s="586"/>
      <c r="DH95" s="586"/>
      <c r="DI95" s="586"/>
      <c r="DJ95" s="586"/>
      <c r="DK95" s="586"/>
      <c r="DL95" s="586"/>
      <c r="DM95" s="586"/>
      <c r="DN95" s="586"/>
      <c r="DO95" s="586"/>
      <c r="DP95" s="586"/>
      <c r="DQ95" s="586"/>
      <c r="DR95" s="586"/>
      <c r="DS95" s="586"/>
      <c r="DT95" s="586"/>
      <c r="DU95" s="586"/>
      <c r="DV95" s="586"/>
      <c r="DW95" s="586"/>
      <c r="DX95" s="586"/>
      <c r="DY95" s="586"/>
      <c r="DZ95" s="586"/>
    </row>
    <row r="96" spans="1:130" ht="17.75" customHeight="1">
      <c r="A96" s="596"/>
      <c r="B96" s="598"/>
      <c r="C96" s="598"/>
      <c r="D96" s="598"/>
      <c r="E96" s="598"/>
      <c r="F96" s="598"/>
      <c r="G96" s="598"/>
      <c r="H96" s="598"/>
      <c r="I96" s="598"/>
      <c r="J96" s="598"/>
      <c r="K96" s="598"/>
      <c r="L96" s="586"/>
      <c r="M96" s="599"/>
      <c r="N96" s="1689" t="s">
        <v>1348</v>
      </c>
      <c r="O96" s="1690"/>
      <c r="P96" s="1690"/>
      <c r="Q96" s="1690"/>
      <c r="R96" s="1690"/>
      <c r="S96" s="1690"/>
      <c r="T96" s="1690"/>
      <c r="U96" s="1690"/>
      <c r="V96" s="1690"/>
      <c r="W96" s="1691"/>
      <c r="X96" s="1689" t="s">
        <v>1349</v>
      </c>
      <c r="Y96" s="1690"/>
      <c r="Z96" s="1690"/>
      <c r="AA96" s="1690"/>
      <c r="AB96" s="1690"/>
      <c r="AC96" s="1690"/>
      <c r="AD96" s="1690"/>
      <c r="AE96" s="1690"/>
      <c r="AF96" s="1690"/>
      <c r="AG96" s="1695"/>
      <c r="AH96" s="586"/>
      <c r="AI96" s="586"/>
      <c r="AJ96" s="599"/>
      <c r="AK96" s="1697" t="s">
        <v>1350</v>
      </c>
      <c r="AL96" s="1698"/>
      <c r="AM96" s="1698"/>
      <c r="AN96" s="1698"/>
      <c r="AO96" s="1698"/>
      <c r="AP96" s="1698"/>
      <c r="AQ96" s="1698"/>
      <c r="AR96" s="1698"/>
      <c r="AS96" s="1698"/>
      <c r="AT96" s="1699"/>
      <c r="AU96" s="1697" t="s">
        <v>1351</v>
      </c>
      <c r="AV96" s="1698"/>
      <c r="AW96" s="1698"/>
      <c r="AX96" s="1698"/>
      <c r="AY96" s="1698"/>
      <c r="AZ96" s="1698"/>
      <c r="BA96" s="1698"/>
      <c r="BB96" s="1698"/>
      <c r="BC96" s="1698"/>
      <c r="BD96" s="1703"/>
      <c r="BG96" s="599"/>
      <c r="BH96" s="1697" t="s">
        <v>1352</v>
      </c>
      <c r="BI96" s="1698"/>
      <c r="BJ96" s="1698"/>
      <c r="BK96" s="1698"/>
      <c r="BL96" s="1698"/>
      <c r="BM96" s="1698"/>
      <c r="BN96" s="1698"/>
      <c r="BO96" s="1698"/>
      <c r="BP96" s="1698"/>
      <c r="BQ96" s="1699"/>
      <c r="BR96" s="1697" t="s">
        <v>1353</v>
      </c>
      <c r="BS96" s="1698"/>
      <c r="BT96" s="1698"/>
      <c r="BU96" s="1698"/>
      <c r="BV96" s="1698"/>
      <c r="BW96" s="1698"/>
      <c r="BX96" s="1698"/>
      <c r="BY96" s="1698"/>
      <c r="BZ96" s="1698"/>
      <c r="CA96" s="1703"/>
      <c r="CD96" s="599"/>
      <c r="CE96" s="1697" t="s">
        <v>1354</v>
      </c>
      <c r="CF96" s="1698"/>
      <c r="CG96" s="1698"/>
      <c r="CH96" s="1698"/>
      <c r="CI96" s="1698"/>
      <c r="CJ96" s="1698"/>
      <c r="CK96" s="1698"/>
      <c r="CL96" s="1698"/>
      <c r="CM96" s="1698"/>
      <c r="CN96" s="1699"/>
      <c r="CO96" s="1697" t="s">
        <v>1355</v>
      </c>
      <c r="CP96" s="1698"/>
      <c r="CQ96" s="1698"/>
      <c r="CR96" s="1698"/>
      <c r="CS96" s="1698"/>
      <c r="CT96" s="1698"/>
      <c r="CU96" s="1698"/>
      <c r="CV96" s="1698"/>
      <c r="CW96" s="1698"/>
      <c r="CX96" s="1703"/>
      <c r="CY96" s="586"/>
      <c r="CZ96" s="586"/>
      <c r="DA96" s="586"/>
      <c r="DB96" s="586"/>
      <c r="DC96" s="586"/>
      <c r="DD96" s="586"/>
      <c r="DE96" s="586"/>
      <c r="DF96" s="586"/>
      <c r="DG96" s="586"/>
      <c r="DH96" s="586"/>
      <c r="DI96" s="586"/>
      <c r="DJ96" s="586"/>
      <c r="DK96" s="586"/>
      <c r="DL96" s="586"/>
      <c r="DM96" s="586"/>
      <c r="DN96" s="586"/>
      <c r="DO96" s="586"/>
      <c r="DP96" s="586"/>
      <c r="DQ96" s="586"/>
      <c r="DR96" s="586"/>
      <c r="DS96" s="586"/>
      <c r="DT96" s="586"/>
      <c r="DU96" s="586"/>
      <c r="DV96" s="586"/>
      <c r="DW96" s="586"/>
      <c r="DX96" s="586"/>
      <c r="DY96" s="586"/>
      <c r="DZ96" s="586"/>
    </row>
    <row r="97" spans="1:130" ht="17.75" customHeight="1">
      <c r="A97" s="596"/>
      <c r="B97" s="598"/>
      <c r="C97" s="598"/>
      <c r="D97" s="598"/>
      <c r="E97" s="598"/>
      <c r="F97" s="598"/>
      <c r="G97" s="598"/>
      <c r="H97" s="598"/>
      <c r="I97" s="598"/>
      <c r="J97" s="598"/>
      <c r="K97" s="598"/>
      <c r="L97" s="586"/>
      <c r="M97" s="599"/>
      <c r="N97" s="1692"/>
      <c r="O97" s="1693"/>
      <c r="P97" s="1693"/>
      <c r="Q97" s="1693"/>
      <c r="R97" s="1693"/>
      <c r="S97" s="1693"/>
      <c r="T97" s="1693"/>
      <c r="U97" s="1693"/>
      <c r="V97" s="1693"/>
      <c r="W97" s="1694"/>
      <c r="X97" s="1692"/>
      <c r="Y97" s="1693"/>
      <c r="Z97" s="1693"/>
      <c r="AA97" s="1693"/>
      <c r="AB97" s="1693"/>
      <c r="AC97" s="1693"/>
      <c r="AD97" s="1693"/>
      <c r="AE97" s="1693"/>
      <c r="AF97" s="1693"/>
      <c r="AG97" s="1696"/>
      <c r="AH97" s="586"/>
      <c r="AI97" s="586"/>
      <c r="AJ97" s="599"/>
      <c r="AK97" s="1700"/>
      <c r="AL97" s="1701"/>
      <c r="AM97" s="1701"/>
      <c r="AN97" s="1701"/>
      <c r="AO97" s="1701"/>
      <c r="AP97" s="1701"/>
      <c r="AQ97" s="1701"/>
      <c r="AR97" s="1701"/>
      <c r="AS97" s="1701"/>
      <c r="AT97" s="1702"/>
      <c r="AU97" s="1700"/>
      <c r="AV97" s="1701"/>
      <c r="AW97" s="1701"/>
      <c r="AX97" s="1701"/>
      <c r="AY97" s="1701"/>
      <c r="AZ97" s="1701"/>
      <c r="BA97" s="1701"/>
      <c r="BB97" s="1701"/>
      <c r="BC97" s="1701"/>
      <c r="BD97" s="1704"/>
      <c r="BG97" s="599"/>
      <c r="BH97" s="1700"/>
      <c r="BI97" s="1701"/>
      <c r="BJ97" s="1701"/>
      <c r="BK97" s="1701"/>
      <c r="BL97" s="1701"/>
      <c r="BM97" s="1701"/>
      <c r="BN97" s="1701"/>
      <c r="BO97" s="1701"/>
      <c r="BP97" s="1701"/>
      <c r="BQ97" s="1702"/>
      <c r="BR97" s="1700"/>
      <c r="BS97" s="1701"/>
      <c r="BT97" s="1701"/>
      <c r="BU97" s="1701"/>
      <c r="BV97" s="1701"/>
      <c r="BW97" s="1701"/>
      <c r="BX97" s="1701"/>
      <c r="BY97" s="1701"/>
      <c r="BZ97" s="1701"/>
      <c r="CA97" s="1704"/>
      <c r="CD97" s="599"/>
      <c r="CE97" s="1700"/>
      <c r="CF97" s="1701"/>
      <c r="CG97" s="1701"/>
      <c r="CH97" s="1701"/>
      <c r="CI97" s="1701"/>
      <c r="CJ97" s="1701"/>
      <c r="CK97" s="1701"/>
      <c r="CL97" s="1701"/>
      <c r="CM97" s="1701"/>
      <c r="CN97" s="1702"/>
      <c r="CO97" s="1700"/>
      <c r="CP97" s="1701"/>
      <c r="CQ97" s="1701"/>
      <c r="CR97" s="1701"/>
      <c r="CS97" s="1701"/>
      <c r="CT97" s="1701"/>
      <c r="CU97" s="1701"/>
      <c r="CV97" s="1701"/>
      <c r="CW97" s="1701"/>
      <c r="CX97" s="1704"/>
      <c r="CY97" s="586"/>
      <c r="CZ97" s="586"/>
      <c r="DA97" s="586"/>
      <c r="DB97" s="586"/>
      <c r="DC97" s="586"/>
      <c r="DD97" s="586"/>
      <c r="DE97" s="586"/>
      <c r="DF97" s="586"/>
      <c r="DG97" s="586"/>
      <c r="DH97" s="586"/>
      <c r="DI97" s="586"/>
      <c r="DJ97" s="586"/>
      <c r="DK97" s="586"/>
      <c r="DL97" s="586"/>
      <c r="DM97" s="586"/>
      <c r="DN97" s="586"/>
      <c r="DO97" s="586"/>
      <c r="DP97" s="586"/>
      <c r="DQ97" s="586"/>
      <c r="DR97" s="586"/>
      <c r="DS97" s="586"/>
      <c r="DT97" s="586"/>
      <c r="DU97" s="586"/>
      <c r="DV97" s="586"/>
      <c r="DW97" s="586"/>
      <c r="DX97" s="586"/>
      <c r="DY97" s="586"/>
      <c r="DZ97" s="586"/>
    </row>
    <row r="98" spans="1:130" ht="17.75" customHeight="1">
      <c r="A98" s="596"/>
      <c r="B98" s="598"/>
      <c r="C98" s="598"/>
      <c r="D98" s="598"/>
      <c r="E98" s="598"/>
      <c r="F98" s="598"/>
      <c r="G98" s="598"/>
      <c r="H98" s="598"/>
      <c r="I98" s="598"/>
      <c r="J98" s="598"/>
      <c r="K98" s="598"/>
      <c r="L98" s="586"/>
      <c r="M98" s="599"/>
      <c r="N98" s="645"/>
      <c r="O98" s="645"/>
      <c r="P98" s="645"/>
      <c r="Q98" s="645"/>
      <c r="R98" s="645"/>
      <c r="S98" s="645"/>
      <c r="T98" s="645"/>
      <c r="U98" s="645"/>
      <c r="V98" s="645"/>
      <c r="W98" s="645"/>
      <c r="X98" s="643"/>
      <c r="Y98" s="643"/>
      <c r="Z98" s="643"/>
      <c r="AA98" s="643"/>
      <c r="AB98" s="643"/>
      <c r="AC98" s="643"/>
      <c r="AD98" s="643"/>
      <c r="AE98" s="643"/>
      <c r="AF98" s="643"/>
      <c r="AG98" s="644"/>
      <c r="AH98" s="586"/>
      <c r="AI98" s="586"/>
      <c r="AJ98" s="599"/>
      <c r="AK98" s="645"/>
      <c r="AL98" s="645"/>
      <c r="AM98" s="645"/>
      <c r="AN98" s="645"/>
      <c r="AO98" s="645"/>
      <c r="AP98" s="645"/>
      <c r="AQ98" s="645"/>
      <c r="AR98" s="645"/>
      <c r="AS98" s="645"/>
      <c r="AT98" s="645"/>
      <c r="AU98" s="643"/>
      <c r="AV98" s="643"/>
      <c r="AW98" s="643"/>
      <c r="AX98" s="643"/>
      <c r="AY98" s="643"/>
      <c r="AZ98" s="643"/>
      <c r="BA98" s="643"/>
      <c r="BB98" s="643"/>
      <c r="BC98" s="643"/>
      <c r="BD98" s="644"/>
      <c r="BG98" s="599"/>
      <c r="BH98" s="645"/>
      <c r="BI98" s="645"/>
      <c r="BJ98" s="645"/>
      <c r="BK98" s="645"/>
      <c r="BL98" s="645"/>
      <c r="BM98" s="645"/>
      <c r="BN98" s="645"/>
      <c r="BO98" s="645"/>
      <c r="BP98" s="645"/>
      <c r="BQ98" s="645"/>
      <c r="BR98" s="643"/>
      <c r="BS98" s="643"/>
      <c r="BT98" s="643"/>
      <c r="BU98" s="643"/>
      <c r="BV98" s="643"/>
      <c r="BW98" s="643"/>
      <c r="BX98" s="643"/>
      <c r="BY98" s="643"/>
      <c r="BZ98" s="643"/>
      <c r="CA98" s="644"/>
      <c r="CD98" s="599"/>
      <c r="CE98" s="645"/>
      <c r="CF98" s="645"/>
      <c r="CG98" s="645"/>
      <c r="CH98" s="645"/>
      <c r="CI98" s="645"/>
      <c r="CJ98" s="645"/>
      <c r="CK98" s="645"/>
      <c r="CL98" s="645"/>
      <c r="CM98" s="645"/>
      <c r="CN98" s="645"/>
      <c r="CO98" s="643"/>
      <c r="CP98" s="643"/>
      <c r="CQ98" s="643"/>
      <c r="CR98" s="643"/>
      <c r="CS98" s="643"/>
      <c r="CT98" s="643"/>
      <c r="CU98" s="643"/>
      <c r="CV98" s="643"/>
      <c r="CW98" s="643"/>
      <c r="CX98" s="644"/>
      <c r="CY98" s="586"/>
      <c r="CZ98" s="586"/>
      <c r="DA98" s="586"/>
      <c r="DB98" s="586"/>
      <c r="DC98" s="586"/>
      <c r="DD98" s="586"/>
      <c r="DE98" s="586"/>
      <c r="DF98" s="586"/>
      <c r="DG98" s="586"/>
      <c r="DH98" s="586"/>
      <c r="DI98" s="586"/>
      <c r="DJ98" s="586"/>
      <c r="DK98" s="586"/>
      <c r="DL98" s="586"/>
      <c r="DM98" s="586"/>
      <c r="DN98" s="586"/>
      <c r="DO98" s="586"/>
      <c r="DP98" s="586"/>
      <c r="DQ98" s="586"/>
      <c r="DR98" s="586"/>
      <c r="DS98" s="586"/>
      <c r="DT98" s="586"/>
      <c r="DU98" s="586"/>
      <c r="DV98" s="586"/>
      <c r="DW98" s="586"/>
      <c r="DX98" s="586"/>
      <c r="DY98" s="586"/>
      <c r="DZ98" s="586"/>
    </row>
    <row r="99" spans="1:130" ht="17.75" customHeight="1">
      <c r="A99" s="596"/>
      <c r="B99" s="598"/>
      <c r="C99" s="598"/>
      <c r="D99" s="598"/>
      <c r="E99" s="598"/>
      <c r="F99" s="598"/>
      <c r="G99" s="598"/>
      <c r="H99" s="598"/>
      <c r="I99" s="598"/>
      <c r="J99" s="598"/>
      <c r="K99" s="598"/>
      <c r="L99" s="586"/>
      <c r="M99" s="599"/>
      <c r="N99" s="1689" t="s">
        <v>1356</v>
      </c>
      <c r="O99" s="1690"/>
      <c r="P99" s="1690"/>
      <c r="Q99" s="1690"/>
      <c r="R99" s="1690"/>
      <c r="S99" s="1690"/>
      <c r="T99" s="1690"/>
      <c r="U99" s="1690"/>
      <c r="V99" s="1690"/>
      <c r="W99" s="1691"/>
      <c r="X99" s="1689" t="s">
        <v>1357</v>
      </c>
      <c r="Y99" s="1690"/>
      <c r="Z99" s="1690"/>
      <c r="AA99" s="1690"/>
      <c r="AB99" s="1690"/>
      <c r="AC99" s="1690"/>
      <c r="AD99" s="1690"/>
      <c r="AE99" s="1690"/>
      <c r="AF99" s="1690"/>
      <c r="AG99" s="1695"/>
      <c r="AH99" s="586"/>
      <c r="AI99" s="586"/>
      <c r="AJ99" s="599"/>
      <c r="AK99" s="1697" t="s">
        <v>1358</v>
      </c>
      <c r="AL99" s="1698"/>
      <c r="AM99" s="1698"/>
      <c r="AN99" s="1698"/>
      <c r="AO99" s="1698"/>
      <c r="AP99" s="1698"/>
      <c r="AQ99" s="1698"/>
      <c r="AR99" s="1698"/>
      <c r="AS99" s="1698"/>
      <c r="AT99" s="1699"/>
      <c r="AU99" s="1697" t="s">
        <v>1359</v>
      </c>
      <c r="AV99" s="1698"/>
      <c r="AW99" s="1698"/>
      <c r="AX99" s="1698"/>
      <c r="AY99" s="1698"/>
      <c r="AZ99" s="1698"/>
      <c r="BA99" s="1698"/>
      <c r="BB99" s="1698"/>
      <c r="BC99" s="1698"/>
      <c r="BD99" s="1703"/>
      <c r="BG99" s="599"/>
      <c r="BH99" s="1697" t="s">
        <v>1360</v>
      </c>
      <c r="BI99" s="1698"/>
      <c r="BJ99" s="1698"/>
      <c r="BK99" s="1698"/>
      <c r="BL99" s="1698"/>
      <c r="BM99" s="1698"/>
      <c r="BN99" s="1698"/>
      <c r="BO99" s="1698"/>
      <c r="BP99" s="1698"/>
      <c r="BQ99" s="1699"/>
      <c r="BR99" s="1697" t="s">
        <v>1361</v>
      </c>
      <c r="BS99" s="1698"/>
      <c r="BT99" s="1698"/>
      <c r="BU99" s="1698"/>
      <c r="BV99" s="1698"/>
      <c r="BW99" s="1698"/>
      <c r="BX99" s="1698"/>
      <c r="BY99" s="1698"/>
      <c r="BZ99" s="1698"/>
      <c r="CA99" s="1703"/>
      <c r="CD99" s="599"/>
      <c r="CE99" s="1697" t="s">
        <v>1362</v>
      </c>
      <c r="CF99" s="1698"/>
      <c r="CG99" s="1698"/>
      <c r="CH99" s="1698"/>
      <c r="CI99" s="1698"/>
      <c r="CJ99" s="1698"/>
      <c r="CK99" s="1698"/>
      <c r="CL99" s="1698"/>
      <c r="CM99" s="1698"/>
      <c r="CN99" s="1699"/>
      <c r="CO99" s="1697" t="s">
        <v>1363</v>
      </c>
      <c r="CP99" s="1698"/>
      <c r="CQ99" s="1698"/>
      <c r="CR99" s="1698"/>
      <c r="CS99" s="1698"/>
      <c r="CT99" s="1698"/>
      <c r="CU99" s="1698"/>
      <c r="CV99" s="1698"/>
      <c r="CW99" s="1698"/>
      <c r="CX99" s="1703"/>
      <c r="CY99" s="586"/>
      <c r="CZ99" s="586"/>
      <c r="DA99" s="586"/>
      <c r="DB99" s="586"/>
      <c r="DC99" s="586"/>
      <c r="DD99" s="586"/>
      <c r="DE99" s="586"/>
      <c r="DF99" s="586"/>
      <c r="DG99" s="586"/>
      <c r="DH99" s="586"/>
      <c r="DI99" s="586"/>
      <c r="DJ99" s="586"/>
      <c r="DK99" s="586"/>
      <c r="DL99" s="586"/>
      <c r="DM99" s="586"/>
      <c r="DN99" s="586"/>
      <c r="DO99" s="586"/>
      <c r="DP99" s="586"/>
      <c r="DQ99" s="586"/>
      <c r="DR99" s="586"/>
      <c r="DS99" s="586"/>
      <c r="DT99" s="586"/>
      <c r="DU99" s="586"/>
      <c r="DV99" s="586"/>
      <c r="DW99" s="586"/>
      <c r="DX99" s="586"/>
      <c r="DY99" s="586"/>
      <c r="DZ99" s="586"/>
    </row>
    <row r="100" spans="1:130" ht="17.75" customHeight="1">
      <c r="A100" s="596"/>
      <c r="B100" s="598"/>
      <c r="C100" s="598"/>
      <c r="D100" s="598"/>
      <c r="E100" s="598"/>
      <c r="F100" s="598"/>
      <c r="G100" s="598"/>
      <c r="H100" s="598"/>
      <c r="I100" s="598"/>
      <c r="J100" s="598"/>
      <c r="K100" s="598"/>
      <c r="L100" s="586"/>
      <c r="M100" s="599"/>
      <c r="N100" s="1692"/>
      <c r="O100" s="1693"/>
      <c r="P100" s="1693"/>
      <c r="Q100" s="1693"/>
      <c r="R100" s="1693"/>
      <c r="S100" s="1693"/>
      <c r="T100" s="1693"/>
      <c r="U100" s="1693"/>
      <c r="V100" s="1693"/>
      <c r="W100" s="1694"/>
      <c r="X100" s="1692"/>
      <c r="Y100" s="1693"/>
      <c r="Z100" s="1693"/>
      <c r="AA100" s="1693"/>
      <c r="AB100" s="1693"/>
      <c r="AC100" s="1693"/>
      <c r="AD100" s="1693"/>
      <c r="AE100" s="1693"/>
      <c r="AF100" s="1693"/>
      <c r="AG100" s="1696"/>
      <c r="AH100" s="586"/>
      <c r="AI100" s="586"/>
      <c r="AJ100" s="599"/>
      <c r="AK100" s="1700"/>
      <c r="AL100" s="1701"/>
      <c r="AM100" s="1701"/>
      <c r="AN100" s="1701"/>
      <c r="AO100" s="1701"/>
      <c r="AP100" s="1701"/>
      <c r="AQ100" s="1701"/>
      <c r="AR100" s="1701"/>
      <c r="AS100" s="1701"/>
      <c r="AT100" s="1702"/>
      <c r="AU100" s="1700"/>
      <c r="AV100" s="1701"/>
      <c r="AW100" s="1701"/>
      <c r="AX100" s="1701"/>
      <c r="AY100" s="1701"/>
      <c r="AZ100" s="1701"/>
      <c r="BA100" s="1701"/>
      <c r="BB100" s="1701"/>
      <c r="BC100" s="1701"/>
      <c r="BD100" s="1704"/>
      <c r="BG100" s="599"/>
      <c r="BH100" s="1700"/>
      <c r="BI100" s="1701"/>
      <c r="BJ100" s="1701"/>
      <c r="BK100" s="1701"/>
      <c r="BL100" s="1701"/>
      <c r="BM100" s="1701"/>
      <c r="BN100" s="1701"/>
      <c r="BO100" s="1701"/>
      <c r="BP100" s="1701"/>
      <c r="BQ100" s="1702"/>
      <c r="BR100" s="1700"/>
      <c r="BS100" s="1701"/>
      <c r="BT100" s="1701"/>
      <c r="BU100" s="1701"/>
      <c r="BV100" s="1701"/>
      <c r="BW100" s="1701"/>
      <c r="BX100" s="1701"/>
      <c r="BY100" s="1701"/>
      <c r="BZ100" s="1701"/>
      <c r="CA100" s="1704"/>
      <c r="CD100" s="599"/>
      <c r="CE100" s="1700"/>
      <c r="CF100" s="1701"/>
      <c r="CG100" s="1701"/>
      <c r="CH100" s="1701"/>
      <c r="CI100" s="1701"/>
      <c r="CJ100" s="1701"/>
      <c r="CK100" s="1701"/>
      <c r="CL100" s="1701"/>
      <c r="CM100" s="1701"/>
      <c r="CN100" s="1702"/>
      <c r="CO100" s="1700"/>
      <c r="CP100" s="1701"/>
      <c r="CQ100" s="1701"/>
      <c r="CR100" s="1701"/>
      <c r="CS100" s="1701"/>
      <c r="CT100" s="1701"/>
      <c r="CU100" s="1701"/>
      <c r="CV100" s="1701"/>
      <c r="CW100" s="1701"/>
      <c r="CX100" s="1704"/>
      <c r="CY100" s="586"/>
      <c r="CZ100" s="586"/>
      <c r="DA100" s="586"/>
      <c r="DB100" s="586"/>
      <c r="DC100" s="586"/>
      <c r="DD100" s="586"/>
      <c r="DE100" s="586"/>
      <c r="DF100" s="586"/>
      <c r="DG100" s="586"/>
      <c r="DH100" s="586"/>
      <c r="DI100" s="586"/>
      <c r="DJ100" s="586"/>
      <c r="DK100" s="586"/>
      <c r="DL100" s="586"/>
      <c r="DM100" s="586"/>
      <c r="DN100" s="586"/>
      <c r="DO100" s="586"/>
      <c r="DP100" s="586"/>
      <c r="DQ100" s="586"/>
      <c r="DR100" s="586"/>
      <c r="DS100" s="586"/>
      <c r="DT100" s="586"/>
      <c r="DU100" s="586"/>
      <c r="DV100" s="586"/>
      <c r="DW100" s="586"/>
      <c r="DX100" s="586"/>
      <c r="DY100" s="586"/>
      <c r="DZ100" s="586"/>
    </row>
    <row r="101" spans="1:130" ht="17.75" customHeight="1">
      <c r="A101" s="596"/>
      <c r="B101" s="598"/>
      <c r="C101" s="598"/>
      <c r="D101" s="598"/>
      <c r="E101" s="598"/>
      <c r="F101" s="598"/>
      <c r="G101" s="598"/>
      <c r="H101" s="598"/>
      <c r="I101" s="598"/>
      <c r="J101" s="598"/>
      <c r="K101" s="598"/>
      <c r="L101" s="586"/>
      <c r="M101" s="599"/>
      <c r="N101" s="645"/>
      <c r="O101" s="645"/>
      <c r="P101" s="645"/>
      <c r="Q101" s="645"/>
      <c r="R101" s="645"/>
      <c r="S101" s="645"/>
      <c r="T101" s="645"/>
      <c r="U101" s="645"/>
      <c r="V101" s="645"/>
      <c r="W101" s="645"/>
      <c r="X101" s="645"/>
      <c r="Y101" s="645"/>
      <c r="Z101" s="645"/>
      <c r="AA101" s="645"/>
      <c r="AB101" s="645"/>
      <c r="AC101" s="645"/>
      <c r="AD101" s="645"/>
      <c r="AE101" s="645"/>
      <c r="AF101" s="645"/>
      <c r="AG101" s="646"/>
      <c r="AH101" s="586"/>
      <c r="AI101" s="586"/>
      <c r="AJ101" s="599"/>
      <c r="AK101" s="645"/>
      <c r="AL101" s="645"/>
      <c r="AM101" s="645"/>
      <c r="AN101" s="645"/>
      <c r="AO101" s="645"/>
      <c r="AP101" s="645"/>
      <c r="AQ101" s="645"/>
      <c r="AR101" s="645"/>
      <c r="AS101" s="645"/>
      <c r="AT101" s="645"/>
      <c r="AU101" s="647"/>
      <c r="AV101" s="647"/>
      <c r="AW101" s="647"/>
      <c r="AX101" s="647"/>
      <c r="AY101" s="647"/>
      <c r="AZ101" s="647"/>
      <c r="BA101" s="647"/>
      <c r="BB101" s="647"/>
      <c r="BC101" s="647"/>
      <c r="BD101" s="648"/>
      <c r="BG101" s="599"/>
      <c r="BH101" s="645"/>
      <c r="BI101" s="645"/>
      <c r="BJ101" s="645"/>
      <c r="BK101" s="645"/>
      <c r="BL101" s="645"/>
      <c r="BM101" s="645"/>
      <c r="BN101" s="645"/>
      <c r="BO101" s="645"/>
      <c r="BP101" s="645"/>
      <c r="BQ101" s="645"/>
      <c r="BR101" s="647"/>
      <c r="BS101" s="647"/>
      <c r="BT101" s="647"/>
      <c r="BU101" s="647"/>
      <c r="BV101" s="647"/>
      <c r="BW101" s="647"/>
      <c r="BX101" s="647"/>
      <c r="BY101" s="647"/>
      <c r="BZ101" s="647"/>
      <c r="CA101" s="648"/>
      <c r="CD101" s="599"/>
      <c r="CE101" s="645"/>
      <c r="CF101" s="645"/>
      <c r="CG101" s="645"/>
      <c r="CH101" s="645"/>
      <c r="CI101" s="645"/>
      <c r="CJ101" s="645"/>
      <c r="CK101" s="645"/>
      <c r="CL101" s="645"/>
      <c r="CM101" s="645"/>
      <c r="CN101" s="645"/>
      <c r="CO101" s="647"/>
      <c r="CP101" s="647"/>
      <c r="CQ101" s="647"/>
      <c r="CR101" s="647"/>
      <c r="CS101" s="647"/>
      <c r="CT101" s="647"/>
      <c r="CU101" s="647"/>
      <c r="CV101" s="647"/>
      <c r="CW101" s="647"/>
      <c r="CX101" s="648"/>
      <c r="CY101" s="586"/>
      <c r="CZ101" s="586"/>
      <c r="DA101" s="586"/>
      <c r="DB101" s="586"/>
      <c r="DC101" s="586"/>
      <c r="DD101" s="586"/>
      <c r="DE101" s="586"/>
      <c r="DF101" s="586"/>
      <c r="DG101" s="586"/>
      <c r="DH101" s="586"/>
      <c r="DI101" s="586"/>
      <c r="DJ101" s="586"/>
      <c r="DK101" s="586"/>
      <c r="DL101" s="586"/>
      <c r="DM101" s="586"/>
      <c r="DN101" s="586"/>
      <c r="DO101" s="586"/>
      <c r="DP101" s="586"/>
      <c r="DQ101" s="586"/>
      <c r="DR101" s="586"/>
      <c r="DS101" s="586"/>
      <c r="DT101" s="586"/>
      <c r="DU101" s="586"/>
      <c r="DV101" s="586"/>
      <c r="DW101" s="586"/>
      <c r="DX101" s="586"/>
      <c r="DY101" s="586"/>
      <c r="DZ101" s="586"/>
    </row>
    <row r="102" spans="1:130" ht="17.75" customHeight="1">
      <c r="A102" s="596"/>
      <c r="B102" s="598"/>
      <c r="C102" s="598"/>
      <c r="D102" s="598"/>
      <c r="E102" s="598"/>
      <c r="F102" s="598"/>
      <c r="G102" s="598"/>
      <c r="H102" s="598"/>
      <c r="I102" s="598"/>
      <c r="J102" s="598"/>
      <c r="K102" s="598"/>
      <c r="L102" s="586"/>
      <c r="M102" s="599"/>
      <c r="N102" s="645"/>
      <c r="O102" s="645"/>
      <c r="P102" s="645"/>
      <c r="Q102" s="645"/>
      <c r="R102" s="645"/>
      <c r="S102" s="645"/>
      <c r="T102" s="645"/>
      <c r="U102" s="645"/>
      <c r="V102" s="645"/>
      <c r="W102" s="645"/>
      <c r="X102" s="645"/>
      <c r="Y102" s="645"/>
      <c r="Z102" s="645"/>
      <c r="AA102" s="645"/>
      <c r="AB102" s="645"/>
      <c r="AC102" s="645"/>
      <c r="AD102" s="645"/>
      <c r="AE102" s="645"/>
      <c r="AF102" s="645"/>
      <c r="AG102" s="646"/>
      <c r="AH102" s="586"/>
      <c r="AI102" s="586"/>
      <c r="AJ102" s="599"/>
      <c r="AK102" s="1697" t="s">
        <v>1364</v>
      </c>
      <c r="AL102" s="1698"/>
      <c r="AM102" s="1698"/>
      <c r="AN102" s="1698"/>
      <c r="AO102" s="1698"/>
      <c r="AP102" s="1698"/>
      <c r="AQ102" s="1698"/>
      <c r="AR102" s="1698"/>
      <c r="AS102" s="1698"/>
      <c r="AT102" s="1699"/>
      <c r="AU102" s="1697" t="s">
        <v>1365</v>
      </c>
      <c r="AV102" s="1698"/>
      <c r="AW102" s="1698"/>
      <c r="AX102" s="1698"/>
      <c r="AY102" s="1698"/>
      <c r="AZ102" s="1698"/>
      <c r="BA102" s="1698"/>
      <c r="BB102" s="1698"/>
      <c r="BC102" s="1698"/>
      <c r="BD102" s="1703"/>
      <c r="BG102" s="599"/>
      <c r="BH102" s="1697" t="s">
        <v>1366</v>
      </c>
      <c r="BI102" s="1698"/>
      <c r="BJ102" s="1698"/>
      <c r="BK102" s="1698"/>
      <c r="BL102" s="1698"/>
      <c r="BM102" s="1698"/>
      <c r="BN102" s="1698"/>
      <c r="BO102" s="1698"/>
      <c r="BP102" s="1698"/>
      <c r="BQ102" s="1699"/>
      <c r="BR102" s="1697" t="s">
        <v>1367</v>
      </c>
      <c r="BS102" s="1698"/>
      <c r="BT102" s="1698"/>
      <c r="BU102" s="1698"/>
      <c r="BV102" s="1698"/>
      <c r="BW102" s="1698"/>
      <c r="BX102" s="1698"/>
      <c r="BY102" s="1698"/>
      <c r="BZ102" s="1698"/>
      <c r="CA102" s="1703"/>
      <c r="CD102" s="599"/>
      <c r="CE102" s="1697" t="s">
        <v>1368</v>
      </c>
      <c r="CF102" s="1698"/>
      <c r="CG102" s="1698"/>
      <c r="CH102" s="1698"/>
      <c r="CI102" s="1698"/>
      <c r="CJ102" s="1698"/>
      <c r="CK102" s="1698"/>
      <c r="CL102" s="1698"/>
      <c r="CM102" s="1698"/>
      <c r="CN102" s="1699"/>
      <c r="CO102" s="1697" t="s">
        <v>1369</v>
      </c>
      <c r="CP102" s="1698"/>
      <c r="CQ102" s="1698"/>
      <c r="CR102" s="1698"/>
      <c r="CS102" s="1698"/>
      <c r="CT102" s="1698"/>
      <c r="CU102" s="1698"/>
      <c r="CV102" s="1698"/>
      <c r="CW102" s="1698"/>
      <c r="CX102" s="1703"/>
      <c r="CY102" s="586"/>
      <c r="CZ102" s="586"/>
      <c r="DA102" s="586"/>
      <c r="DB102" s="586"/>
      <c r="DC102" s="586"/>
      <c r="DD102" s="586"/>
      <c r="DE102" s="586"/>
      <c r="DF102" s="586"/>
      <c r="DG102" s="586"/>
      <c r="DH102" s="586"/>
      <c r="DI102" s="586"/>
      <c r="DJ102" s="586"/>
      <c r="DK102" s="586"/>
      <c r="DL102" s="586"/>
      <c r="DM102" s="586"/>
      <c r="DN102" s="586"/>
      <c r="DO102" s="586"/>
      <c r="DP102" s="586"/>
      <c r="DQ102" s="586"/>
      <c r="DR102" s="586"/>
      <c r="DS102" s="586"/>
      <c r="DT102" s="586"/>
      <c r="DU102" s="586"/>
      <c r="DV102" s="586"/>
      <c r="DW102" s="586"/>
      <c r="DX102" s="586"/>
      <c r="DY102" s="586"/>
      <c r="DZ102" s="586"/>
    </row>
    <row r="103" spans="1:130" ht="17.75" customHeight="1">
      <c r="A103" s="596"/>
      <c r="B103" s="598"/>
      <c r="C103" s="598"/>
      <c r="D103" s="598"/>
      <c r="E103" s="598"/>
      <c r="F103" s="598"/>
      <c r="G103" s="598"/>
      <c r="H103" s="598"/>
      <c r="I103" s="598"/>
      <c r="J103" s="598"/>
      <c r="K103" s="598"/>
      <c r="L103" s="586"/>
      <c r="M103" s="599"/>
      <c r="N103" s="645"/>
      <c r="O103" s="645"/>
      <c r="P103" s="645"/>
      <c r="Q103" s="645"/>
      <c r="R103" s="645"/>
      <c r="S103" s="645"/>
      <c r="T103" s="645"/>
      <c r="U103" s="645"/>
      <c r="V103" s="645"/>
      <c r="W103" s="645"/>
      <c r="X103" s="645"/>
      <c r="Y103" s="645"/>
      <c r="Z103" s="645"/>
      <c r="AA103" s="645"/>
      <c r="AB103" s="645"/>
      <c r="AC103" s="645"/>
      <c r="AD103" s="645"/>
      <c r="AE103" s="645"/>
      <c r="AF103" s="645"/>
      <c r="AG103" s="646"/>
      <c r="AH103" s="586"/>
      <c r="AI103" s="586"/>
      <c r="AJ103" s="599"/>
      <c r="AK103" s="1700"/>
      <c r="AL103" s="1701"/>
      <c r="AM103" s="1701"/>
      <c r="AN103" s="1701"/>
      <c r="AO103" s="1701"/>
      <c r="AP103" s="1701"/>
      <c r="AQ103" s="1701"/>
      <c r="AR103" s="1701"/>
      <c r="AS103" s="1701"/>
      <c r="AT103" s="1702"/>
      <c r="AU103" s="1700"/>
      <c r="AV103" s="1701"/>
      <c r="AW103" s="1701"/>
      <c r="AX103" s="1701"/>
      <c r="AY103" s="1701"/>
      <c r="AZ103" s="1701"/>
      <c r="BA103" s="1701"/>
      <c r="BB103" s="1701"/>
      <c r="BC103" s="1701"/>
      <c r="BD103" s="1704"/>
      <c r="BG103" s="599"/>
      <c r="BH103" s="1700"/>
      <c r="BI103" s="1701"/>
      <c r="BJ103" s="1701"/>
      <c r="BK103" s="1701"/>
      <c r="BL103" s="1701"/>
      <c r="BM103" s="1701"/>
      <c r="BN103" s="1701"/>
      <c r="BO103" s="1701"/>
      <c r="BP103" s="1701"/>
      <c r="BQ103" s="1702"/>
      <c r="BR103" s="1700"/>
      <c r="BS103" s="1701"/>
      <c r="BT103" s="1701"/>
      <c r="BU103" s="1701"/>
      <c r="BV103" s="1701"/>
      <c r="BW103" s="1701"/>
      <c r="BX103" s="1701"/>
      <c r="BY103" s="1701"/>
      <c r="BZ103" s="1701"/>
      <c r="CA103" s="1704"/>
      <c r="CD103" s="599"/>
      <c r="CE103" s="1700"/>
      <c r="CF103" s="1701"/>
      <c r="CG103" s="1701"/>
      <c r="CH103" s="1701"/>
      <c r="CI103" s="1701"/>
      <c r="CJ103" s="1701"/>
      <c r="CK103" s="1701"/>
      <c r="CL103" s="1701"/>
      <c r="CM103" s="1701"/>
      <c r="CN103" s="1702"/>
      <c r="CO103" s="1700"/>
      <c r="CP103" s="1701"/>
      <c r="CQ103" s="1701"/>
      <c r="CR103" s="1701"/>
      <c r="CS103" s="1701"/>
      <c r="CT103" s="1701"/>
      <c r="CU103" s="1701"/>
      <c r="CV103" s="1701"/>
      <c r="CW103" s="1701"/>
      <c r="CX103" s="1704"/>
      <c r="CY103" s="586"/>
      <c r="CZ103" s="586"/>
      <c r="DA103" s="586"/>
      <c r="DB103" s="586"/>
      <c r="DC103" s="586"/>
      <c r="DD103" s="586"/>
      <c r="DE103" s="586"/>
      <c r="DF103" s="586"/>
      <c r="DG103" s="586"/>
      <c r="DH103" s="586"/>
      <c r="DI103" s="586"/>
      <c r="DJ103" s="586"/>
      <c r="DK103" s="586"/>
      <c r="DL103" s="586"/>
      <c r="DM103" s="586"/>
      <c r="DN103" s="586"/>
      <c r="DO103" s="586"/>
      <c r="DP103" s="586"/>
      <c r="DQ103" s="586"/>
      <c r="DR103" s="586"/>
      <c r="DS103" s="586"/>
      <c r="DT103" s="586"/>
      <c r="DU103" s="586"/>
      <c r="DV103" s="586"/>
      <c r="DW103" s="586"/>
      <c r="DX103" s="586"/>
      <c r="DY103" s="586"/>
      <c r="DZ103" s="586"/>
    </row>
    <row r="104" spans="1:130" ht="17.75" customHeight="1">
      <c r="A104" s="596"/>
      <c r="B104" s="598"/>
      <c r="C104" s="598"/>
      <c r="D104" s="598"/>
      <c r="E104" s="598"/>
      <c r="F104" s="598"/>
      <c r="G104" s="598"/>
      <c r="H104" s="598"/>
      <c r="I104" s="598"/>
      <c r="J104" s="598"/>
      <c r="K104" s="598"/>
      <c r="L104" s="586"/>
      <c r="M104" s="599"/>
      <c r="N104" s="645"/>
      <c r="O104" s="645"/>
      <c r="P104" s="645"/>
      <c r="Q104" s="645"/>
      <c r="R104" s="645"/>
      <c r="S104" s="645"/>
      <c r="T104" s="645"/>
      <c r="U104" s="645"/>
      <c r="V104" s="645"/>
      <c r="W104" s="645"/>
      <c r="X104" s="645"/>
      <c r="Y104" s="645"/>
      <c r="Z104" s="645"/>
      <c r="AA104" s="645"/>
      <c r="AB104" s="645"/>
      <c r="AC104" s="645"/>
      <c r="AD104" s="645"/>
      <c r="AE104" s="645"/>
      <c r="AF104" s="645"/>
      <c r="AG104" s="646"/>
      <c r="AH104" s="586"/>
      <c r="AI104" s="586"/>
      <c r="AJ104" s="599"/>
      <c r="AK104" s="645"/>
      <c r="AL104" s="645"/>
      <c r="AM104" s="645"/>
      <c r="AN104" s="645"/>
      <c r="AO104" s="645"/>
      <c r="AP104" s="645"/>
      <c r="AQ104" s="645"/>
      <c r="AR104" s="645"/>
      <c r="AS104" s="645"/>
      <c r="AT104" s="645"/>
      <c r="AU104" s="649"/>
      <c r="AV104" s="649"/>
      <c r="AW104" s="649"/>
      <c r="AX104" s="649"/>
      <c r="AY104" s="649"/>
      <c r="AZ104" s="649"/>
      <c r="BA104" s="649"/>
      <c r="BB104" s="649"/>
      <c r="BC104" s="649"/>
      <c r="BD104" s="650"/>
      <c r="BG104" s="599"/>
      <c r="BH104" s="645"/>
      <c r="BI104" s="645"/>
      <c r="BJ104" s="645"/>
      <c r="BK104" s="645"/>
      <c r="BL104" s="645"/>
      <c r="BM104" s="645"/>
      <c r="BN104" s="645"/>
      <c r="BO104" s="645"/>
      <c r="BP104" s="645"/>
      <c r="BQ104" s="645"/>
      <c r="BR104" s="645"/>
      <c r="BS104" s="645"/>
      <c r="BT104" s="645"/>
      <c r="BU104" s="645"/>
      <c r="BV104" s="645"/>
      <c r="BW104" s="645"/>
      <c r="BX104" s="645"/>
      <c r="BY104" s="645"/>
      <c r="BZ104" s="645"/>
      <c r="CA104" s="646"/>
      <c r="CD104" s="599"/>
      <c r="CE104" s="645"/>
      <c r="CF104" s="645"/>
      <c r="CG104" s="645"/>
      <c r="CH104" s="645"/>
      <c r="CI104" s="645"/>
      <c r="CJ104" s="645"/>
      <c r="CK104" s="645"/>
      <c r="CL104" s="645"/>
      <c r="CM104" s="645"/>
      <c r="CN104" s="645"/>
      <c r="CO104" s="649"/>
      <c r="CP104" s="649"/>
      <c r="CQ104" s="649"/>
      <c r="CR104" s="649"/>
      <c r="CS104" s="649"/>
      <c r="CT104" s="649"/>
      <c r="CU104" s="649"/>
      <c r="CV104" s="649"/>
      <c r="CW104" s="649"/>
      <c r="CX104" s="650"/>
      <c r="CY104" s="586"/>
      <c r="CZ104" s="586"/>
      <c r="DA104" s="586"/>
      <c r="DB104" s="586"/>
      <c r="DC104" s="586"/>
      <c r="DD104" s="586"/>
      <c r="DE104" s="586"/>
      <c r="DF104" s="586"/>
      <c r="DG104" s="586"/>
      <c r="DH104" s="586"/>
      <c r="DI104" s="586"/>
      <c r="DJ104" s="586"/>
      <c r="DK104" s="586"/>
      <c r="DL104" s="586"/>
      <c r="DM104" s="586"/>
      <c r="DN104" s="586"/>
      <c r="DO104" s="586"/>
      <c r="DP104" s="586"/>
      <c r="DQ104" s="586"/>
      <c r="DR104" s="586"/>
      <c r="DS104" s="586"/>
      <c r="DT104" s="586"/>
      <c r="DU104" s="586"/>
      <c r="DV104" s="586"/>
      <c r="DW104" s="586"/>
      <c r="DX104" s="586"/>
      <c r="DY104" s="586"/>
      <c r="DZ104" s="586"/>
    </row>
    <row r="105" spans="1:130" ht="17.75" customHeight="1">
      <c r="A105" s="596"/>
      <c r="B105" s="598"/>
      <c r="C105" s="598"/>
      <c r="D105" s="598"/>
      <c r="E105" s="598"/>
      <c r="F105" s="598"/>
      <c r="G105" s="598"/>
      <c r="H105" s="598"/>
      <c r="I105" s="598"/>
      <c r="J105" s="598"/>
      <c r="K105" s="598"/>
      <c r="L105" s="586"/>
      <c r="M105" s="599"/>
      <c r="N105" s="645"/>
      <c r="O105" s="645"/>
      <c r="P105" s="645"/>
      <c r="Q105" s="645"/>
      <c r="R105" s="645"/>
      <c r="S105" s="645"/>
      <c r="T105" s="645"/>
      <c r="U105" s="645"/>
      <c r="V105" s="645"/>
      <c r="W105" s="645"/>
      <c r="X105" s="645"/>
      <c r="Y105" s="645"/>
      <c r="Z105" s="645"/>
      <c r="AA105" s="645"/>
      <c r="AB105" s="645"/>
      <c r="AC105" s="645"/>
      <c r="AD105" s="645"/>
      <c r="AE105" s="645"/>
      <c r="AF105" s="645"/>
      <c r="AG105" s="646"/>
      <c r="AH105" s="586"/>
      <c r="AI105" s="586"/>
      <c r="AJ105" s="599"/>
      <c r="AK105" s="645"/>
      <c r="AL105" s="645"/>
      <c r="AM105" s="645"/>
      <c r="AN105" s="645"/>
      <c r="AO105" s="645"/>
      <c r="AP105" s="645"/>
      <c r="AQ105" s="645"/>
      <c r="AR105" s="645"/>
      <c r="AS105" s="645"/>
      <c r="AT105" s="645"/>
      <c r="AU105" s="1697" t="s">
        <v>1370</v>
      </c>
      <c r="AV105" s="1698"/>
      <c r="AW105" s="1698"/>
      <c r="AX105" s="1698"/>
      <c r="AY105" s="1698"/>
      <c r="AZ105" s="1698"/>
      <c r="BA105" s="1698"/>
      <c r="BB105" s="1698"/>
      <c r="BC105" s="1698"/>
      <c r="BD105" s="1703"/>
      <c r="BG105" s="599"/>
      <c r="BH105" s="1697" t="s">
        <v>1371</v>
      </c>
      <c r="BI105" s="1698"/>
      <c r="BJ105" s="1698"/>
      <c r="BK105" s="1698"/>
      <c r="BL105" s="1698"/>
      <c r="BM105" s="1698"/>
      <c r="BN105" s="1698"/>
      <c r="BO105" s="1698"/>
      <c r="BP105" s="1698"/>
      <c r="BQ105" s="1699"/>
      <c r="BR105" s="1697" t="s">
        <v>1372</v>
      </c>
      <c r="BS105" s="1698"/>
      <c r="BT105" s="1698"/>
      <c r="BU105" s="1698"/>
      <c r="BV105" s="1698"/>
      <c r="BW105" s="1698"/>
      <c r="BX105" s="1698"/>
      <c r="BY105" s="1698"/>
      <c r="BZ105" s="1698"/>
      <c r="CA105" s="1703"/>
      <c r="CD105" s="599"/>
      <c r="CE105" s="1697" t="s">
        <v>1373</v>
      </c>
      <c r="CF105" s="1698"/>
      <c r="CG105" s="1698"/>
      <c r="CH105" s="1698"/>
      <c r="CI105" s="1698"/>
      <c r="CJ105" s="1698"/>
      <c r="CK105" s="1698"/>
      <c r="CL105" s="1698"/>
      <c r="CM105" s="1698"/>
      <c r="CN105" s="1699"/>
      <c r="CO105" s="1697" t="s">
        <v>1374</v>
      </c>
      <c r="CP105" s="1698"/>
      <c r="CQ105" s="1698"/>
      <c r="CR105" s="1698"/>
      <c r="CS105" s="1698"/>
      <c r="CT105" s="1698"/>
      <c r="CU105" s="1698"/>
      <c r="CV105" s="1698"/>
      <c r="CW105" s="1698"/>
      <c r="CX105" s="1703"/>
      <c r="CY105" s="586"/>
      <c r="CZ105" s="586"/>
      <c r="DA105" s="586"/>
      <c r="DB105" s="586"/>
      <c r="DC105" s="586"/>
      <c r="DD105" s="586"/>
      <c r="DE105" s="586"/>
      <c r="DF105" s="586"/>
      <c r="DG105" s="586"/>
      <c r="DH105" s="586"/>
      <c r="DI105" s="586"/>
      <c r="DJ105" s="586"/>
      <c r="DK105" s="586"/>
      <c r="DL105" s="586"/>
      <c r="DM105" s="586"/>
      <c r="DN105" s="586"/>
      <c r="DO105" s="586"/>
      <c r="DP105" s="586"/>
      <c r="DQ105" s="586"/>
      <c r="DR105" s="586"/>
      <c r="DS105" s="586"/>
      <c r="DT105" s="586"/>
      <c r="DU105" s="586"/>
      <c r="DV105" s="586"/>
      <c r="DW105" s="586"/>
      <c r="DX105" s="586"/>
      <c r="DY105" s="586"/>
      <c r="DZ105" s="586"/>
    </row>
    <row r="106" spans="1:130" ht="17.75" customHeight="1">
      <c r="A106" s="596"/>
      <c r="B106" s="598"/>
      <c r="C106" s="598"/>
      <c r="D106" s="598"/>
      <c r="E106" s="598"/>
      <c r="F106" s="598"/>
      <c r="G106" s="598"/>
      <c r="H106" s="598"/>
      <c r="I106" s="598"/>
      <c r="J106" s="598"/>
      <c r="K106" s="598"/>
      <c r="L106" s="586"/>
      <c r="M106" s="599"/>
      <c r="N106" s="645"/>
      <c r="O106" s="645"/>
      <c r="P106" s="645"/>
      <c r="Q106" s="645"/>
      <c r="R106" s="645"/>
      <c r="S106" s="645"/>
      <c r="T106" s="645"/>
      <c r="U106" s="645"/>
      <c r="V106" s="645"/>
      <c r="W106" s="645"/>
      <c r="X106" s="645"/>
      <c r="Y106" s="645"/>
      <c r="Z106" s="645"/>
      <c r="AA106" s="645"/>
      <c r="AB106" s="645"/>
      <c r="AC106" s="645"/>
      <c r="AD106" s="645"/>
      <c r="AE106" s="645"/>
      <c r="AF106" s="645"/>
      <c r="AG106" s="646"/>
      <c r="AH106" s="586"/>
      <c r="AI106" s="586"/>
      <c r="AJ106" s="599"/>
      <c r="AK106" s="645"/>
      <c r="AL106" s="645"/>
      <c r="AM106" s="645"/>
      <c r="AN106" s="645"/>
      <c r="AO106" s="645"/>
      <c r="AP106" s="645"/>
      <c r="AQ106" s="645"/>
      <c r="AR106" s="645"/>
      <c r="AS106" s="645"/>
      <c r="AT106" s="645"/>
      <c r="AU106" s="1700"/>
      <c r="AV106" s="1701"/>
      <c r="AW106" s="1701"/>
      <c r="AX106" s="1701"/>
      <c r="AY106" s="1701"/>
      <c r="AZ106" s="1701"/>
      <c r="BA106" s="1701"/>
      <c r="BB106" s="1701"/>
      <c r="BC106" s="1701"/>
      <c r="BD106" s="1704"/>
      <c r="BG106" s="599"/>
      <c r="BH106" s="1700"/>
      <c r="BI106" s="1701"/>
      <c r="BJ106" s="1701"/>
      <c r="BK106" s="1701"/>
      <c r="BL106" s="1701"/>
      <c r="BM106" s="1701"/>
      <c r="BN106" s="1701"/>
      <c r="BO106" s="1701"/>
      <c r="BP106" s="1701"/>
      <c r="BQ106" s="1702"/>
      <c r="BR106" s="1700"/>
      <c r="BS106" s="1701"/>
      <c r="BT106" s="1701"/>
      <c r="BU106" s="1701"/>
      <c r="BV106" s="1701"/>
      <c r="BW106" s="1701"/>
      <c r="BX106" s="1701"/>
      <c r="BY106" s="1701"/>
      <c r="BZ106" s="1701"/>
      <c r="CA106" s="1704"/>
      <c r="CD106" s="599"/>
      <c r="CE106" s="1700"/>
      <c r="CF106" s="1701"/>
      <c r="CG106" s="1701"/>
      <c r="CH106" s="1701"/>
      <c r="CI106" s="1701"/>
      <c r="CJ106" s="1701"/>
      <c r="CK106" s="1701"/>
      <c r="CL106" s="1701"/>
      <c r="CM106" s="1701"/>
      <c r="CN106" s="1702"/>
      <c r="CO106" s="1700"/>
      <c r="CP106" s="1701"/>
      <c r="CQ106" s="1701"/>
      <c r="CR106" s="1701"/>
      <c r="CS106" s="1701"/>
      <c r="CT106" s="1701"/>
      <c r="CU106" s="1701"/>
      <c r="CV106" s="1701"/>
      <c r="CW106" s="1701"/>
      <c r="CX106" s="1704"/>
      <c r="CY106" s="586"/>
      <c r="CZ106" s="586"/>
      <c r="DA106" s="586"/>
      <c r="DB106" s="586"/>
      <c r="DC106" s="586"/>
      <c r="DD106" s="586"/>
      <c r="DE106" s="586"/>
      <c r="DF106" s="586"/>
      <c r="DG106" s="586"/>
      <c r="DH106" s="586"/>
      <c r="DI106" s="586"/>
      <c r="DJ106" s="586"/>
      <c r="DK106" s="586"/>
      <c r="DL106" s="586"/>
      <c r="DM106" s="586"/>
      <c r="DN106" s="586"/>
      <c r="DO106" s="586"/>
      <c r="DP106" s="586"/>
      <c r="DQ106" s="586"/>
      <c r="DR106" s="586"/>
      <c r="DS106" s="586"/>
      <c r="DT106" s="586"/>
      <c r="DU106" s="586"/>
      <c r="DV106" s="586"/>
      <c r="DW106" s="586"/>
      <c r="DX106" s="586"/>
      <c r="DY106" s="586"/>
      <c r="DZ106" s="586"/>
    </row>
    <row r="107" spans="1:130" ht="17.75" customHeight="1">
      <c r="A107" s="596"/>
      <c r="B107" s="598"/>
      <c r="C107" s="598"/>
      <c r="D107" s="598"/>
      <c r="E107" s="598"/>
      <c r="F107" s="598"/>
      <c r="G107" s="598"/>
      <c r="H107" s="598"/>
      <c r="I107" s="598"/>
      <c r="J107" s="617"/>
      <c r="K107" s="598"/>
      <c r="L107" s="586"/>
      <c r="M107" s="599"/>
      <c r="N107" s="645"/>
      <c r="O107" s="645"/>
      <c r="P107" s="645"/>
      <c r="Q107" s="645"/>
      <c r="R107" s="645"/>
      <c r="S107" s="645"/>
      <c r="T107" s="645"/>
      <c r="U107" s="645"/>
      <c r="V107" s="645"/>
      <c r="W107" s="645"/>
      <c r="X107" s="645"/>
      <c r="Y107" s="645"/>
      <c r="Z107" s="645"/>
      <c r="AA107" s="645"/>
      <c r="AB107" s="645"/>
      <c r="AC107" s="645"/>
      <c r="AD107" s="645"/>
      <c r="AE107" s="645"/>
      <c r="AF107" s="645"/>
      <c r="AG107" s="650"/>
      <c r="AH107" s="586"/>
      <c r="AI107" s="586"/>
      <c r="AJ107" s="599"/>
      <c r="AK107" s="645"/>
      <c r="AL107" s="645"/>
      <c r="AM107" s="645"/>
      <c r="AN107" s="645"/>
      <c r="AO107" s="645"/>
      <c r="AP107" s="645"/>
      <c r="AQ107" s="645"/>
      <c r="AR107" s="645"/>
      <c r="AS107" s="645"/>
      <c r="AT107" s="645"/>
      <c r="AU107" s="649"/>
      <c r="AV107" s="649"/>
      <c r="AW107" s="649"/>
      <c r="AX107" s="649"/>
      <c r="AY107" s="649"/>
      <c r="AZ107" s="649"/>
      <c r="BA107" s="649"/>
      <c r="BB107" s="649"/>
      <c r="BC107" s="649"/>
      <c r="BD107" s="650"/>
      <c r="BG107" s="599"/>
      <c r="BH107" s="645"/>
      <c r="BI107" s="645"/>
      <c r="BJ107" s="645"/>
      <c r="BK107" s="645"/>
      <c r="BL107" s="645"/>
      <c r="BM107" s="645"/>
      <c r="BN107" s="645"/>
      <c r="BO107" s="645"/>
      <c r="BP107" s="645"/>
      <c r="BQ107" s="645"/>
      <c r="BR107" s="649"/>
      <c r="BS107" s="649"/>
      <c r="BT107" s="649"/>
      <c r="BU107" s="649"/>
      <c r="BV107" s="649"/>
      <c r="BW107" s="649"/>
      <c r="BX107" s="649"/>
      <c r="BY107" s="649"/>
      <c r="BZ107" s="649"/>
      <c r="CA107" s="650"/>
      <c r="CD107" s="599"/>
      <c r="CE107" s="645"/>
      <c r="CF107" s="645"/>
      <c r="CG107" s="645"/>
      <c r="CH107" s="645"/>
      <c r="CI107" s="645"/>
      <c r="CJ107" s="645"/>
      <c r="CK107" s="645"/>
      <c r="CL107" s="645"/>
      <c r="CM107" s="645"/>
      <c r="CN107" s="645"/>
      <c r="CO107" s="649"/>
      <c r="CP107" s="649"/>
      <c r="CQ107" s="649"/>
      <c r="CR107" s="649"/>
      <c r="CS107" s="649"/>
      <c r="CT107" s="649"/>
      <c r="CU107" s="649"/>
      <c r="CV107" s="649"/>
      <c r="CW107" s="649"/>
      <c r="CX107" s="650"/>
      <c r="CY107" s="586"/>
      <c r="CZ107" s="586"/>
      <c r="DA107" s="586"/>
      <c r="DB107" s="586"/>
      <c r="DC107" s="586"/>
      <c r="DD107" s="586"/>
      <c r="DE107" s="586"/>
      <c r="DF107" s="586"/>
      <c r="DG107" s="586"/>
      <c r="DH107" s="586"/>
      <c r="DI107" s="586"/>
      <c r="DJ107" s="586"/>
      <c r="DK107" s="586"/>
      <c r="DL107" s="586"/>
      <c r="DM107" s="586"/>
      <c r="DN107" s="586"/>
      <c r="DO107" s="586"/>
      <c r="DP107" s="586"/>
      <c r="DQ107" s="586"/>
      <c r="DR107" s="586"/>
      <c r="DS107" s="586"/>
      <c r="DT107" s="586"/>
      <c r="DU107" s="586"/>
      <c r="DV107" s="586"/>
      <c r="DW107" s="586"/>
      <c r="DX107" s="586"/>
      <c r="DY107" s="586"/>
      <c r="DZ107" s="586"/>
    </row>
    <row r="108" spans="1:130" s="651" customFormat="1" ht="24" customHeight="1">
      <c r="B108" s="636" t="s">
        <v>1375</v>
      </c>
      <c r="C108" s="652"/>
      <c r="D108" s="653"/>
      <c r="E108" s="653"/>
      <c r="F108" s="653"/>
      <c r="G108" s="653"/>
      <c r="H108" s="653"/>
      <c r="I108" s="653"/>
      <c r="J108" s="622"/>
      <c r="K108" s="623"/>
      <c r="L108" s="586"/>
      <c r="M108" s="627" t="s">
        <v>1376</v>
      </c>
      <c r="N108" s="654"/>
      <c r="O108" s="654"/>
      <c r="P108" s="654"/>
      <c r="Q108" s="654"/>
      <c r="R108" s="654"/>
      <c r="S108" s="654"/>
      <c r="AG108" s="655"/>
      <c r="AJ108" s="627" t="s">
        <v>1377</v>
      </c>
      <c r="AK108" s="654"/>
      <c r="AL108" s="654"/>
      <c r="AM108" s="654"/>
      <c r="AN108" s="654"/>
      <c r="AO108" s="654"/>
      <c r="AP108" s="654"/>
      <c r="BD108" s="655"/>
      <c r="BE108" s="656"/>
      <c r="BF108" s="656"/>
      <c r="BG108" s="627" t="s">
        <v>1378</v>
      </c>
      <c r="BH108" s="654"/>
      <c r="BI108" s="654"/>
      <c r="BJ108" s="654"/>
      <c r="BK108" s="654"/>
      <c r="BL108" s="654"/>
      <c r="BM108" s="654"/>
      <c r="CA108" s="655"/>
      <c r="CB108" s="656"/>
      <c r="CC108" s="656"/>
      <c r="CD108" s="627" t="s">
        <v>1379</v>
      </c>
      <c r="CE108" s="654"/>
      <c r="CF108" s="654"/>
      <c r="CG108" s="654"/>
      <c r="CH108" s="654"/>
      <c r="CI108" s="654"/>
      <c r="CJ108" s="654"/>
      <c r="CX108" s="655"/>
      <c r="CY108" s="656"/>
      <c r="CZ108" s="656"/>
      <c r="DA108" s="656"/>
      <c r="DB108" s="656"/>
      <c r="DC108" s="656"/>
      <c r="DD108" s="656"/>
      <c r="DE108" s="656"/>
      <c r="DF108" s="656"/>
      <c r="DG108" s="656"/>
      <c r="DH108" s="656"/>
      <c r="DI108" s="656"/>
      <c r="DJ108" s="656"/>
      <c r="DK108" s="656"/>
      <c r="DL108" s="656"/>
      <c r="DM108" s="656"/>
      <c r="DN108" s="656"/>
      <c r="DO108" s="656"/>
      <c r="DP108" s="656"/>
      <c r="DQ108" s="656"/>
      <c r="DR108" s="656"/>
      <c r="DS108" s="656"/>
      <c r="DT108" s="656"/>
      <c r="DU108" s="656"/>
      <c r="DV108" s="656"/>
      <c r="DW108" s="656"/>
      <c r="DX108" s="656"/>
      <c r="DY108" s="656"/>
      <c r="DZ108" s="656"/>
    </row>
    <row r="109" spans="1:130" ht="17.75" customHeight="1">
      <c r="A109" s="596"/>
      <c r="B109" s="598"/>
      <c r="C109" s="598"/>
      <c r="D109" s="598"/>
      <c r="E109" s="598"/>
      <c r="F109" s="598"/>
      <c r="G109" s="598"/>
      <c r="H109" s="598"/>
      <c r="I109" s="598"/>
      <c r="J109" s="629"/>
      <c r="K109" s="598"/>
      <c r="L109" s="586"/>
      <c r="M109" s="599"/>
      <c r="N109" s="586"/>
      <c r="O109" s="586"/>
      <c r="P109" s="586"/>
      <c r="Q109" s="586"/>
      <c r="R109" s="586"/>
      <c r="S109" s="586"/>
      <c r="T109" s="586"/>
      <c r="U109" s="586"/>
      <c r="V109" s="586"/>
      <c r="W109" s="586"/>
      <c r="X109" s="637"/>
      <c r="Y109" s="637"/>
      <c r="Z109" s="637"/>
      <c r="AA109" s="637"/>
      <c r="AB109" s="637"/>
      <c r="AC109" s="637"/>
      <c r="AD109" s="637"/>
      <c r="AE109" s="637"/>
      <c r="AF109" s="637"/>
      <c r="AG109" s="638"/>
      <c r="AH109" s="586"/>
      <c r="AI109" s="586"/>
      <c r="AJ109" s="599"/>
      <c r="AK109" s="586"/>
      <c r="AL109" s="586"/>
      <c r="AM109" s="586"/>
      <c r="AN109" s="586"/>
      <c r="AO109" s="586"/>
      <c r="AP109" s="586"/>
      <c r="AQ109" s="586"/>
      <c r="AR109" s="586"/>
      <c r="AS109" s="586"/>
      <c r="AT109" s="586"/>
      <c r="AU109" s="637"/>
      <c r="AV109" s="637"/>
      <c r="AW109" s="637"/>
      <c r="AX109" s="637"/>
      <c r="AY109" s="637"/>
      <c r="AZ109" s="637"/>
      <c r="BA109" s="637"/>
      <c r="BB109" s="637"/>
      <c r="BC109" s="637"/>
      <c r="BD109" s="638"/>
      <c r="BG109" s="599"/>
      <c r="BH109" s="586"/>
      <c r="BI109" s="586"/>
      <c r="BJ109" s="586"/>
      <c r="BK109" s="586"/>
      <c r="BL109" s="586"/>
      <c r="BM109" s="586"/>
      <c r="BN109" s="586"/>
      <c r="BO109" s="586"/>
      <c r="BP109" s="586"/>
      <c r="BQ109" s="586"/>
      <c r="BR109" s="637"/>
      <c r="BS109" s="637"/>
      <c r="BT109" s="637"/>
      <c r="BU109" s="637"/>
      <c r="BV109" s="637"/>
      <c r="BW109" s="637"/>
      <c r="BX109" s="637"/>
      <c r="BY109" s="637"/>
      <c r="BZ109" s="637"/>
      <c r="CA109" s="638"/>
      <c r="CD109" s="599"/>
      <c r="CE109" s="586"/>
      <c r="CF109" s="586"/>
      <c r="CG109" s="586"/>
      <c r="CH109" s="586"/>
      <c r="CI109" s="586"/>
      <c r="CJ109" s="586"/>
      <c r="CK109" s="586"/>
      <c r="CL109" s="586"/>
      <c r="CM109" s="586"/>
      <c r="CN109" s="586"/>
      <c r="CO109" s="637"/>
      <c r="CP109" s="637"/>
      <c r="CQ109" s="637"/>
      <c r="CR109" s="637"/>
      <c r="CS109" s="637"/>
      <c r="CT109" s="637"/>
      <c r="CU109" s="637"/>
      <c r="CV109" s="637"/>
      <c r="CW109" s="637"/>
      <c r="CX109" s="638"/>
      <c r="CY109" s="586"/>
      <c r="CZ109" s="586"/>
      <c r="DA109" s="586"/>
      <c r="DB109" s="586"/>
      <c r="DC109" s="586"/>
      <c r="DD109" s="586"/>
      <c r="DE109" s="586"/>
      <c r="DF109" s="586"/>
      <c r="DG109" s="586"/>
      <c r="DH109" s="586"/>
      <c r="DI109" s="586"/>
      <c r="DJ109" s="586"/>
      <c r="DK109" s="586"/>
      <c r="DL109" s="586"/>
      <c r="DM109" s="586"/>
      <c r="DN109" s="586"/>
      <c r="DO109" s="586"/>
      <c r="DP109" s="586"/>
      <c r="DQ109" s="586"/>
      <c r="DR109" s="586"/>
      <c r="DS109" s="586"/>
      <c r="DT109" s="586"/>
      <c r="DU109" s="586"/>
      <c r="DV109" s="586"/>
      <c r="DW109" s="586"/>
      <c r="DX109" s="586"/>
      <c r="DY109" s="586"/>
      <c r="DZ109" s="586"/>
    </row>
    <row r="110" spans="1:130" ht="17.75" customHeight="1">
      <c r="A110" s="596"/>
      <c r="B110" s="598"/>
      <c r="C110" s="598"/>
      <c r="D110" s="598"/>
      <c r="E110" s="598"/>
      <c r="F110" s="598"/>
      <c r="G110" s="598"/>
      <c r="H110" s="598"/>
      <c r="I110" s="598"/>
      <c r="J110" s="598"/>
      <c r="K110" s="598"/>
      <c r="L110" s="586"/>
      <c r="M110" s="599"/>
      <c r="N110" s="1705" t="s">
        <v>1340</v>
      </c>
      <c r="O110" s="1705"/>
      <c r="P110" s="639"/>
      <c r="Q110" s="639"/>
      <c r="R110" s="639"/>
      <c r="S110" s="641"/>
      <c r="T110" s="641"/>
      <c r="U110" s="641"/>
      <c r="V110" s="641"/>
      <c r="W110" s="641"/>
      <c r="X110" s="1705" t="s">
        <v>1341</v>
      </c>
      <c r="Y110" s="1705"/>
      <c r="Z110" s="586"/>
      <c r="AA110" s="586"/>
      <c r="AB110" s="586"/>
      <c r="AC110" s="586"/>
      <c r="AD110" s="586"/>
      <c r="AE110" s="586"/>
      <c r="AF110" s="586"/>
      <c r="AG110" s="601"/>
      <c r="AH110" s="586"/>
      <c r="AI110" s="586"/>
      <c r="AJ110" s="599"/>
      <c r="AK110" s="1705" t="s">
        <v>1340</v>
      </c>
      <c r="AL110" s="1705"/>
      <c r="AM110" s="639"/>
      <c r="AN110" s="639"/>
      <c r="AO110" s="639"/>
      <c r="AP110" s="641"/>
      <c r="AQ110" s="641"/>
      <c r="AR110" s="641"/>
      <c r="AS110" s="641"/>
      <c r="AT110" s="641"/>
      <c r="AU110" s="1705" t="s">
        <v>1341</v>
      </c>
      <c r="AV110" s="1705"/>
      <c r="AW110" s="586"/>
      <c r="AX110" s="586"/>
      <c r="AY110" s="586"/>
      <c r="AZ110" s="586"/>
      <c r="BA110" s="586"/>
      <c r="BB110" s="586"/>
      <c r="BC110" s="586"/>
      <c r="BD110" s="601"/>
      <c r="BG110" s="599"/>
      <c r="BH110" s="1706" t="s">
        <v>1340</v>
      </c>
      <c r="BI110" s="1706"/>
      <c r="BJ110" s="639"/>
      <c r="BK110" s="639"/>
      <c r="BL110" s="639"/>
      <c r="BM110" s="641"/>
      <c r="BN110" s="641"/>
      <c r="BO110" s="641"/>
      <c r="BP110" s="641"/>
      <c r="BQ110" s="641"/>
      <c r="BR110" s="1705" t="s">
        <v>1341</v>
      </c>
      <c r="BS110" s="1705"/>
      <c r="BT110" s="586"/>
      <c r="BU110" s="586"/>
      <c r="BV110" s="586"/>
      <c r="BW110" s="586"/>
      <c r="BX110" s="586"/>
      <c r="BY110" s="586"/>
      <c r="BZ110" s="586"/>
      <c r="CA110" s="601"/>
      <c r="CD110" s="599"/>
      <c r="CE110" s="1705" t="s">
        <v>1340</v>
      </c>
      <c r="CF110" s="1705"/>
      <c r="CG110" s="639"/>
      <c r="CH110" s="639"/>
      <c r="CI110" s="639"/>
      <c r="CJ110" s="641"/>
      <c r="CK110" s="641"/>
      <c r="CL110" s="641"/>
      <c r="CM110" s="641"/>
      <c r="CN110" s="641"/>
      <c r="CO110" s="1705" t="s">
        <v>1341</v>
      </c>
      <c r="CP110" s="1705"/>
      <c r="CQ110" s="586"/>
      <c r="CR110" s="586"/>
      <c r="CS110" s="586"/>
      <c r="CT110" s="586"/>
      <c r="CU110" s="586"/>
      <c r="CV110" s="586"/>
      <c r="CW110" s="586"/>
      <c r="CX110" s="601"/>
      <c r="CY110" s="586"/>
      <c r="CZ110" s="586"/>
      <c r="DA110" s="586"/>
      <c r="DB110" s="586"/>
      <c r="DC110" s="586"/>
      <c r="DD110" s="586"/>
      <c r="DE110" s="586"/>
      <c r="DF110" s="586"/>
      <c r="DG110" s="586"/>
      <c r="DH110" s="586"/>
      <c r="DI110" s="586"/>
      <c r="DJ110" s="586"/>
      <c r="DK110" s="586"/>
      <c r="DL110" s="586"/>
      <c r="DM110" s="586"/>
      <c r="DN110" s="586"/>
      <c r="DO110" s="586"/>
      <c r="DP110" s="586"/>
      <c r="DQ110" s="586"/>
      <c r="DR110" s="586"/>
      <c r="DS110" s="586"/>
      <c r="DT110" s="586"/>
      <c r="DU110" s="586"/>
      <c r="DV110" s="586"/>
      <c r="DW110" s="586"/>
      <c r="DX110" s="586"/>
      <c r="DY110" s="586"/>
      <c r="DZ110" s="586"/>
    </row>
    <row r="111" spans="1:130" ht="17.75" customHeight="1">
      <c r="A111" s="596"/>
      <c r="B111" s="598"/>
      <c r="C111" s="1680" t="s">
        <v>1855</v>
      </c>
      <c r="D111" s="1681"/>
      <c r="E111" s="1681"/>
      <c r="F111" s="1681"/>
      <c r="G111" s="1681"/>
      <c r="H111" s="1681"/>
      <c r="I111" s="1682"/>
      <c r="J111" s="598"/>
      <c r="K111" s="598"/>
      <c r="L111" s="586"/>
      <c r="M111" s="599"/>
      <c r="N111" s="1689" t="s">
        <v>1864</v>
      </c>
      <c r="O111" s="1690"/>
      <c r="P111" s="1690"/>
      <c r="Q111" s="1690"/>
      <c r="R111" s="1690"/>
      <c r="S111" s="1690"/>
      <c r="T111" s="1690"/>
      <c r="U111" s="1690"/>
      <c r="V111" s="1690"/>
      <c r="W111" s="1691"/>
      <c r="X111" s="1689" t="s">
        <v>1865</v>
      </c>
      <c r="Y111" s="1690"/>
      <c r="Z111" s="1690"/>
      <c r="AA111" s="1690"/>
      <c r="AB111" s="1690"/>
      <c r="AC111" s="1690"/>
      <c r="AD111" s="1690"/>
      <c r="AE111" s="1690"/>
      <c r="AF111" s="1690"/>
      <c r="AG111" s="1695"/>
      <c r="AH111" s="586"/>
      <c r="AI111" s="586"/>
      <c r="AJ111" s="599"/>
      <c r="AK111" s="1697" t="s">
        <v>1380</v>
      </c>
      <c r="AL111" s="1698"/>
      <c r="AM111" s="1698"/>
      <c r="AN111" s="1698"/>
      <c r="AO111" s="1698"/>
      <c r="AP111" s="1698"/>
      <c r="AQ111" s="1698"/>
      <c r="AR111" s="1698"/>
      <c r="AS111" s="1698"/>
      <c r="AT111" s="1699"/>
      <c r="AU111" s="1697" t="s">
        <v>1381</v>
      </c>
      <c r="AV111" s="1698"/>
      <c r="AW111" s="1698"/>
      <c r="AX111" s="1698"/>
      <c r="AY111" s="1698"/>
      <c r="AZ111" s="1698"/>
      <c r="BA111" s="1698"/>
      <c r="BB111" s="1698"/>
      <c r="BC111" s="1698"/>
      <c r="BD111" s="1703"/>
      <c r="BG111" s="599"/>
      <c r="BH111" s="1672" t="s">
        <v>1382</v>
      </c>
      <c r="BI111" s="1673"/>
      <c r="BJ111" s="1673"/>
      <c r="BK111" s="1673"/>
      <c r="BL111" s="1673"/>
      <c r="BM111" s="1673"/>
      <c r="BN111" s="1673"/>
      <c r="BO111" s="1673"/>
      <c r="BP111" s="1673"/>
      <c r="BQ111" s="1674"/>
      <c r="BR111" s="1672" t="s">
        <v>1383</v>
      </c>
      <c r="BS111" s="1673"/>
      <c r="BT111" s="1673"/>
      <c r="BU111" s="1673"/>
      <c r="BV111" s="1673"/>
      <c r="BW111" s="1673"/>
      <c r="BX111" s="1673"/>
      <c r="BY111" s="1673"/>
      <c r="BZ111" s="1673"/>
      <c r="CA111" s="1675"/>
      <c r="CD111" s="599"/>
      <c r="CE111" s="657" t="s">
        <v>1384</v>
      </c>
      <c r="CF111" s="658"/>
      <c r="CG111" s="658"/>
      <c r="CH111" s="658"/>
      <c r="CI111" s="658"/>
      <c r="CJ111" s="658"/>
      <c r="CK111" s="658"/>
      <c r="CL111" s="658"/>
      <c r="CM111" s="658"/>
      <c r="CN111" s="659"/>
      <c r="CO111" s="657" t="s">
        <v>1385</v>
      </c>
      <c r="CP111" s="660"/>
      <c r="CQ111" s="660"/>
      <c r="CR111" s="660"/>
      <c r="CS111" s="660"/>
      <c r="CT111" s="660"/>
      <c r="CU111" s="660"/>
      <c r="CV111" s="660"/>
      <c r="CW111" s="660"/>
      <c r="CX111" s="661"/>
      <c r="CY111" s="586"/>
      <c r="CZ111" s="586"/>
      <c r="DA111" s="586"/>
      <c r="DB111" s="586"/>
      <c r="DC111" s="586"/>
      <c r="DD111" s="586"/>
      <c r="DE111" s="586"/>
      <c r="DF111" s="586"/>
      <c r="DG111" s="586"/>
      <c r="DH111" s="586"/>
      <c r="DI111" s="586"/>
      <c r="DJ111" s="586"/>
      <c r="DK111" s="586"/>
      <c r="DL111" s="586"/>
      <c r="DM111" s="586"/>
      <c r="DN111" s="586"/>
      <c r="DO111" s="586"/>
      <c r="DP111" s="586"/>
      <c r="DQ111" s="586"/>
      <c r="DR111" s="586"/>
      <c r="DS111" s="586"/>
      <c r="DT111" s="586"/>
      <c r="DU111" s="586"/>
      <c r="DV111" s="586"/>
      <c r="DW111" s="586"/>
      <c r="DX111" s="586"/>
      <c r="DY111" s="586"/>
      <c r="DZ111" s="586"/>
    </row>
    <row r="112" spans="1:130" ht="17.75" customHeight="1">
      <c r="A112" s="596"/>
      <c r="B112" s="598"/>
      <c r="C112" s="1683"/>
      <c r="D112" s="1684"/>
      <c r="E112" s="1684"/>
      <c r="F112" s="1684"/>
      <c r="G112" s="1684"/>
      <c r="H112" s="1684"/>
      <c r="I112" s="1685"/>
      <c r="J112" s="598"/>
      <c r="K112" s="598"/>
      <c r="L112" s="586"/>
      <c r="M112" s="599"/>
      <c r="N112" s="1692"/>
      <c r="O112" s="1693"/>
      <c r="P112" s="1693"/>
      <c r="Q112" s="1693"/>
      <c r="R112" s="1693"/>
      <c r="S112" s="1693"/>
      <c r="T112" s="1693"/>
      <c r="U112" s="1693"/>
      <c r="V112" s="1693"/>
      <c r="W112" s="1694"/>
      <c r="X112" s="1692"/>
      <c r="Y112" s="1693"/>
      <c r="Z112" s="1693"/>
      <c r="AA112" s="1693"/>
      <c r="AB112" s="1693"/>
      <c r="AC112" s="1693"/>
      <c r="AD112" s="1693"/>
      <c r="AE112" s="1693"/>
      <c r="AF112" s="1693"/>
      <c r="AG112" s="1696"/>
      <c r="AH112" s="586"/>
      <c r="AI112" s="586"/>
      <c r="AJ112" s="599"/>
      <c r="AK112" s="1700"/>
      <c r="AL112" s="1701"/>
      <c r="AM112" s="1701"/>
      <c r="AN112" s="1701"/>
      <c r="AO112" s="1701"/>
      <c r="AP112" s="1701"/>
      <c r="AQ112" s="1701"/>
      <c r="AR112" s="1701"/>
      <c r="AS112" s="1701"/>
      <c r="AT112" s="1702"/>
      <c r="AU112" s="1700"/>
      <c r="AV112" s="1701"/>
      <c r="AW112" s="1701"/>
      <c r="AX112" s="1701"/>
      <c r="AY112" s="1701"/>
      <c r="AZ112" s="1701"/>
      <c r="BA112" s="1701"/>
      <c r="BB112" s="1701"/>
      <c r="BC112" s="1701"/>
      <c r="BD112" s="1704"/>
      <c r="BG112" s="599"/>
      <c r="BH112" s="1672" t="s">
        <v>1386</v>
      </c>
      <c r="BI112" s="1673"/>
      <c r="BJ112" s="1673"/>
      <c r="BK112" s="1673"/>
      <c r="BL112" s="1673"/>
      <c r="BM112" s="1673"/>
      <c r="BN112" s="1673"/>
      <c r="BO112" s="1673"/>
      <c r="BP112" s="1673"/>
      <c r="BQ112" s="1674"/>
      <c r="BR112" s="1672" t="s">
        <v>1387</v>
      </c>
      <c r="BS112" s="1673"/>
      <c r="BT112" s="1673"/>
      <c r="BU112" s="1673"/>
      <c r="BV112" s="1673"/>
      <c r="BW112" s="1673"/>
      <c r="BX112" s="1673"/>
      <c r="BY112" s="1673"/>
      <c r="BZ112" s="1673"/>
      <c r="CA112" s="1675"/>
      <c r="CD112" s="599"/>
      <c r="CE112" s="662" t="s">
        <v>1388</v>
      </c>
      <c r="CF112" s="663"/>
      <c r="CG112" s="663"/>
      <c r="CH112" s="663"/>
      <c r="CI112" s="663"/>
      <c r="CJ112" s="663"/>
      <c r="CK112" s="663"/>
      <c r="CL112" s="663"/>
      <c r="CM112" s="663"/>
      <c r="CN112" s="664"/>
      <c r="CO112" s="657" t="s">
        <v>1389</v>
      </c>
      <c r="CP112" s="660"/>
      <c r="CQ112" s="660"/>
      <c r="CR112" s="660"/>
      <c r="CS112" s="660"/>
      <c r="CT112" s="660"/>
      <c r="CU112" s="660"/>
      <c r="CV112" s="660"/>
      <c r="CW112" s="660"/>
      <c r="CX112" s="661"/>
      <c r="CY112" s="586"/>
      <c r="CZ112" s="586"/>
      <c r="DA112" s="586"/>
      <c r="DB112" s="586"/>
      <c r="DC112" s="586"/>
      <c r="DD112" s="586"/>
      <c r="DE112" s="586"/>
      <c r="DF112" s="586"/>
      <c r="DG112" s="586"/>
      <c r="DH112" s="586"/>
      <c r="DI112" s="586"/>
      <c r="DJ112" s="586"/>
      <c r="DK112" s="586"/>
      <c r="DL112" s="586"/>
      <c r="DM112" s="586"/>
      <c r="DN112" s="586"/>
      <c r="DO112" s="586"/>
      <c r="DP112" s="586"/>
      <c r="DQ112" s="586"/>
      <c r="DR112" s="586"/>
      <c r="DS112" s="586"/>
      <c r="DT112" s="586"/>
      <c r="DU112" s="586"/>
      <c r="DV112" s="586"/>
      <c r="DW112" s="586"/>
      <c r="DX112" s="586"/>
      <c r="DY112" s="586"/>
      <c r="DZ112" s="586"/>
    </row>
    <row r="113" spans="1:130" ht="17.75" customHeight="1">
      <c r="A113" s="596"/>
      <c r="B113" s="598"/>
      <c r="C113" s="1683"/>
      <c r="D113" s="1684"/>
      <c r="E113" s="1684"/>
      <c r="F113" s="1684"/>
      <c r="G113" s="1684"/>
      <c r="H113" s="1684"/>
      <c r="I113" s="1685"/>
      <c r="J113" s="598"/>
      <c r="K113" s="598"/>
      <c r="L113" s="586"/>
      <c r="M113" s="599"/>
      <c r="N113" s="1668" t="s">
        <v>1382</v>
      </c>
      <c r="O113" s="1669"/>
      <c r="P113" s="1669"/>
      <c r="Q113" s="1669"/>
      <c r="R113" s="1669"/>
      <c r="S113" s="1669"/>
      <c r="T113" s="1669"/>
      <c r="U113" s="1669"/>
      <c r="V113" s="1669"/>
      <c r="W113" s="1670"/>
      <c r="X113" s="1668" t="s">
        <v>1866</v>
      </c>
      <c r="Y113" s="1669"/>
      <c r="Z113" s="1669"/>
      <c r="AA113" s="1669"/>
      <c r="AB113" s="1669"/>
      <c r="AC113" s="1669"/>
      <c r="AD113" s="1669"/>
      <c r="AE113" s="1669"/>
      <c r="AF113" s="1669"/>
      <c r="AG113" s="1671"/>
      <c r="AH113" s="586"/>
      <c r="AI113" s="586"/>
      <c r="AJ113" s="599"/>
      <c r="AK113" s="1676" t="s">
        <v>1388</v>
      </c>
      <c r="AL113" s="1677"/>
      <c r="AM113" s="1677"/>
      <c r="AN113" s="1677"/>
      <c r="AO113" s="1677"/>
      <c r="AP113" s="1677"/>
      <c r="AQ113" s="1677"/>
      <c r="AR113" s="1677"/>
      <c r="AS113" s="1677"/>
      <c r="AT113" s="1679"/>
      <c r="AU113" s="1676" t="s">
        <v>1390</v>
      </c>
      <c r="AV113" s="1677"/>
      <c r="AW113" s="1677"/>
      <c r="AX113" s="1677"/>
      <c r="AY113" s="1677"/>
      <c r="AZ113" s="1677"/>
      <c r="BA113" s="1677"/>
      <c r="BB113" s="1677"/>
      <c r="BC113" s="1677"/>
      <c r="BD113" s="1678"/>
      <c r="BG113" s="599"/>
      <c r="BH113" s="1672" t="s">
        <v>1391</v>
      </c>
      <c r="BI113" s="1673"/>
      <c r="BJ113" s="1673"/>
      <c r="BK113" s="1673"/>
      <c r="BL113" s="1673"/>
      <c r="BM113" s="1673"/>
      <c r="BN113" s="1673"/>
      <c r="BO113" s="1673"/>
      <c r="BP113" s="1673"/>
      <c r="BQ113" s="1674"/>
      <c r="BR113" s="1672" t="s">
        <v>1392</v>
      </c>
      <c r="BS113" s="1673"/>
      <c r="BT113" s="1673"/>
      <c r="BU113" s="1673"/>
      <c r="BV113" s="1673"/>
      <c r="BW113" s="1673"/>
      <c r="BX113" s="1673"/>
      <c r="BY113" s="1673"/>
      <c r="BZ113" s="1673"/>
      <c r="CA113" s="1675"/>
      <c r="CD113" s="599"/>
      <c r="CE113" s="662" t="s">
        <v>1393</v>
      </c>
      <c r="CF113" s="663"/>
      <c r="CG113" s="663"/>
      <c r="CH113" s="663"/>
      <c r="CI113" s="663"/>
      <c r="CJ113" s="663"/>
      <c r="CK113" s="663"/>
      <c r="CL113" s="663"/>
      <c r="CM113" s="663"/>
      <c r="CN113" s="664"/>
      <c r="CO113" s="657" t="s">
        <v>1388</v>
      </c>
      <c r="CP113" s="660"/>
      <c r="CQ113" s="660"/>
      <c r="CR113" s="660"/>
      <c r="CS113" s="660"/>
      <c r="CT113" s="660"/>
      <c r="CU113" s="660"/>
      <c r="CV113" s="660"/>
      <c r="CW113" s="660"/>
      <c r="CX113" s="661"/>
      <c r="CY113" s="586"/>
      <c r="CZ113" s="586"/>
      <c r="DA113" s="586"/>
      <c r="DB113" s="586"/>
      <c r="DC113" s="586"/>
      <c r="DD113" s="586"/>
      <c r="DE113" s="586"/>
      <c r="DF113" s="586"/>
      <c r="DG113" s="586"/>
      <c r="DH113" s="586"/>
      <c r="DI113" s="586"/>
      <c r="DJ113" s="586"/>
      <c r="DK113" s="586"/>
      <c r="DL113" s="586"/>
      <c r="DM113" s="586"/>
      <c r="DN113" s="586"/>
      <c r="DO113" s="586"/>
      <c r="DP113" s="586"/>
      <c r="DQ113" s="586"/>
      <c r="DR113" s="586"/>
      <c r="DS113" s="586"/>
      <c r="DT113" s="586"/>
      <c r="DU113" s="586"/>
      <c r="DV113" s="586"/>
      <c r="DW113" s="586"/>
      <c r="DX113" s="586"/>
      <c r="DY113" s="586"/>
      <c r="DZ113" s="586"/>
    </row>
    <row r="114" spans="1:130" ht="17.75" customHeight="1">
      <c r="A114" s="596"/>
      <c r="B114" s="598"/>
      <c r="C114" s="1683"/>
      <c r="D114" s="1684"/>
      <c r="E114" s="1684"/>
      <c r="F114" s="1684"/>
      <c r="G114" s="1684"/>
      <c r="H114" s="1684"/>
      <c r="I114" s="1685"/>
      <c r="J114" s="598"/>
      <c r="K114" s="598"/>
      <c r="L114" s="586"/>
      <c r="M114" s="599"/>
      <c r="N114" s="1668" t="s">
        <v>1867</v>
      </c>
      <c r="O114" s="1669"/>
      <c r="P114" s="1669"/>
      <c r="Q114" s="1669"/>
      <c r="R114" s="1669"/>
      <c r="S114" s="1669"/>
      <c r="T114" s="1669"/>
      <c r="U114" s="1669"/>
      <c r="V114" s="1669"/>
      <c r="W114" s="1670"/>
      <c r="X114" s="1668" t="s">
        <v>1868</v>
      </c>
      <c r="Y114" s="1669"/>
      <c r="Z114" s="1669"/>
      <c r="AA114" s="1669"/>
      <c r="AB114" s="1669"/>
      <c r="AC114" s="1669"/>
      <c r="AD114" s="1669"/>
      <c r="AE114" s="1669"/>
      <c r="AF114" s="1669"/>
      <c r="AG114" s="1671"/>
      <c r="AH114" s="586"/>
      <c r="AI114" s="586"/>
      <c r="AJ114" s="599"/>
      <c r="AK114" s="1676" t="s">
        <v>1394</v>
      </c>
      <c r="AL114" s="1677"/>
      <c r="AM114" s="1677"/>
      <c r="AN114" s="1677"/>
      <c r="AO114" s="1677"/>
      <c r="AP114" s="1677"/>
      <c r="AQ114" s="1677"/>
      <c r="AR114" s="1677"/>
      <c r="AS114" s="1677"/>
      <c r="AT114" s="1679"/>
      <c r="AU114" s="1676" t="s">
        <v>1388</v>
      </c>
      <c r="AV114" s="1677"/>
      <c r="AW114" s="1677"/>
      <c r="AX114" s="1677"/>
      <c r="AY114" s="1677"/>
      <c r="AZ114" s="1677"/>
      <c r="BA114" s="1677"/>
      <c r="BB114" s="1677"/>
      <c r="BC114" s="1677"/>
      <c r="BD114" s="1678"/>
      <c r="BG114" s="599"/>
      <c r="BH114" s="1672" t="s">
        <v>1395</v>
      </c>
      <c r="BI114" s="1673"/>
      <c r="BJ114" s="1673"/>
      <c r="BK114" s="1673"/>
      <c r="BL114" s="1673"/>
      <c r="BM114" s="1673"/>
      <c r="BN114" s="1673"/>
      <c r="BO114" s="1673"/>
      <c r="BP114" s="1673"/>
      <c r="BQ114" s="1674"/>
      <c r="BR114" s="1672" t="s">
        <v>1396</v>
      </c>
      <c r="BS114" s="1673"/>
      <c r="BT114" s="1673"/>
      <c r="BU114" s="1673"/>
      <c r="BV114" s="1673"/>
      <c r="BW114" s="1673"/>
      <c r="BX114" s="1673"/>
      <c r="BY114" s="1673"/>
      <c r="BZ114" s="1673"/>
      <c r="CA114" s="1675"/>
      <c r="CD114" s="599"/>
      <c r="CE114" s="662" t="s">
        <v>1397</v>
      </c>
      <c r="CF114" s="663"/>
      <c r="CG114" s="663"/>
      <c r="CH114" s="663"/>
      <c r="CI114" s="663"/>
      <c r="CJ114" s="663"/>
      <c r="CK114" s="663"/>
      <c r="CL114" s="663"/>
      <c r="CM114" s="663"/>
      <c r="CN114" s="664"/>
      <c r="CO114" s="657" t="s">
        <v>1398</v>
      </c>
      <c r="CP114" s="660"/>
      <c r="CQ114" s="660"/>
      <c r="CR114" s="660"/>
      <c r="CS114" s="660"/>
      <c r="CT114" s="660"/>
      <c r="CU114" s="660"/>
      <c r="CV114" s="660"/>
      <c r="CW114" s="660"/>
      <c r="CX114" s="661"/>
      <c r="CY114" s="586"/>
      <c r="CZ114" s="586"/>
      <c r="DA114" s="586"/>
      <c r="DB114" s="586"/>
      <c r="DC114" s="586"/>
      <c r="DD114" s="586"/>
      <c r="DE114" s="586"/>
      <c r="DF114" s="586"/>
      <c r="DG114" s="586"/>
      <c r="DH114" s="586"/>
      <c r="DI114" s="586"/>
      <c r="DJ114" s="586"/>
      <c r="DK114" s="586"/>
      <c r="DL114" s="586"/>
      <c r="DM114" s="586"/>
      <c r="DN114" s="586"/>
      <c r="DO114" s="586"/>
      <c r="DP114" s="586"/>
      <c r="DQ114" s="586"/>
      <c r="DR114" s="586"/>
      <c r="DS114" s="586"/>
      <c r="DT114" s="586"/>
      <c r="DU114" s="586"/>
      <c r="DV114" s="586"/>
      <c r="DW114" s="586"/>
      <c r="DX114" s="586"/>
      <c r="DY114" s="586"/>
      <c r="DZ114" s="586"/>
    </row>
    <row r="115" spans="1:130" ht="17.75" customHeight="1">
      <c r="A115" s="596"/>
      <c r="B115" s="598"/>
      <c r="C115" s="1683"/>
      <c r="D115" s="1684"/>
      <c r="E115" s="1684"/>
      <c r="F115" s="1684"/>
      <c r="G115" s="1684"/>
      <c r="H115" s="1684"/>
      <c r="I115" s="1685"/>
      <c r="J115" s="598"/>
      <c r="K115" s="598"/>
      <c r="L115" s="586"/>
      <c r="M115" s="599"/>
      <c r="N115" s="1668" t="s">
        <v>1386</v>
      </c>
      <c r="O115" s="1669"/>
      <c r="P115" s="1669"/>
      <c r="Q115" s="1669"/>
      <c r="R115" s="1669"/>
      <c r="S115" s="1669"/>
      <c r="T115" s="1669"/>
      <c r="U115" s="1669"/>
      <c r="V115" s="1669"/>
      <c r="W115" s="1670"/>
      <c r="X115" s="1668" t="s">
        <v>1382</v>
      </c>
      <c r="Y115" s="1669"/>
      <c r="Z115" s="1669"/>
      <c r="AA115" s="1669"/>
      <c r="AB115" s="1669"/>
      <c r="AC115" s="1669"/>
      <c r="AD115" s="1669"/>
      <c r="AE115" s="1669"/>
      <c r="AF115" s="1669"/>
      <c r="AG115" s="1671"/>
      <c r="AH115" s="586"/>
      <c r="AI115" s="586"/>
      <c r="AJ115" s="599"/>
      <c r="AK115" s="1676" t="s">
        <v>1397</v>
      </c>
      <c r="AL115" s="1677"/>
      <c r="AM115" s="1677"/>
      <c r="AN115" s="1677"/>
      <c r="AO115" s="1677"/>
      <c r="AP115" s="1677"/>
      <c r="AQ115" s="1677"/>
      <c r="AR115" s="1677"/>
      <c r="AS115" s="1677"/>
      <c r="AT115" s="1679"/>
      <c r="AU115" s="1676" t="s">
        <v>1397</v>
      </c>
      <c r="AV115" s="1677"/>
      <c r="AW115" s="1677"/>
      <c r="AX115" s="1677"/>
      <c r="AY115" s="1677"/>
      <c r="AZ115" s="1677"/>
      <c r="BA115" s="1677"/>
      <c r="BB115" s="1677"/>
      <c r="BC115" s="1677"/>
      <c r="BD115" s="1678"/>
      <c r="BG115" s="599"/>
      <c r="BH115" s="1672" t="s">
        <v>1399</v>
      </c>
      <c r="BI115" s="1673"/>
      <c r="BJ115" s="1673"/>
      <c r="BK115" s="1673"/>
      <c r="BL115" s="1673"/>
      <c r="BM115" s="1673"/>
      <c r="BN115" s="1673"/>
      <c r="BO115" s="1673"/>
      <c r="BP115" s="1673"/>
      <c r="BQ115" s="1674"/>
      <c r="BR115" s="1672" t="s">
        <v>1400</v>
      </c>
      <c r="BS115" s="1673"/>
      <c r="BT115" s="1673"/>
      <c r="BU115" s="1673"/>
      <c r="BV115" s="1673"/>
      <c r="BW115" s="1673"/>
      <c r="BX115" s="1673"/>
      <c r="BY115" s="1673"/>
      <c r="BZ115" s="1673"/>
      <c r="CA115" s="1675"/>
      <c r="CD115" s="599"/>
      <c r="CE115" s="662" t="s">
        <v>1401</v>
      </c>
      <c r="CF115" s="663"/>
      <c r="CG115" s="663"/>
      <c r="CH115" s="663"/>
      <c r="CI115" s="663"/>
      <c r="CJ115" s="663"/>
      <c r="CK115" s="663"/>
      <c r="CL115" s="663"/>
      <c r="CM115" s="663"/>
      <c r="CN115" s="664"/>
      <c r="CO115" s="657" t="s">
        <v>1402</v>
      </c>
      <c r="CP115" s="660"/>
      <c r="CQ115" s="660"/>
      <c r="CR115" s="660"/>
      <c r="CS115" s="660"/>
      <c r="CT115" s="660"/>
      <c r="CU115" s="660"/>
      <c r="CV115" s="660"/>
      <c r="CW115" s="660"/>
      <c r="CX115" s="661"/>
      <c r="CY115" s="586"/>
      <c r="CZ115" s="586"/>
      <c r="DA115" s="586"/>
      <c r="DB115" s="586"/>
      <c r="DC115" s="586"/>
      <c r="DD115" s="586"/>
      <c r="DE115" s="586"/>
      <c r="DF115" s="586"/>
      <c r="DG115" s="586"/>
      <c r="DH115" s="586"/>
      <c r="DI115" s="586"/>
      <c r="DJ115" s="586"/>
      <c r="DK115" s="586"/>
      <c r="DL115" s="586"/>
      <c r="DM115" s="586"/>
      <c r="DN115" s="586"/>
      <c r="DO115" s="586"/>
      <c r="DP115" s="586"/>
      <c r="DQ115" s="586"/>
      <c r="DR115" s="586"/>
      <c r="DS115" s="586"/>
      <c r="DT115" s="586"/>
      <c r="DU115" s="586"/>
      <c r="DV115" s="586"/>
      <c r="DW115" s="586"/>
      <c r="DX115" s="586"/>
      <c r="DY115" s="586"/>
      <c r="DZ115" s="586"/>
    </row>
    <row r="116" spans="1:130" ht="17.75" customHeight="1">
      <c r="A116" s="596"/>
      <c r="B116" s="598"/>
      <c r="C116" s="1683"/>
      <c r="D116" s="1684"/>
      <c r="E116" s="1684"/>
      <c r="F116" s="1684"/>
      <c r="G116" s="1684"/>
      <c r="H116" s="1684"/>
      <c r="I116" s="1685"/>
      <c r="J116" s="598"/>
      <c r="K116" s="598"/>
      <c r="L116" s="586"/>
      <c r="M116" s="599"/>
      <c r="N116" s="1668" t="s">
        <v>1869</v>
      </c>
      <c r="O116" s="1669"/>
      <c r="P116" s="1669"/>
      <c r="Q116" s="1669"/>
      <c r="R116" s="1669"/>
      <c r="S116" s="1669"/>
      <c r="T116" s="1669"/>
      <c r="U116" s="1669"/>
      <c r="V116" s="1669"/>
      <c r="W116" s="1670"/>
      <c r="X116" s="1668" t="s">
        <v>1386</v>
      </c>
      <c r="Y116" s="1669"/>
      <c r="Z116" s="1669"/>
      <c r="AA116" s="1669"/>
      <c r="AB116" s="1669"/>
      <c r="AC116" s="1669"/>
      <c r="AD116" s="1669"/>
      <c r="AE116" s="1669"/>
      <c r="AF116" s="1669"/>
      <c r="AG116" s="1671"/>
      <c r="AH116" s="586"/>
      <c r="AI116" s="586"/>
      <c r="AJ116" s="599"/>
      <c r="AK116" s="1676" t="s">
        <v>1401</v>
      </c>
      <c r="AL116" s="1677"/>
      <c r="AM116" s="1677"/>
      <c r="AN116" s="1677"/>
      <c r="AO116" s="1677"/>
      <c r="AP116" s="1677"/>
      <c r="AQ116" s="1677"/>
      <c r="AR116" s="1677"/>
      <c r="AS116" s="1677"/>
      <c r="AT116" s="1679"/>
      <c r="AU116" s="1676" t="s">
        <v>1402</v>
      </c>
      <c r="AV116" s="1677"/>
      <c r="AW116" s="1677"/>
      <c r="AX116" s="1677"/>
      <c r="AY116" s="1677"/>
      <c r="AZ116" s="1677"/>
      <c r="BA116" s="1677"/>
      <c r="BB116" s="1677"/>
      <c r="BC116" s="1677"/>
      <c r="BD116" s="1678"/>
      <c r="BG116" s="599"/>
      <c r="BH116" s="1672" t="s">
        <v>1403</v>
      </c>
      <c r="BI116" s="1673"/>
      <c r="BJ116" s="1673"/>
      <c r="BK116" s="1673"/>
      <c r="BL116" s="1673"/>
      <c r="BM116" s="1673"/>
      <c r="BN116" s="1673"/>
      <c r="BO116" s="1673"/>
      <c r="BP116" s="1673"/>
      <c r="BQ116" s="1674"/>
      <c r="BR116" s="1672" t="s">
        <v>1404</v>
      </c>
      <c r="BS116" s="1673"/>
      <c r="BT116" s="1673"/>
      <c r="BU116" s="1673"/>
      <c r="BV116" s="1673"/>
      <c r="BW116" s="1673"/>
      <c r="BX116" s="1673"/>
      <c r="BY116" s="1673"/>
      <c r="BZ116" s="1673"/>
      <c r="CA116" s="1675"/>
      <c r="CD116" s="599"/>
      <c r="CE116" s="662" t="s">
        <v>1405</v>
      </c>
      <c r="CF116" s="663"/>
      <c r="CG116" s="663"/>
      <c r="CH116" s="663"/>
      <c r="CI116" s="663"/>
      <c r="CJ116" s="663"/>
      <c r="CK116" s="663"/>
      <c r="CL116" s="663"/>
      <c r="CM116" s="663"/>
      <c r="CN116" s="664"/>
      <c r="CO116" s="657" t="s">
        <v>1406</v>
      </c>
      <c r="CP116" s="660"/>
      <c r="CQ116" s="660"/>
      <c r="CR116" s="660"/>
      <c r="CS116" s="660"/>
      <c r="CT116" s="660"/>
      <c r="CU116" s="660"/>
      <c r="CV116" s="660"/>
      <c r="CW116" s="660"/>
      <c r="CX116" s="661"/>
      <c r="CY116" s="586"/>
      <c r="CZ116" s="586"/>
      <c r="DA116" s="586"/>
      <c r="DB116" s="586"/>
      <c r="DC116" s="586"/>
      <c r="DD116" s="586"/>
      <c r="DE116" s="586"/>
      <c r="DF116" s="586"/>
      <c r="DG116" s="586"/>
      <c r="DH116" s="586"/>
      <c r="DI116" s="586"/>
      <c r="DJ116" s="586"/>
      <c r="DK116" s="586"/>
      <c r="DL116" s="586"/>
      <c r="DM116" s="586"/>
      <c r="DN116" s="586"/>
      <c r="DO116" s="586"/>
      <c r="DP116" s="586"/>
      <c r="DQ116" s="586"/>
      <c r="DR116" s="586"/>
      <c r="DS116" s="586"/>
      <c r="DT116" s="586"/>
      <c r="DU116" s="586"/>
      <c r="DV116" s="586"/>
      <c r="DW116" s="586"/>
      <c r="DX116" s="586"/>
      <c r="DY116" s="586"/>
      <c r="DZ116" s="586"/>
    </row>
    <row r="117" spans="1:130" ht="17.75" customHeight="1">
      <c r="A117" s="596"/>
      <c r="B117" s="598"/>
      <c r="C117" s="1686"/>
      <c r="D117" s="1687"/>
      <c r="E117" s="1687"/>
      <c r="F117" s="1687"/>
      <c r="G117" s="1687"/>
      <c r="H117" s="1687"/>
      <c r="I117" s="1688"/>
      <c r="J117" s="598"/>
      <c r="K117" s="598"/>
      <c r="L117" s="586"/>
      <c r="M117" s="599"/>
      <c r="N117" s="1668" t="s">
        <v>1407</v>
      </c>
      <c r="O117" s="1669"/>
      <c r="P117" s="1669"/>
      <c r="Q117" s="1669"/>
      <c r="R117" s="1669"/>
      <c r="S117" s="1669"/>
      <c r="T117" s="1669"/>
      <c r="U117" s="1669"/>
      <c r="V117" s="1669"/>
      <c r="W117" s="1670"/>
      <c r="X117" s="1668"/>
      <c r="Y117" s="1669"/>
      <c r="Z117" s="1669"/>
      <c r="AA117" s="1669"/>
      <c r="AB117" s="1669"/>
      <c r="AC117" s="1669"/>
      <c r="AD117" s="1669"/>
      <c r="AE117" s="1669"/>
      <c r="AF117" s="1669"/>
      <c r="AG117" s="1671"/>
      <c r="AH117" s="586"/>
      <c r="AI117" s="586"/>
      <c r="AJ117" s="599"/>
      <c r="AK117" s="1676" t="s">
        <v>1407</v>
      </c>
      <c r="AL117" s="1677"/>
      <c r="AM117" s="1677"/>
      <c r="AN117" s="1677"/>
      <c r="AO117" s="1677"/>
      <c r="AP117" s="1677"/>
      <c r="AQ117" s="1677"/>
      <c r="AR117" s="1677"/>
      <c r="AS117" s="1677"/>
      <c r="AT117" s="1679"/>
      <c r="AU117" s="1668"/>
      <c r="AV117" s="1669"/>
      <c r="AW117" s="1669"/>
      <c r="AX117" s="1669"/>
      <c r="AY117" s="1669"/>
      <c r="AZ117" s="1669"/>
      <c r="BA117" s="1669"/>
      <c r="BB117" s="1669"/>
      <c r="BC117" s="1669"/>
      <c r="BD117" s="1671"/>
      <c r="BG117" s="599"/>
      <c r="BH117" s="1672" t="s">
        <v>1408</v>
      </c>
      <c r="BI117" s="1673"/>
      <c r="BJ117" s="1673"/>
      <c r="BK117" s="1673"/>
      <c r="BL117" s="1673"/>
      <c r="BM117" s="1673"/>
      <c r="BN117" s="1673"/>
      <c r="BO117" s="1673"/>
      <c r="BP117" s="1673"/>
      <c r="BQ117" s="1674"/>
      <c r="BR117" s="1672" t="s">
        <v>1409</v>
      </c>
      <c r="BS117" s="1673"/>
      <c r="BT117" s="1673"/>
      <c r="BU117" s="1673"/>
      <c r="BV117" s="1673"/>
      <c r="BW117" s="1673"/>
      <c r="BX117" s="1673"/>
      <c r="BY117" s="1673"/>
      <c r="BZ117" s="1673"/>
      <c r="CA117" s="1675"/>
      <c r="CD117" s="599"/>
      <c r="CE117" s="662"/>
      <c r="CF117" s="663"/>
      <c r="CG117" s="663"/>
      <c r="CH117" s="663"/>
      <c r="CI117" s="663"/>
      <c r="CJ117" s="663"/>
      <c r="CK117" s="663"/>
      <c r="CL117" s="663"/>
      <c r="CM117" s="663"/>
      <c r="CN117" s="664"/>
      <c r="CO117" s="657" t="s">
        <v>1410</v>
      </c>
      <c r="CP117" s="660"/>
      <c r="CQ117" s="660"/>
      <c r="CR117" s="660"/>
      <c r="CS117" s="660"/>
      <c r="CT117" s="660"/>
      <c r="CU117" s="660"/>
      <c r="CV117" s="660"/>
      <c r="CW117" s="660"/>
      <c r="CX117" s="661"/>
      <c r="CY117" s="586"/>
      <c r="CZ117" s="586"/>
      <c r="DA117" s="586"/>
      <c r="DB117" s="586"/>
      <c r="DC117" s="586"/>
      <c r="DD117" s="586"/>
      <c r="DE117" s="586"/>
      <c r="DF117" s="586"/>
      <c r="DG117" s="586"/>
      <c r="DH117" s="586"/>
      <c r="DI117" s="586"/>
      <c r="DJ117" s="586"/>
      <c r="DK117" s="586"/>
      <c r="DL117" s="586"/>
      <c r="DM117" s="586"/>
      <c r="DN117" s="586"/>
      <c r="DO117" s="586"/>
      <c r="DP117" s="586"/>
      <c r="DQ117" s="586"/>
      <c r="DR117" s="586"/>
      <c r="DS117" s="586"/>
      <c r="DT117" s="586"/>
      <c r="DU117" s="586"/>
      <c r="DV117" s="586"/>
      <c r="DW117" s="586"/>
      <c r="DX117" s="586"/>
      <c r="DY117" s="586"/>
      <c r="DZ117" s="586"/>
    </row>
    <row r="118" spans="1:130" ht="17.75" customHeight="1">
      <c r="A118" s="596"/>
      <c r="B118" s="598"/>
      <c r="C118" s="598"/>
      <c r="D118" s="598"/>
      <c r="E118" s="598"/>
      <c r="F118" s="598"/>
      <c r="G118" s="598"/>
      <c r="H118" s="598"/>
      <c r="I118" s="598"/>
      <c r="J118" s="598"/>
      <c r="K118" s="598"/>
      <c r="L118" s="586"/>
      <c r="M118" s="599"/>
      <c r="N118" s="1668" t="s">
        <v>1411</v>
      </c>
      <c r="O118" s="1669"/>
      <c r="P118" s="1669"/>
      <c r="Q118" s="1669"/>
      <c r="R118" s="1669"/>
      <c r="S118" s="1669"/>
      <c r="T118" s="1669"/>
      <c r="U118" s="1669"/>
      <c r="V118" s="1669"/>
      <c r="W118" s="1670"/>
      <c r="X118" s="1668"/>
      <c r="Y118" s="1669"/>
      <c r="Z118" s="1669"/>
      <c r="AA118" s="1669"/>
      <c r="AB118" s="1669"/>
      <c r="AC118" s="1669"/>
      <c r="AD118" s="1669"/>
      <c r="AE118" s="1669"/>
      <c r="AF118" s="1669"/>
      <c r="AG118" s="1671"/>
      <c r="AH118" s="586"/>
      <c r="AI118" s="586"/>
      <c r="AJ118" s="599"/>
      <c r="AK118" s="1668"/>
      <c r="AL118" s="1669"/>
      <c r="AM118" s="1669"/>
      <c r="AN118" s="1669"/>
      <c r="AO118" s="1669"/>
      <c r="AP118" s="1669"/>
      <c r="AQ118" s="1669"/>
      <c r="AR118" s="1669"/>
      <c r="AS118" s="1669"/>
      <c r="AT118" s="1670"/>
      <c r="AU118" s="1668"/>
      <c r="AV118" s="1669"/>
      <c r="AW118" s="1669"/>
      <c r="AX118" s="1669"/>
      <c r="AY118" s="1669"/>
      <c r="AZ118" s="1669"/>
      <c r="BA118" s="1669"/>
      <c r="BB118" s="1669"/>
      <c r="BC118" s="1669"/>
      <c r="BD118" s="1671"/>
      <c r="BG118" s="599"/>
      <c r="BH118" s="1672"/>
      <c r="BI118" s="1673"/>
      <c r="BJ118" s="1673"/>
      <c r="BK118" s="1673"/>
      <c r="BL118" s="1673"/>
      <c r="BM118" s="1673"/>
      <c r="BN118" s="1673"/>
      <c r="BO118" s="1673"/>
      <c r="BP118" s="1673"/>
      <c r="BQ118" s="1674"/>
      <c r="BR118" s="1672" t="s">
        <v>1408</v>
      </c>
      <c r="BS118" s="1673"/>
      <c r="BT118" s="1673"/>
      <c r="BU118" s="1673"/>
      <c r="BV118" s="1673"/>
      <c r="BW118" s="1673"/>
      <c r="BX118" s="1673"/>
      <c r="BY118" s="1673"/>
      <c r="BZ118" s="1673"/>
      <c r="CA118" s="1675"/>
      <c r="CD118" s="599"/>
      <c r="CE118" s="1666"/>
      <c r="CF118" s="1666"/>
      <c r="CG118" s="1666"/>
      <c r="CH118" s="1666"/>
      <c r="CI118" s="1666"/>
      <c r="CJ118" s="1666"/>
      <c r="CK118" s="1666"/>
      <c r="CL118" s="1666"/>
      <c r="CM118" s="1666"/>
      <c r="CN118" s="1666"/>
      <c r="CO118" s="586"/>
      <c r="CP118" s="586"/>
      <c r="CQ118" s="586"/>
      <c r="CR118" s="586"/>
      <c r="CS118" s="586"/>
      <c r="CT118" s="586"/>
      <c r="CU118" s="586"/>
      <c r="CV118" s="586"/>
      <c r="CW118" s="586"/>
      <c r="CX118" s="638"/>
      <c r="CY118" s="586"/>
      <c r="CZ118" s="586"/>
      <c r="DA118" s="586"/>
      <c r="DB118" s="586"/>
      <c r="DC118" s="586"/>
      <c r="DD118" s="586"/>
      <c r="DE118" s="586"/>
      <c r="DF118" s="586"/>
      <c r="DG118" s="586"/>
      <c r="DH118" s="586"/>
      <c r="DI118" s="586"/>
      <c r="DJ118" s="586"/>
      <c r="DK118" s="586"/>
      <c r="DL118" s="586"/>
      <c r="DM118" s="586"/>
      <c r="DN118" s="586"/>
      <c r="DO118" s="586"/>
      <c r="DP118" s="586"/>
      <c r="DQ118" s="586"/>
      <c r="DR118" s="586"/>
      <c r="DS118" s="586"/>
      <c r="DT118" s="586"/>
      <c r="DU118" s="586"/>
      <c r="DV118" s="586"/>
      <c r="DW118" s="586"/>
      <c r="DX118" s="586"/>
      <c r="DY118" s="586"/>
      <c r="DZ118" s="586"/>
    </row>
    <row r="119" spans="1:130" ht="17.75" customHeight="1">
      <c r="A119" s="596"/>
      <c r="B119" s="598"/>
      <c r="C119" s="598"/>
      <c r="D119" s="598"/>
      <c r="E119" s="598"/>
      <c r="F119" s="598"/>
      <c r="G119" s="598"/>
      <c r="H119" s="598"/>
      <c r="I119" s="598"/>
      <c r="J119" s="598"/>
      <c r="K119" s="598"/>
      <c r="L119" s="586"/>
      <c r="M119" s="599"/>
      <c r="N119" s="665"/>
      <c r="O119" s="586"/>
      <c r="P119" s="600"/>
      <c r="Q119" s="600"/>
      <c r="R119" s="600"/>
      <c r="S119" s="665"/>
      <c r="T119" s="600"/>
      <c r="U119" s="600"/>
      <c r="V119" s="586"/>
      <c r="W119" s="586"/>
      <c r="X119" s="586"/>
      <c r="Y119" s="586"/>
      <c r="Z119" s="666"/>
      <c r="AA119" s="666"/>
      <c r="AB119" s="666"/>
      <c r="AC119" s="666"/>
      <c r="AD119" s="666"/>
      <c r="AE119" s="666"/>
      <c r="AF119" s="666"/>
      <c r="AG119" s="667"/>
      <c r="AH119" s="586"/>
      <c r="AI119" s="586"/>
      <c r="AJ119" s="599"/>
      <c r="AK119" s="665"/>
      <c r="AL119" s="586"/>
      <c r="AM119" s="600"/>
      <c r="AN119" s="600"/>
      <c r="AO119" s="600"/>
      <c r="AP119" s="665"/>
      <c r="AQ119" s="600"/>
      <c r="AR119" s="600"/>
      <c r="AS119" s="586"/>
      <c r="AT119" s="586"/>
      <c r="AU119" s="668"/>
      <c r="AV119" s="668"/>
      <c r="AW119" s="668"/>
      <c r="AX119" s="668"/>
      <c r="AY119" s="668"/>
      <c r="AZ119" s="668"/>
      <c r="BA119" s="668"/>
      <c r="BB119" s="668"/>
      <c r="BC119" s="668"/>
      <c r="BD119" s="669"/>
      <c r="BG119" s="599"/>
      <c r="BH119" s="665"/>
      <c r="BI119" s="586"/>
      <c r="BJ119" s="600"/>
      <c r="BK119" s="600"/>
      <c r="BL119" s="600"/>
      <c r="BM119" s="665"/>
      <c r="BN119" s="600"/>
      <c r="BO119" s="600"/>
      <c r="BP119" s="586"/>
      <c r="BQ119" s="586"/>
      <c r="BR119" s="668"/>
      <c r="BS119" s="668"/>
      <c r="BT119" s="668"/>
      <c r="BU119" s="668"/>
      <c r="BV119" s="668"/>
      <c r="BW119" s="668"/>
      <c r="BX119" s="668"/>
      <c r="BY119" s="668"/>
      <c r="BZ119" s="668"/>
      <c r="CA119" s="669"/>
      <c r="CD119" s="599"/>
      <c r="CE119" s="665"/>
      <c r="CF119" s="586"/>
      <c r="CG119" s="600"/>
      <c r="CH119" s="600"/>
      <c r="CI119" s="600"/>
      <c r="CJ119" s="665"/>
      <c r="CK119" s="600"/>
      <c r="CL119" s="600"/>
      <c r="CM119" s="586"/>
      <c r="CN119" s="586"/>
      <c r="CO119" s="668"/>
      <c r="CP119" s="668"/>
      <c r="CQ119" s="668"/>
      <c r="CR119" s="668"/>
      <c r="CS119" s="668"/>
      <c r="CT119" s="668"/>
      <c r="CU119" s="668"/>
      <c r="CV119" s="668"/>
      <c r="CW119" s="668"/>
      <c r="CX119" s="669"/>
      <c r="CY119" s="586"/>
      <c r="CZ119" s="586"/>
      <c r="DA119" s="586"/>
      <c r="DB119" s="586"/>
      <c r="DC119" s="586"/>
      <c r="DD119" s="586"/>
      <c r="DE119" s="586"/>
      <c r="DF119" s="586"/>
      <c r="DG119" s="586"/>
      <c r="DH119" s="586"/>
      <c r="DI119" s="586"/>
      <c r="DJ119" s="586"/>
      <c r="DK119" s="586"/>
      <c r="DL119" s="586"/>
      <c r="DM119" s="586"/>
      <c r="DN119" s="586"/>
      <c r="DO119" s="586"/>
      <c r="DP119" s="586"/>
      <c r="DQ119" s="586"/>
      <c r="DR119" s="586"/>
      <c r="DS119" s="586"/>
      <c r="DT119" s="586"/>
      <c r="DU119" s="586"/>
      <c r="DV119" s="586"/>
      <c r="DW119" s="586"/>
      <c r="DX119" s="586"/>
      <c r="DY119" s="586"/>
      <c r="DZ119" s="586"/>
    </row>
    <row r="120" spans="1:130" s="670" customFormat="1" ht="24" customHeight="1">
      <c r="B120" s="671" t="s">
        <v>1412</v>
      </c>
      <c r="C120" s="672"/>
      <c r="D120" s="672"/>
      <c r="E120" s="672"/>
      <c r="F120" s="672"/>
      <c r="G120" s="672"/>
      <c r="H120" s="672"/>
      <c r="I120" s="672"/>
      <c r="J120" s="672"/>
      <c r="K120" s="672"/>
      <c r="L120" s="586"/>
      <c r="M120" s="673"/>
      <c r="N120" s="671" t="s">
        <v>1413</v>
      </c>
      <c r="O120" s="674"/>
      <c r="P120" s="674"/>
      <c r="Q120" s="674"/>
      <c r="R120" s="674"/>
      <c r="S120" s="674"/>
      <c r="AG120" s="675"/>
      <c r="AJ120" s="676" t="s">
        <v>1414</v>
      </c>
      <c r="AK120" s="674"/>
      <c r="AL120" s="674"/>
      <c r="AM120" s="674"/>
      <c r="AN120" s="674"/>
      <c r="AO120" s="674"/>
      <c r="AP120" s="674"/>
      <c r="BD120" s="675"/>
      <c r="BE120" s="656"/>
      <c r="BF120" s="656"/>
      <c r="BG120" s="676" t="s">
        <v>1415</v>
      </c>
      <c r="BH120" s="674"/>
      <c r="BI120" s="674"/>
      <c r="BJ120" s="674"/>
      <c r="BK120" s="674"/>
      <c r="BL120" s="674"/>
      <c r="BM120" s="674"/>
      <c r="CA120" s="675"/>
      <c r="CB120" s="656"/>
      <c r="CC120" s="656"/>
      <c r="CD120" s="676" t="s">
        <v>1416</v>
      </c>
      <c r="CE120" s="677"/>
      <c r="CF120" s="677"/>
      <c r="CG120" s="677"/>
      <c r="CH120" s="677"/>
      <c r="CI120" s="677"/>
      <c r="CJ120" s="677"/>
      <c r="CK120" s="678"/>
      <c r="CL120" s="678"/>
      <c r="CM120" s="678"/>
      <c r="CN120" s="678"/>
      <c r="CX120" s="675"/>
      <c r="CY120" s="656"/>
      <c r="CZ120" s="656"/>
      <c r="DA120" s="656"/>
      <c r="DB120" s="656"/>
      <c r="DC120" s="656"/>
      <c r="DD120" s="656"/>
      <c r="DE120" s="656"/>
      <c r="DF120" s="656"/>
      <c r="DG120" s="656"/>
      <c r="DH120" s="656"/>
      <c r="DI120" s="656"/>
      <c r="DJ120" s="656"/>
      <c r="DK120" s="656"/>
      <c r="DL120" s="656"/>
      <c r="DM120" s="656"/>
      <c r="DN120" s="656"/>
      <c r="DO120" s="656"/>
      <c r="DP120" s="656"/>
      <c r="DQ120" s="656"/>
      <c r="DR120" s="656"/>
      <c r="DS120" s="656"/>
      <c r="DT120" s="656"/>
      <c r="DU120" s="656"/>
      <c r="DV120" s="656"/>
      <c r="DW120" s="656"/>
      <c r="DX120" s="656"/>
      <c r="DY120" s="656"/>
      <c r="DZ120" s="656"/>
    </row>
    <row r="121" spans="1:130" ht="17.75" customHeight="1">
      <c r="A121" s="596"/>
      <c r="B121" s="598"/>
      <c r="C121" s="598"/>
      <c r="D121" s="598"/>
      <c r="E121" s="598"/>
      <c r="F121" s="598"/>
      <c r="G121" s="598"/>
      <c r="H121" s="598"/>
      <c r="I121" s="598"/>
      <c r="J121" s="617"/>
      <c r="K121" s="598"/>
      <c r="L121" s="586"/>
      <c r="M121" s="599"/>
      <c r="N121" s="600"/>
      <c r="O121" s="600"/>
      <c r="P121" s="600"/>
      <c r="Q121" s="600"/>
      <c r="R121" s="600"/>
      <c r="S121" s="600"/>
      <c r="T121" s="600"/>
      <c r="U121" s="600"/>
      <c r="V121" s="586"/>
      <c r="W121" s="586"/>
      <c r="X121" s="586"/>
      <c r="Y121" s="586"/>
      <c r="Z121" s="586"/>
      <c r="AA121" s="586"/>
      <c r="AB121" s="586"/>
      <c r="AC121" s="586"/>
      <c r="AD121" s="586"/>
      <c r="AE121" s="586"/>
      <c r="AF121" s="586"/>
      <c r="AG121" s="601"/>
      <c r="AH121" s="586"/>
      <c r="AI121" s="586"/>
      <c r="AJ121" s="679"/>
      <c r="AK121" s="600"/>
      <c r="AL121" s="600"/>
      <c r="AM121" s="600"/>
      <c r="AN121" s="600"/>
      <c r="AO121" s="600"/>
      <c r="AP121" s="600"/>
      <c r="AQ121" s="600"/>
      <c r="AR121" s="600"/>
      <c r="AS121" s="586"/>
      <c r="AT121" s="586"/>
      <c r="AU121" s="586"/>
      <c r="AV121" s="586"/>
      <c r="AW121" s="586"/>
      <c r="AX121" s="586"/>
      <c r="AY121" s="586"/>
      <c r="AZ121" s="586"/>
      <c r="BA121" s="586"/>
      <c r="BB121" s="586"/>
      <c r="BC121" s="586"/>
      <c r="BD121" s="601"/>
      <c r="BG121" s="679"/>
      <c r="BH121" s="600"/>
      <c r="BI121" s="600"/>
      <c r="BJ121" s="600"/>
      <c r="BK121" s="600"/>
      <c r="BL121" s="600"/>
      <c r="BM121" s="600"/>
      <c r="BN121" s="600"/>
      <c r="BO121" s="600"/>
      <c r="BP121" s="586"/>
      <c r="BQ121" s="586"/>
      <c r="BR121" s="586"/>
      <c r="BS121" s="586"/>
      <c r="BT121" s="586"/>
      <c r="BU121" s="586"/>
      <c r="BV121" s="586"/>
      <c r="BW121" s="586"/>
      <c r="BX121" s="586"/>
      <c r="BY121" s="586"/>
      <c r="BZ121" s="586"/>
      <c r="CA121" s="601"/>
      <c r="CD121" s="679"/>
      <c r="CE121" s="600"/>
      <c r="CF121" s="600"/>
      <c r="CG121" s="600"/>
      <c r="CH121" s="600"/>
      <c r="CI121" s="600"/>
      <c r="CJ121" s="600"/>
      <c r="CK121" s="600"/>
      <c r="CL121" s="600"/>
      <c r="CM121" s="586"/>
      <c r="CN121" s="586"/>
      <c r="CO121" s="586"/>
      <c r="CP121" s="586"/>
      <c r="CQ121" s="586"/>
      <c r="CR121" s="586"/>
      <c r="CS121" s="586"/>
      <c r="CT121" s="586"/>
      <c r="CU121" s="586"/>
      <c r="CV121" s="586"/>
      <c r="CW121" s="586"/>
      <c r="CX121" s="601"/>
      <c r="CY121" s="586"/>
      <c r="CZ121" s="586"/>
      <c r="DA121" s="586"/>
      <c r="DB121" s="586"/>
      <c r="DC121" s="586"/>
      <c r="DD121" s="586"/>
      <c r="DE121" s="586"/>
      <c r="DF121" s="586"/>
      <c r="DG121" s="586"/>
      <c r="DH121" s="586"/>
      <c r="DI121" s="586"/>
      <c r="DJ121" s="586"/>
      <c r="DK121" s="586"/>
      <c r="DL121" s="586"/>
      <c r="DM121" s="586"/>
      <c r="DN121" s="586"/>
      <c r="DO121" s="586"/>
      <c r="DP121" s="586"/>
      <c r="DQ121" s="586"/>
      <c r="DR121" s="586"/>
      <c r="DS121" s="586"/>
      <c r="DT121" s="586"/>
      <c r="DU121" s="586"/>
      <c r="DV121" s="586"/>
      <c r="DW121" s="586"/>
      <c r="DX121" s="586"/>
      <c r="DY121" s="586"/>
      <c r="DZ121" s="586"/>
    </row>
    <row r="122" spans="1:130" s="651" customFormat="1" ht="26.75" customHeight="1">
      <c r="B122" s="636" t="s">
        <v>1417</v>
      </c>
      <c r="C122" s="653"/>
      <c r="D122" s="653"/>
      <c r="E122" s="653"/>
      <c r="F122" s="653"/>
      <c r="G122" s="653"/>
      <c r="H122" s="653"/>
      <c r="I122" s="653"/>
      <c r="J122" s="622"/>
      <c r="K122" s="623"/>
      <c r="L122" s="586"/>
      <c r="M122" s="627" t="s">
        <v>1418</v>
      </c>
      <c r="N122" s="654"/>
      <c r="O122" s="654"/>
      <c r="P122" s="654"/>
      <c r="Q122" s="654"/>
      <c r="R122" s="654"/>
      <c r="S122" s="654"/>
      <c r="AG122" s="655"/>
      <c r="AJ122" s="627" t="s">
        <v>1419</v>
      </c>
      <c r="AK122" s="654"/>
      <c r="AL122" s="654"/>
      <c r="AM122" s="654"/>
      <c r="AN122" s="654"/>
      <c r="AO122" s="654"/>
      <c r="AP122" s="654"/>
      <c r="BD122" s="655"/>
      <c r="BE122" s="656"/>
      <c r="BF122" s="656"/>
      <c r="BG122" s="627" t="s">
        <v>1418</v>
      </c>
      <c r="BH122" s="654"/>
      <c r="BI122" s="654"/>
      <c r="BJ122" s="654"/>
      <c r="BK122" s="654"/>
      <c r="BL122" s="654"/>
      <c r="BM122" s="654"/>
      <c r="CA122" s="655"/>
      <c r="CB122" s="656"/>
      <c r="CC122" s="656"/>
      <c r="CD122" s="627" t="s">
        <v>1418</v>
      </c>
      <c r="CE122" s="654"/>
      <c r="CF122" s="654"/>
      <c r="CG122" s="654"/>
      <c r="CH122" s="654"/>
      <c r="CI122" s="654"/>
      <c r="CJ122" s="654"/>
      <c r="CX122" s="655"/>
      <c r="CY122" s="656"/>
      <c r="CZ122" s="656"/>
      <c r="DA122" s="656"/>
      <c r="DB122" s="656"/>
      <c r="DC122" s="656"/>
      <c r="DD122" s="656"/>
      <c r="DE122" s="656"/>
      <c r="DF122" s="656"/>
      <c r="DG122" s="656"/>
      <c r="DH122" s="656"/>
      <c r="DI122" s="656"/>
      <c r="DJ122" s="656"/>
      <c r="DK122" s="656"/>
      <c r="DL122" s="656"/>
      <c r="DM122" s="656"/>
      <c r="DN122" s="656"/>
      <c r="DO122" s="656"/>
      <c r="DP122" s="656"/>
      <c r="DQ122" s="656"/>
      <c r="DR122" s="656"/>
      <c r="DS122" s="656"/>
      <c r="DT122" s="656"/>
      <c r="DU122" s="656"/>
      <c r="DV122" s="656"/>
      <c r="DW122" s="656"/>
      <c r="DX122" s="656"/>
      <c r="DY122" s="656"/>
      <c r="DZ122" s="656"/>
    </row>
    <row r="123" spans="1:130" ht="17.75" customHeight="1">
      <c r="A123" s="596"/>
      <c r="B123" s="598"/>
      <c r="C123" s="598"/>
      <c r="D123" s="598"/>
      <c r="E123" s="598"/>
      <c r="F123" s="598"/>
      <c r="G123" s="598"/>
      <c r="H123" s="598"/>
      <c r="I123" s="598"/>
      <c r="J123" s="629"/>
      <c r="K123" s="598"/>
      <c r="L123" s="586"/>
      <c r="M123" s="599"/>
      <c r="N123" s="600"/>
      <c r="O123" s="1607" t="s">
        <v>1863</v>
      </c>
      <c r="P123" s="1607"/>
      <c r="Q123" s="1607"/>
      <c r="R123" s="1607"/>
      <c r="S123" s="1607"/>
      <c r="T123" s="1607"/>
      <c r="U123" s="1607"/>
      <c r="V123" s="1607"/>
      <c r="W123" s="1607"/>
      <c r="X123" s="1607"/>
      <c r="Y123" s="1607"/>
      <c r="Z123" s="1607"/>
      <c r="AA123" s="1607"/>
      <c r="AB123" s="1607"/>
      <c r="AC123" s="1607"/>
      <c r="AD123" s="1607"/>
      <c r="AE123" s="1607"/>
      <c r="AF123" s="1607"/>
      <c r="AG123" s="601"/>
      <c r="AH123" s="586"/>
      <c r="AI123" s="586"/>
      <c r="AJ123" s="599"/>
      <c r="AK123" s="1608" t="s">
        <v>1420</v>
      </c>
      <c r="AL123" s="1608"/>
      <c r="AM123" s="1608"/>
      <c r="AN123" s="1608"/>
      <c r="AO123" s="1608"/>
      <c r="AP123" s="1608"/>
      <c r="AQ123" s="1608"/>
      <c r="AR123" s="1608"/>
      <c r="AS123" s="1608"/>
      <c r="AT123" s="1608"/>
      <c r="AU123" s="1608"/>
      <c r="AV123" s="1608"/>
      <c r="AW123" s="1608"/>
      <c r="AX123" s="1608"/>
      <c r="AY123" s="1608"/>
      <c r="AZ123" s="1608"/>
      <c r="BA123" s="1608"/>
      <c r="BB123" s="1608"/>
      <c r="BC123" s="1608"/>
      <c r="BD123" s="601"/>
      <c r="BG123" s="599"/>
      <c r="BH123" s="600"/>
      <c r="BI123" s="1667"/>
      <c r="BJ123" s="1667"/>
      <c r="BK123" s="1667"/>
      <c r="BL123" s="1667"/>
      <c r="BM123" s="1667"/>
      <c r="BN123" s="1667"/>
      <c r="BO123" s="1667"/>
      <c r="BP123" s="1667"/>
      <c r="BQ123" s="1667"/>
      <c r="BR123" s="1667"/>
      <c r="BS123" s="1667"/>
      <c r="BT123" s="1667"/>
      <c r="BU123" s="1667"/>
      <c r="BV123" s="1667"/>
      <c r="BW123" s="1667"/>
      <c r="BX123" s="1667"/>
      <c r="BY123" s="1667"/>
      <c r="BZ123" s="1667"/>
      <c r="CA123" s="601"/>
      <c r="CD123" s="599"/>
      <c r="CE123" s="600"/>
      <c r="CF123" s="1609" t="s">
        <v>1421</v>
      </c>
      <c r="CG123" s="1609"/>
      <c r="CH123" s="1609"/>
      <c r="CI123" s="1609"/>
      <c r="CJ123" s="1609"/>
      <c r="CK123" s="1609"/>
      <c r="CL123" s="1609"/>
      <c r="CM123" s="1609"/>
      <c r="CN123" s="1609"/>
      <c r="CO123" s="1609"/>
      <c r="CP123" s="1609"/>
      <c r="CQ123" s="1609"/>
      <c r="CR123" s="1609"/>
      <c r="CS123" s="1609"/>
      <c r="CT123" s="1609"/>
      <c r="CU123" s="1609"/>
      <c r="CV123" s="1609"/>
      <c r="CW123" s="1609"/>
      <c r="CX123" s="601"/>
      <c r="CY123" s="586"/>
      <c r="CZ123" s="586"/>
      <c r="DA123" s="586"/>
      <c r="DB123" s="586"/>
      <c r="DC123" s="586"/>
      <c r="DD123" s="586"/>
      <c r="DE123" s="586"/>
      <c r="DF123" s="586"/>
      <c r="DG123" s="586"/>
      <c r="DH123" s="586"/>
      <c r="DI123" s="586"/>
      <c r="DJ123" s="586"/>
      <c r="DK123" s="586"/>
      <c r="DL123" s="586"/>
      <c r="DM123" s="586"/>
      <c r="DN123" s="586"/>
      <c r="DO123" s="586"/>
      <c r="DP123" s="586"/>
      <c r="DQ123" s="586"/>
      <c r="DR123" s="586"/>
      <c r="DS123" s="586"/>
      <c r="DT123" s="586"/>
      <c r="DU123" s="586"/>
      <c r="DV123" s="586"/>
      <c r="DW123" s="586"/>
      <c r="DX123" s="586"/>
      <c r="DY123" s="586"/>
      <c r="DZ123" s="586"/>
    </row>
    <row r="124" spans="1:130" ht="17.75" customHeight="1">
      <c r="A124" s="596"/>
      <c r="B124" s="598"/>
      <c r="C124" s="1453" t="s">
        <v>1856</v>
      </c>
      <c r="D124" s="1454"/>
      <c r="E124" s="1454"/>
      <c r="F124" s="1454"/>
      <c r="G124" s="1454"/>
      <c r="H124" s="1454"/>
      <c r="I124" s="1455"/>
      <c r="J124" s="598"/>
      <c r="K124" s="598"/>
      <c r="L124" s="586"/>
      <c r="M124" s="599"/>
      <c r="N124" s="600"/>
      <c r="O124" s="1607"/>
      <c r="P124" s="1607"/>
      <c r="Q124" s="1607"/>
      <c r="R124" s="1607"/>
      <c r="S124" s="1607"/>
      <c r="T124" s="1607"/>
      <c r="U124" s="1607"/>
      <c r="V124" s="1607"/>
      <c r="W124" s="1607"/>
      <c r="X124" s="1607"/>
      <c r="Y124" s="1607"/>
      <c r="Z124" s="1607"/>
      <c r="AA124" s="1607"/>
      <c r="AB124" s="1607"/>
      <c r="AC124" s="1607"/>
      <c r="AD124" s="1607"/>
      <c r="AE124" s="1607"/>
      <c r="AF124" s="1607"/>
      <c r="AG124" s="601"/>
      <c r="AH124" s="586"/>
      <c r="AI124" s="586"/>
      <c r="AJ124" s="599"/>
      <c r="AK124" s="1609"/>
      <c r="AL124" s="1609"/>
      <c r="AM124" s="1609"/>
      <c r="AN124" s="1609"/>
      <c r="AO124" s="1609"/>
      <c r="AP124" s="1609"/>
      <c r="AQ124" s="1609"/>
      <c r="AR124" s="1609"/>
      <c r="AS124" s="1609"/>
      <c r="AT124" s="1609"/>
      <c r="AU124" s="1609"/>
      <c r="AV124" s="1609"/>
      <c r="AW124" s="1609"/>
      <c r="AX124" s="1609"/>
      <c r="AY124" s="1609"/>
      <c r="AZ124" s="1609"/>
      <c r="BA124" s="1609"/>
      <c r="BB124" s="1609"/>
      <c r="BC124" s="1609"/>
      <c r="BD124" s="601"/>
      <c r="BG124" s="599"/>
      <c r="BH124" s="600"/>
      <c r="BI124" s="1667"/>
      <c r="BJ124" s="1667"/>
      <c r="BK124" s="1667"/>
      <c r="BL124" s="1667"/>
      <c r="BM124" s="1667"/>
      <c r="BN124" s="1667"/>
      <c r="BO124" s="1667"/>
      <c r="BP124" s="1667"/>
      <c r="BQ124" s="1667"/>
      <c r="BR124" s="1667"/>
      <c r="BS124" s="1667"/>
      <c r="BT124" s="1667"/>
      <c r="BU124" s="1667"/>
      <c r="BV124" s="1667"/>
      <c r="BW124" s="1667"/>
      <c r="BX124" s="1667"/>
      <c r="BY124" s="1667"/>
      <c r="BZ124" s="1667"/>
      <c r="CA124" s="601"/>
      <c r="CD124" s="599"/>
      <c r="CE124" s="600"/>
      <c r="CF124" s="1609"/>
      <c r="CG124" s="1609"/>
      <c r="CH124" s="1609"/>
      <c r="CI124" s="1609"/>
      <c r="CJ124" s="1609"/>
      <c r="CK124" s="1609"/>
      <c r="CL124" s="1609"/>
      <c r="CM124" s="1609"/>
      <c r="CN124" s="1609"/>
      <c r="CO124" s="1609"/>
      <c r="CP124" s="1609"/>
      <c r="CQ124" s="1609"/>
      <c r="CR124" s="1609"/>
      <c r="CS124" s="1609"/>
      <c r="CT124" s="1609"/>
      <c r="CU124" s="1609"/>
      <c r="CV124" s="1609"/>
      <c r="CW124" s="1609"/>
      <c r="CX124" s="601"/>
      <c r="CY124" s="586"/>
      <c r="CZ124" s="586"/>
      <c r="DA124" s="586"/>
      <c r="DB124" s="586"/>
      <c r="DC124" s="586"/>
      <c r="DD124" s="586"/>
      <c r="DE124" s="586"/>
      <c r="DF124" s="586"/>
      <c r="DG124" s="586"/>
      <c r="DH124" s="586"/>
      <c r="DI124" s="586"/>
      <c r="DJ124" s="586"/>
      <c r="DK124" s="586"/>
      <c r="DL124" s="586"/>
      <c r="DM124" s="586"/>
      <c r="DN124" s="586"/>
      <c r="DO124" s="586"/>
      <c r="DP124" s="586"/>
      <c r="DQ124" s="586"/>
      <c r="DR124" s="586"/>
      <c r="DS124" s="586"/>
      <c r="DT124" s="586"/>
      <c r="DU124" s="586"/>
      <c r="DV124" s="586"/>
      <c r="DW124" s="586"/>
      <c r="DX124" s="586"/>
      <c r="DY124" s="586"/>
      <c r="DZ124" s="586"/>
    </row>
    <row r="125" spans="1:130" ht="17.75" customHeight="1">
      <c r="A125" s="596"/>
      <c r="B125" s="598"/>
      <c r="C125" s="1456"/>
      <c r="D125" s="1457"/>
      <c r="E125" s="1457"/>
      <c r="F125" s="1457"/>
      <c r="G125" s="1457"/>
      <c r="H125" s="1457"/>
      <c r="I125" s="1458"/>
      <c r="J125" s="598"/>
      <c r="K125" s="598"/>
      <c r="L125" s="586"/>
      <c r="M125" s="599"/>
      <c r="N125" s="600"/>
      <c r="O125" s="1607"/>
      <c r="P125" s="1607"/>
      <c r="Q125" s="1607"/>
      <c r="R125" s="1607"/>
      <c r="S125" s="1607"/>
      <c r="T125" s="1607"/>
      <c r="U125" s="1607"/>
      <c r="V125" s="1607"/>
      <c r="W125" s="1607"/>
      <c r="X125" s="1607"/>
      <c r="Y125" s="1607"/>
      <c r="Z125" s="1607"/>
      <c r="AA125" s="1607"/>
      <c r="AB125" s="1607"/>
      <c r="AC125" s="1607"/>
      <c r="AD125" s="1607"/>
      <c r="AE125" s="1607"/>
      <c r="AF125" s="1607"/>
      <c r="AG125" s="601"/>
      <c r="AH125" s="586"/>
      <c r="AI125" s="586"/>
      <c r="AJ125" s="599"/>
      <c r="AK125" s="1609"/>
      <c r="AL125" s="1609"/>
      <c r="AM125" s="1609"/>
      <c r="AN125" s="1609"/>
      <c r="AO125" s="1609"/>
      <c r="AP125" s="1609"/>
      <c r="AQ125" s="1609"/>
      <c r="AR125" s="1609"/>
      <c r="AS125" s="1609"/>
      <c r="AT125" s="1609"/>
      <c r="AU125" s="1609"/>
      <c r="AV125" s="1609"/>
      <c r="AW125" s="1609"/>
      <c r="AX125" s="1609"/>
      <c r="AY125" s="1609"/>
      <c r="AZ125" s="1609"/>
      <c r="BA125" s="1609"/>
      <c r="BB125" s="1609"/>
      <c r="BC125" s="1609"/>
      <c r="BD125" s="601"/>
      <c r="BG125" s="599"/>
      <c r="BH125" s="600"/>
      <c r="BI125" s="1667"/>
      <c r="BJ125" s="1667"/>
      <c r="BK125" s="1667"/>
      <c r="BL125" s="1667"/>
      <c r="BM125" s="1667"/>
      <c r="BN125" s="1667"/>
      <c r="BO125" s="1667"/>
      <c r="BP125" s="1667"/>
      <c r="BQ125" s="1667"/>
      <c r="BR125" s="1667"/>
      <c r="BS125" s="1667"/>
      <c r="BT125" s="1667"/>
      <c r="BU125" s="1667"/>
      <c r="BV125" s="1667"/>
      <c r="BW125" s="1667"/>
      <c r="BX125" s="1667"/>
      <c r="BY125" s="1667"/>
      <c r="BZ125" s="1667"/>
      <c r="CA125" s="601"/>
      <c r="CD125" s="599"/>
      <c r="CE125" s="600"/>
      <c r="CF125" s="1609"/>
      <c r="CG125" s="1609"/>
      <c r="CH125" s="1609"/>
      <c r="CI125" s="1609"/>
      <c r="CJ125" s="1609"/>
      <c r="CK125" s="1609"/>
      <c r="CL125" s="1609"/>
      <c r="CM125" s="1609"/>
      <c r="CN125" s="1609"/>
      <c r="CO125" s="1609"/>
      <c r="CP125" s="1609"/>
      <c r="CQ125" s="1609"/>
      <c r="CR125" s="1609"/>
      <c r="CS125" s="1609"/>
      <c r="CT125" s="1609"/>
      <c r="CU125" s="1609"/>
      <c r="CV125" s="1609"/>
      <c r="CW125" s="1609"/>
      <c r="CX125" s="601"/>
      <c r="CY125" s="586"/>
      <c r="CZ125" s="586"/>
      <c r="DA125" s="586"/>
      <c r="DB125" s="586"/>
      <c r="DC125" s="586"/>
      <c r="DD125" s="586"/>
      <c r="DE125" s="586"/>
      <c r="DF125" s="586"/>
      <c r="DG125" s="586"/>
      <c r="DH125" s="586"/>
      <c r="DI125" s="586"/>
      <c r="DJ125" s="586"/>
      <c r="DK125" s="586"/>
      <c r="DL125" s="586"/>
      <c r="DM125" s="586"/>
      <c r="DN125" s="586"/>
      <c r="DO125" s="586"/>
      <c r="DP125" s="586"/>
      <c r="DQ125" s="586"/>
      <c r="DR125" s="586"/>
      <c r="DS125" s="586"/>
      <c r="DT125" s="586"/>
      <c r="DU125" s="586"/>
      <c r="DV125" s="586"/>
      <c r="DW125" s="586"/>
      <c r="DX125" s="586"/>
      <c r="DY125" s="586"/>
      <c r="DZ125" s="586"/>
    </row>
    <row r="126" spans="1:130" ht="17.75" customHeight="1">
      <c r="A126" s="596"/>
      <c r="B126" s="598"/>
      <c r="C126" s="1456"/>
      <c r="D126" s="1457"/>
      <c r="E126" s="1457"/>
      <c r="F126" s="1457"/>
      <c r="G126" s="1457"/>
      <c r="H126" s="1457"/>
      <c r="I126" s="1458"/>
      <c r="J126" s="598"/>
      <c r="K126" s="598"/>
      <c r="L126" s="586"/>
      <c r="M126" s="599"/>
      <c r="N126" s="600"/>
      <c r="O126" s="600"/>
      <c r="P126" s="600"/>
      <c r="Q126" s="600"/>
      <c r="R126" s="600"/>
      <c r="S126" s="600"/>
      <c r="T126" s="600"/>
      <c r="U126" s="600"/>
      <c r="V126" s="600"/>
      <c r="W126" s="600"/>
      <c r="X126" s="600"/>
      <c r="Y126" s="600"/>
      <c r="Z126" s="600"/>
      <c r="AA126" s="600"/>
      <c r="AB126" s="600"/>
      <c r="AC126" s="600"/>
      <c r="AD126" s="600"/>
      <c r="AE126" s="600"/>
      <c r="AF126" s="600"/>
      <c r="AG126" s="601"/>
      <c r="AH126" s="586"/>
      <c r="AI126" s="586"/>
      <c r="AJ126" s="599"/>
      <c r="AK126" s="1609"/>
      <c r="AL126" s="1609"/>
      <c r="AM126" s="1609"/>
      <c r="AN126" s="1609"/>
      <c r="AO126" s="1609"/>
      <c r="AP126" s="1609"/>
      <c r="AQ126" s="1609"/>
      <c r="AR126" s="1609"/>
      <c r="AS126" s="1609"/>
      <c r="AT126" s="1609"/>
      <c r="AU126" s="1609"/>
      <c r="AV126" s="1609"/>
      <c r="AW126" s="1609"/>
      <c r="AX126" s="1609"/>
      <c r="AY126" s="1609"/>
      <c r="AZ126" s="1609"/>
      <c r="BA126" s="1609"/>
      <c r="BB126" s="1609"/>
      <c r="BC126" s="1609"/>
      <c r="BD126" s="601"/>
      <c r="BG126" s="599"/>
      <c r="BH126" s="600"/>
      <c r="BI126" s="600"/>
      <c r="BJ126" s="600"/>
      <c r="BK126" s="600"/>
      <c r="BL126" s="600"/>
      <c r="BM126" s="600"/>
      <c r="BN126" s="600"/>
      <c r="BO126" s="600"/>
      <c r="BP126" s="586"/>
      <c r="BQ126" s="586"/>
      <c r="BR126" s="586"/>
      <c r="BS126" s="586"/>
      <c r="BT126" s="586"/>
      <c r="BU126" s="586"/>
      <c r="BV126" s="586"/>
      <c r="BW126" s="586"/>
      <c r="BX126" s="586"/>
      <c r="BY126" s="586"/>
      <c r="BZ126" s="586"/>
      <c r="CA126" s="601"/>
      <c r="CD126" s="599"/>
      <c r="CE126" s="600"/>
      <c r="CF126" s="600"/>
      <c r="CG126" s="600"/>
      <c r="CH126" s="600"/>
      <c r="CI126" s="600"/>
      <c r="CJ126" s="600"/>
      <c r="CK126" s="600"/>
      <c r="CL126" s="600"/>
      <c r="CM126" s="586"/>
      <c r="CN126" s="586"/>
      <c r="CO126" s="586"/>
      <c r="CP126" s="586"/>
      <c r="CQ126" s="586"/>
      <c r="CR126" s="586"/>
      <c r="CS126" s="586"/>
      <c r="CT126" s="586"/>
      <c r="CU126" s="586"/>
      <c r="CV126" s="586"/>
      <c r="CW126" s="586"/>
      <c r="CX126" s="601"/>
      <c r="CY126" s="586"/>
      <c r="CZ126" s="586"/>
      <c r="DA126" s="586"/>
      <c r="DB126" s="586"/>
      <c r="DC126" s="586"/>
      <c r="DD126" s="586"/>
      <c r="DE126" s="586"/>
      <c r="DF126" s="586"/>
      <c r="DG126" s="586"/>
      <c r="DH126" s="586"/>
      <c r="DI126" s="586"/>
      <c r="DJ126" s="586"/>
      <c r="DK126" s="586"/>
      <c r="DL126" s="586"/>
      <c r="DM126" s="586"/>
      <c r="DN126" s="586"/>
      <c r="DO126" s="586"/>
      <c r="DP126" s="586"/>
      <c r="DQ126" s="586"/>
      <c r="DR126" s="586"/>
      <c r="DS126" s="586"/>
      <c r="DT126" s="586"/>
      <c r="DU126" s="586"/>
      <c r="DV126" s="586"/>
      <c r="DW126" s="586"/>
      <c r="DX126" s="586"/>
      <c r="DY126" s="586"/>
      <c r="DZ126" s="586"/>
    </row>
    <row r="127" spans="1:130" ht="17.75" customHeight="1">
      <c r="A127" s="596"/>
      <c r="B127" s="598"/>
      <c r="C127" s="1456"/>
      <c r="D127" s="1457"/>
      <c r="E127" s="1457"/>
      <c r="F127" s="1457"/>
      <c r="G127" s="1457"/>
      <c r="H127" s="1457"/>
      <c r="I127" s="1458"/>
      <c r="J127" s="598"/>
      <c r="K127" s="598"/>
      <c r="L127" s="586"/>
      <c r="M127" s="599"/>
      <c r="N127" s="600"/>
      <c r="O127" s="600"/>
      <c r="P127" s="600"/>
      <c r="Q127" s="600"/>
      <c r="R127" s="600"/>
      <c r="S127" s="600"/>
      <c r="T127" s="600"/>
      <c r="U127" s="600"/>
      <c r="V127" s="586"/>
      <c r="W127" s="586"/>
      <c r="X127" s="586"/>
      <c r="Y127" s="586"/>
      <c r="Z127" s="586"/>
      <c r="AA127" s="586"/>
      <c r="AB127" s="586"/>
      <c r="AC127" s="586"/>
      <c r="AD127" s="586"/>
      <c r="AE127" s="586"/>
      <c r="AF127" s="586"/>
      <c r="AG127" s="601"/>
      <c r="AH127" s="586"/>
      <c r="AI127" s="586"/>
      <c r="AJ127" s="599"/>
      <c r="AK127" s="1609"/>
      <c r="AL127" s="1609"/>
      <c r="AM127" s="1609"/>
      <c r="AN127" s="1609"/>
      <c r="AO127" s="1609"/>
      <c r="AP127" s="1609"/>
      <c r="AQ127" s="1609"/>
      <c r="AR127" s="1609"/>
      <c r="AS127" s="1609"/>
      <c r="AT127" s="1609"/>
      <c r="AU127" s="1609"/>
      <c r="AV127" s="1609"/>
      <c r="AW127" s="1609"/>
      <c r="AX127" s="1609"/>
      <c r="AY127" s="1609"/>
      <c r="AZ127" s="1609"/>
      <c r="BA127" s="1609"/>
      <c r="BB127" s="1609"/>
      <c r="BC127" s="1609"/>
      <c r="BD127" s="601"/>
      <c r="BG127" s="599"/>
      <c r="BH127" s="600"/>
      <c r="BI127" s="600"/>
      <c r="BJ127" s="600"/>
      <c r="BK127" s="600"/>
      <c r="BL127" s="600"/>
      <c r="BM127" s="600"/>
      <c r="BN127" s="600"/>
      <c r="BO127" s="600"/>
      <c r="BP127" s="586"/>
      <c r="BQ127" s="586"/>
      <c r="BR127" s="586"/>
      <c r="BS127" s="586"/>
      <c r="BT127" s="586"/>
      <c r="BU127" s="586"/>
      <c r="BV127" s="586"/>
      <c r="BW127" s="586"/>
      <c r="BX127" s="586"/>
      <c r="BY127" s="586"/>
      <c r="BZ127" s="586"/>
      <c r="CA127" s="601"/>
      <c r="CD127" s="599"/>
      <c r="CE127" s="600"/>
      <c r="CF127" s="600"/>
      <c r="CG127" s="600"/>
      <c r="CH127" s="600"/>
      <c r="CI127" s="600"/>
      <c r="CJ127" s="600"/>
      <c r="CK127" s="600"/>
      <c r="CL127" s="600"/>
      <c r="CM127" s="586"/>
      <c r="CN127" s="586"/>
      <c r="CO127" s="586"/>
      <c r="CP127" s="586"/>
      <c r="CQ127" s="586"/>
      <c r="CR127" s="586"/>
      <c r="CS127" s="586"/>
      <c r="CT127" s="586"/>
      <c r="CU127" s="586"/>
      <c r="CV127" s="586"/>
      <c r="CW127" s="586"/>
      <c r="CX127" s="601"/>
      <c r="CY127" s="586"/>
      <c r="CZ127" s="586"/>
      <c r="DA127" s="586"/>
      <c r="DB127" s="586"/>
      <c r="DC127" s="586"/>
      <c r="DD127" s="586"/>
      <c r="DE127" s="586"/>
      <c r="DF127" s="586"/>
      <c r="DG127" s="586"/>
      <c r="DH127" s="586"/>
      <c r="DI127" s="586"/>
      <c r="DJ127" s="586"/>
      <c r="DK127" s="586"/>
      <c r="DL127" s="586"/>
      <c r="DM127" s="586"/>
      <c r="DN127" s="586"/>
      <c r="DO127" s="586"/>
      <c r="DP127" s="586"/>
      <c r="DQ127" s="586"/>
      <c r="DR127" s="586"/>
      <c r="DS127" s="586"/>
      <c r="DT127" s="586"/>
      <c r="DU127" s="586"/>
      <c r="DV127" s="586"/>
      <c r="DW127" s="586"/>
      <c r="DX127" s="586"/>
      <c r="DY127" s="586"/>
      <c r="DZ127" s="586"/>
    </row>
    <row r="128" spans="1:130" ht="17.75" customHeight="1">
      <c r="A128" s="596"/>
      <c r="B128" s="598"/>
      <c r="C128" s="1459"/>
      <c r="D128" s="1460"/>
      <c r="E128" s="1460"/>
      <c r="F128" s="1460"/>
      <c r="G128" s="1460"/>
      <c r="H128" s="1460"/>
      <c r="I128" s="1461"/>
      <c r="J128" s="598"/>
      <c r="K128" s="598"/>
      <c r="L128" s="586"/>
      <c r="M128" s="599"/>
      <c r="N128" s="600"/>
      <c r="O128" s="600"/>
      <c r="P128" s="600"/>
      <c r="Q128" s="600"/>
      <c r="R128" s="600"/>
      <c r="S128" s="600"/>
      <c r="T128" s="600"/>
      <c r="U128" s="600"/>
      <c r="V128" s="586"/>
      <c r="W128" s="586"/>
      <c r="X128" s="586"/>
      <c r="Y128" s="586"/>
      <c r="Z128" s="586"/>
      <c r="AA128" s="586"/>
      <c r="AB128" s="586"/>
      <c r="AC128" s="586"/>
      <c r="AD128" s="586"/>
      <c r="AE128" s="586"/>
      <c r="AF128" s="586"/>
      <c r="AG128" s="601"/>
      <c r="AH128" s="586"/>
      <c r="AI128" s="586"/>
      <c r="AJ128" s="599"/>
      <c r="AK128" s="600"/>
      <c r="AL128" s="600"/>
      <c r="AM128" s="600"/>
      <c r="AN128" s="600"/>
      <c r="AO128" s="600"/>
      <c r="AP128" s="600"/>
      <c r="AQ128" s="600"/>
      <c r="AR128" s="600"/>
      <c r="AS128" s="586"/>
      <c r="AT128" s="586"/>
      <c r="AU128" s="586"/>
      <c r="AV128" s="586"/>
      <c r="AW128" s="586"/>
      <c r="AX128" s="586"/>
      <c r="AY128" s="586"/>
      <c r="AZ128" s="586"/>
      <c r="BA128" s="586"/>
      <c r="BB128" s="586"/>
      <c r="BC128" s="586"/>
      <c r="BD128" s="601"/>
      <c r="BG128" s="599"/>
      <c r="BH128" s="600"/>
      <c r="BI128" s="600"/>
      <c r="BJ128" s="600"/>
      <c r="BK128" s="600"/>
      <c r="BL128" s="600"/>
      <c r="BM128" s="600"/>
      <c r="BN128" s="600"/>
      <c r="BO128" s="600"/>
      <c r="BP128" s="586"/>
      <c r="BQ128" s="586"/>
      <c r="BR128" s="586"/>
      <c r="BS128" s="586"/>
      <c r="BT128" s="586"/>
      <c r="BU128" s="586"/>
      <c r="BV128" s="586"/>
      <c r="BW128" s="586"/>
      <c r="BX128" s="586"/>
      <c r="BY128" s="586"/>
      <c r="BZ128" s="586"/>
      <c r="CA128" s="601"/>
      <c r="CD128" s="599"/>
      <c r="CE128" s="600"/>
      <c r="CF128" s="600"/>
      <c r="CG128" s="600"/>
      <c r="CH128" s="600"/>
      <c r="CI128" s="600"/>
      <c r="CJ128" s="600"/>
      <c r="CK128" s="600"/>
      <c r="CL128" s="600"/>
      <c r="CM128" s="586"/>
      <c r="CN128" s="586"/>
      <c r="CO128" s="586"/>
      <c r="CP128" s="586"/>
      <c r="CQ128" s="586"/>
      <c r="CR128" s="586"/>
      <c r="CS128" s="586"/>
      <c r="CT128" s="586"/>
      <c r="CU128" s="586"/>
      <c r="CV128" s="586"/>
      <c r="CW128" s="586"/>
      <c r="CX128" s="601"/>
      <c r="CY128" s="586"/>
      <c r="CZ128" s="586"/>
      <c r="DA128" s="586"/>
      <c r="DB128" s="586"/>
      <c r="DC128" s="586"/>
      <c r="DD128" s="586"/>
      <c r="DE128" s="586"/>
      <c r="DF128" s="586"/>
      <c r="DG128" s="586"/>
      <c r="DH128" s="586"/>
      <c r="DI128" s="586"/>
      <c r="DJ128" s="586"/>
      <c r="DK128" s="586"/>
      <c r="DL128" s="586"/>
      <c r="DM128" s="586"/>
      <c r="DN128" s="586"/>
      <c r="DO128" s="586"/>
      <c r="DP128" s="586"/>
      <c r="DQ128" s="586"/>
      <c r="DR128" s="586"/>
      <c r="DS128" s="586"/>
      <c r="DT128" s="586"/>
      <c r="DU128" s="586"/>
      <c r="DV128" s="586"/>
      <c r="DW128" s="586"/>
      <c r="DX128" s="586"/>
      <c r="DY128" s="586"/>
      <c r="DZ128" s="586"/>
    </row>
    <row r="129" spans="1:130" ht="17.75" customHeight="1">
      <c r="A129" s="596"/>
      <c r="B129" s="598"/>
      <c r="C129" s="680"/>
      <c r="D129" s="680"/>
      <c r="E129" s="680"/>
      <c r="F129" s="680"/>
      <c r="G129" s="680"/>
      <c r="H129" s="680"/>
      <c r="I129" s="680"/>
      <c r="J129" s="598"/>
      <c r="K129" s="598"/>
      <c r="L129" s="586"/>
      <c r="M129" s="599"/>
      <c r="N129" s="600"/>
      <c r="O129" s="600"/>
      <c r="P129" s="600"/>
      <c r="Q129" s="600"/>
      <c r="R129" s="600"/>
      <c r="S129" s="600"/>
      <c r="T129" s="600"/>
      <c r="U129" s="600"/>
      <c r="V129" s="586"/>
      <c r="W129" s="586"/>
      <c r="X129" s="586"/>
      <c r="Y129" s="586"/>
      <c r="Z129" s="586"/>
      <c r="AA129" s="586"/>
      <c r="AB129" s="586"/>
      <c r="AC129" s="586"/>
      <c r="AD129" s="586"/>
      <c r="AE129" s="586"/>
      <c r="AF129" s="586"/>
      <c r="AG129" s="601"/>
      <c r="AH129" s="586"/>
      <c r="AI129" s="586"/>
      <c r="AJ129" s="599"/>
      <c r="AK129" s="600"/>
      <c r="AL129" s="600"/>
      <c r="AM129" s="600"/>
      <c r="AN129" s="600"/>
      <c r="AO129" s="600"/>
      <c r="AP129" s="600"/>
      <c r="AQ129" s="600"/>
      <c r="AR129" s="600"/>
      <c r="AS129" s="586"/>
      <c r="AT129" s="586"/>
      <c r="AU129" s="586"/>
      <c r="AV129" s="586"/>
      <c r="AW129" s="586"/>
      <c r="AX129" s="586"/>
      <c r="AY129" s="586"/>
      <c r="AZ129" s="586"/>
      <c r="BA129" s="586"/>
      <c r="BB129" s="586"/>
      <c r="BC129" s="586"/>
      <c r="BD129" s="601"/>
      <c r="BG129" s="599"/>
      <c r="BH129" s="600"/>
      <c r="BI129" s="600"/>
      <c r="BJ129" s="600"/>
      <c r="BK129" s="600"/>
      <c r="BL129" s="600"/>
      <c r="BM129" s="600"/>
      <c r="BN129" s="600"/>
      <c r="BO129" s="600"/>
      <c r="BP129" s="586"/>
      <c r="BQ129" s="586"/>
      <c r="BR129" s="586"/>
      <c r="BS129" s="586"/>
      <c r="BT129" s="586"/>
      <c r="BU129" s="586"/>
      <c r="BV129" s="586"/>
      <c r="BW129" s="586"/>
      <c r="BX129" s="586"/>
      <c r="BY129" s="586"/>
      <c r="BZ129" s="586"/>
      <c r="CA129" s="601"/>
      <c r="CD129" s="599"/>
      <c r="CE129" s="600"/>
      <c r="CF129" s="600"/>
      <c r="CG129" s="600"/>
      <c r="CH129" s="600"/>
      <c r="CI129" s="600"/>
      <c r="CJ129" s="600"/>
      <c r="CK129" s="600"/>
      <c r="CL129" s="600"/>
      <c r="CM129" s="586"/>
      <c r="CN129" s="586"/>
      <c r="CO129" s="586"/>
      <c r="CP129" s="586"/>
      <c r="CQ129" s="586"/>
      <c r="CR129" s="586"/>
      <c r="CS129" s="586"/>
      <c r="CT129" s="586"/>
      <c r="CU129" s="586"/>
      <c r="CV129" s="586"/>
      <c r="CW129" s="586"/>
      <c r="CX129" s="601"/>
      <c r="CY129" s="586"/>
      <c r="CZ129" s="586"/>
      <c r="DA129" s="586"/>
      <c r="DB129" s="586"/>
      <c r="DC129" s="586"/>
      <c r="DD129" s="586"/>
      <c r="DE129" s="586"/>
      <c r="DF129" s="586"/>
      <c r="DG129" s="586"/>
      <c r="DH129" s="586"/>
      <c r="DI129" s="586"/>
      <c r="DJ129" s="586"/>
      <c r="DK129" s="586"/>
      <c r="DL129" s="586"/>
      <c r="DM129" s="586"/>
      <c r="DN129" s="586"/>
      <c r="DO129" s="586"/>
      <c r="DP129" s="586"/>
      <c r="DQ129" s="586"/>
      <c r="DR129" s="586"/>
      <c r="DS129" s="586"/>
      <c r="DT129" s="586"/>
      <c r="DU129" s="586"/>
      <c r="DV129" s="586"/>
      <c r="DW129" s="586"/>
      <c r="DX129" s="586"/>
      <c r="DY129" s="586"/>
      <c r="DZ129" s="586"/>
    </row>
    <row r="130" spans="1:130" ht="17.75" customHeight="1">
      <c r="A130" s="596"/>
      <c r="B130" s="598"/>
      <c r="C130" s="680"/>
      <c r="D130" s="680"/>
      <c r="E130" s="680"/>
      <c r="F130" s="680"/>
      <c r="G130" s="680"/>
      <c r="H130" s="680"/>
      <c r="I130" s="680"/>
      <c r="J130" s="598"/>
      <c r="K130" s="598"/>
      <c r="L130" s="586"/>
      <c r="M130" s="599"/>
      <c r="N130" s="600"/>
      <c r="O130" s="600"/>
      <c r="P130" s="600"/>
      <c r="Q130" s="600"/>
      <c r="R130" s="600"/>
      <c r="S130" s="600"/>
      <c r="T130" s="600"/>
      <c r="U130" s="600"/>
      <c r="V130" s="586"/>
      <c r="W130" s="586"/>
      <c r="X130" s="586"/>
      <c r="Y130" s="586"/>
      <c r="Z130" s="586"/>
      <c r="AA130" s="586"/>
      <c r="AB130" s="586"/>
      <c r="AC130" s="586"/>
      <c r="AD130" s="586"/>
      <c r="AE130" s="586"/>
      <c r="AF130" s="586"/>
      <c r="AG130" s="601"/>
      <c r="AH130" s="586"/>
      <c r="AI130" s="586"/>
      <c r="AJ130" s="599"/>
      <c r="AK130" s="600"/>
      <c r="AL130" s="600"/>
      <c r="AM130" s="600"/>
      <c r="AN130" s="600"/>
      <c r="AO130" s="600"/>
      <c r="AP130" s="600"/>
      <c r="AQ130" s="600"/>
      <c r="AR130" s="600"/>
      <c r="AS130" s="586"/>
      <c r="AT130" s="586"/>
      <c r="AU130" s="586"/>
      <c r="AV130" s="586"/>
      <c r="AW130" s="586"/>
      <c r="AX130" s="586"/>
      <c r="AY130" s="586"/>
      <c r="AZ130" s="586"/>
      <c r="BA130" s="586"/>
      <c r="BB130" s="586"/>
      <c r="BC130" s="586"/>
      <c r="BD130" s="601"/>
      <c r="BG130" s="599"/>
      <c r="BH130" s="600"/>
      <c r="BI130" s="600"/>
      <c r="BJ130" s="600"/>
      <c r="BK130" s="600"/>
      <c r="BL130" s="600"/>
      <c r="BM130" s="600"/>
      <c r="BN130" s="600"/>
      <c r="BO130" s="600"/>
      <c r="BP130" s="586"/>
      <c r="BQ130" s="586"/>
      <c r="BR130" s="586"/>
      <c r="BS130" s="586"/>
      <c r="BT130" s="586"/>
      <c r="BU130" s="586"/>
      <c r="BV130" s="586"/>
      <c r="BW130" s="586"/>
      <c r="BX130" s="586"/>
      <c r="BY130" s="586"/>
      <c r="BZ130" s="586"/>
      <c r="CA130" s="601"/>
      <c r="CD130" s="599"/>
      <c r="CE130" s="600"/>
      <c r="CF130" s="600"/>
      <c r="CG130" s="600"/>
      <c r="CH130" s="600"/>
      <c r="CI130" s="600"/>
      <c r="CJ130" s="600"/>
      <c r="CK130" s="600"/>
      <c r="CL130" s="600"/>
      <c r="CM130" s="586"/>
      <c r="CN130" s="586"/>
      <c r="CO130" s="586"/>
      <c r="CP130" s="586"/>
      <c r="CQ130" s="586"/>
      <c r="CR130" s="586"/>
      <c r="CS130" s="586"/>
      <c r="CT130" s="586"/>
      <c r="CU130" s="586"/>
      <c r="CV130" s="586"/>
      <c r="CW130" s="586"/>
      <c r="CX130" s="601"/>
      <c r="CY130" s="586"/>
      <c r="CZ130" s="586"/>
      <c r="DA130" s="586"/>
      <c r="DB130" s="586"/>
      <c r="DC130" s="586"/>
      <c r="DD130" s="586"/>
      <c r="DE130" s="586"/>
      <c r="DF130" s="586"/>
      <c r="DG130" s="586"/>
      <c r="DH130" s="586"/>
      <c r="DI130" s="586"/>
      <c r="DJ130" s="586"/>
      <c r="DK130" s="586"/>
      <c r="DL130" s="586"/>
      <c r="DM130" s="586"/>
      <c r="DN130" s="586"/>
      <c r="DO130" s="586"/>
      <c r="DP130" s="586"/>
      <c r="DQ130" s="586"/>
      <c r="DR130" s="586"/>
      <c r="DS130" s="586"/>
      <c r="DT130" s="586"/>
      <c r="DU130" s="586"/>
      <c r="DV130" s="586"/>
      <c r="DW130" s="586"/>
      <c r="DX130" s="586"/>
      <c r="DY130" s="586"/>
      <c r="DZ130" s="586"/>
    </row>
    <row r="131" spans="1:130" ht="17.75" customHeight="1">
      <c r="A131" s="596"/>
      <c r="B131" s="598"/>
      <c r="C131" s="680"/>
      <c r="D131" s="680"/>
      <c r="E131" s="680"/>
      <c r="F131" s="680"/>
      <c r="G131" s="680"/>
      <c r="H131" s="680"/>
      <c r="I131" s="680"/>
      <c r="J131" s="598"/>
      <c r="K131" s="598"/>
      <c r="L131" s="586"/>
      <c r="M131" s="599"/>
      <c r="N131" s="600"/>
      <c r="O131" s="600"/>
      <c r="P131" s="600"/>
      <c r="Q131" s="600"/>
      <c r="R131" s="600"/>
      <c r="S131" s="600"/>
      <c r="T131" s="600"/>
      <c r="U131" s="600"/>
      <c r="V131" s="586"/>
      <c r="W131" s="586"/>
      <c r="X131" s="586"/>
      <c r="Y131" s="586"/>
      <c r="Z131" s="586"/>
      <c r="AA131" s="586"/>
      <c r="AB131" s="586"/>
      <c r="AC131" s="586"/>
      <c r="AD131" s="586"/>
      <c r="AE131" s="586"/>
      <c r="AF131" s="586"/>
      <c r="AG131" s="601"/>
      <c r="AH131" s="586"/>
      <c r="AI131" s="586"/>
      <c r="AJ131" s="599"/>
      <c r="AK131" s="600"/>
      <c r="AL131" s="600"/>
      <c r="AM131" s="600"/>
      <c r="AN131" s="600"/>
      <c r="AO131" s="600"/>
      <c r="AP131" s="600"/>
      <c r="AQ131" s="600"/>
      <c r="AR131" s="600"/>
      <c r="AS131" s="586"/>
      <c r="AT131" s="586"/>
      <c r="AU131" s="586"/>
      <c r="AV131" s="586"/>
      <c r="AW131" s="586"/>
      <c r="AX131" s="586"/>
      <c r="AY131" s="586"/>
      <c r="AZ131" s="586"/>
      <c r="BA131" s="586"/>
      <c r="BB131" s="586"/>
      <c r="BC131" s="586"/>
      <c r="BD131" s="601"/>
      <c r="BG131" s="599"/>
      <c r="BH131" s="600"/>
      <c r="BI131" s="600"/>
      <c r="BJ131" s="600"/>
      <c r="BK131" s="600"/>
      <c r="BL131" s="600"/>
      <c r="BM131" s="600"/>
      <c r="BN131" s="600"/>
      <c r="BO131" s="600"/>
      <c r="BP131" s="586"/>
      <c r="BQ131" s="586"/>
      <c r="BR131" s="586"/>
      <c r="BS131" s="586"/>
      <c r="BT131" s="586"/>
      <c r="BU131" s="586"/>
      <c r="BV131" s="586"/>
      <c r="BW131" s="586"/>
      <c r="BX131" s="586"/>
      <c r="BY131" s="586"/>
      <c r="BZ131" s="586"/>
      <c r="CA131" s="601"/>
      <c r="CD131" s="599"/>
      <c r="CE131" s="600"/>
      <c r="CF131" s="600"/>
      <c r="CG131" s="600"/>
      <c r="CH131" s="600"/>
      <c r="CI131" s="600"/>
      <c r="CJ131" s="600"/>
      <c r="CK131" s="600"/>
      <c r="CL131" s="600"/>
      <c r="CM131" s="586"/>
      <c r="CN131" s="586"/>
      <c r="CO131" s="586"/>
      <c r="CP131" s="586"/>
      <c r="CQ131" s="586"/>
      <c r="CR131" s="586"/>
      <c r="CS131" s="586"/>
      <c r="CT131" s="586"/>
      <c r="CU131" s="586"/>
      <c r="CV131" s="586"/>
      <c r="CW131" s="586"/>
      <c r="CX131" s="601"/>
      <c r="CY131" s="586"/>
      <c r="CZ131" s="586"/>
      <c r="DA131" s="586"/>
      <c r="DB131" s="586"/>
      <c r="DC131" s="586"/>
      <c r="DD131" s="586"/>
      <c r="DE131" s="586"/>
      <c r="DF131" s="586"/>
      <c r="DG131" s="586"/>
      <c r="DH131" s="586"/>
      <c r="DI131" s="586"/>
      <c r="DJ131" s="586"/>
      <c r="DK131" s="586"/>
      <c r="DL131" s="586"/>
      <c r="DM131" s="586"/>
      <c r="DN131" s="586"/>
      <c r="DO131" s="586"/>
      <c r="DP131" s="586"/>
      <c r="DQ131" s="586"/>
      <c r="DR131" s="586"/>
      <c r="DS131" s="586"/>
      <c r="DT131" s="586"/>
      <c r="DU131" s="586"/>
      <c r="DV131" s="586"/>
      <c r="DW131" s="586"/>
      <c r="DX131" s="586"/>
      <c r="DY131" s="586"/>
      <c r="DZ131" s="586"/>
    </row>
    <row r="132" spans="1:130" ht="17.75" customHeight="1">
      <c r="A132" s="596"/>
      <c r="B132" s="598"/>
      <c r="C132" s="680"/>
      <c r="D132" s="680"/>
      <c r="E132" s="680"/>
      <c r="F132" s="680"/>
      <c r="G132" s="598"/>
      <c r="H132" s="680"/>
      <c r="I132" s="680"/>
      <c r="J132" s="598"/>
      <c r="K132" s="598"/>
      <c r="L132" s="586"/>
      <c r="M132" s="599"/>
      <c r="N132" s="600"/>
      <c r="O132" s="600"/>
      <c r="P132" s="600"/>
      <c r="Q132" s="600"/>
      <c r="R132" s="600"/>
      <c r="S132" s="600"/>
      <c r="T132" s="600"/>
      <c r="U132" s="600"/>
      <c r="V132" s="586"/>
      <c r="W132" s="586"/>
      <c r="X132" s="586"/>
      <c r="Y132" s="586"/>
      <c r="Z132" s="586"/>
      <c r="AA132" s="586"/>
      <c r="AB132" s="586"/>
      <c r="AC132" s="586"/>
      <c r="AD132" s="586"/>
      <c r="AE132" s="586"/>
      <c r="AF132" s="586"/>
      <c r="AG132" s="601"/>
      <c r="AH132" s="586"/>
      <c r="AI132" s="586"/>
      <c r="AJ132" s="599"/>
      <c r="AK132" s="600"/>
      <c r="AL132" s="600"/>
      <c r="AM132" s="600"/>
      <c r="AN132" s="600"/>
      <c r="AO132" s="600"/>
      <c r="AP132" s="600"/>
      <c r="AQ132" s="600"/>
      <c r="AR132" s="600"/>
      <c r="AS132" s="586"/>
      <c r="AT132" s="586"/>
      <c r="AU132" s="586"/>
      <c r="AV132" s="586"/>
      <c r="AW132" s="586"/>
      <c r="AX132" s="586"/>
      <c r="AY132" s="586"/>
      <c r="AZ132" s="586"/>
      <c r="BA132" s="586"/>
      <c r="BB132" s="586"/>
      <c r="BC132" s="586"/>
      <c r="BD132" s="601"/>
      <c r="BG132" s="599"/>
      <c r="BH132" s="600"/>
      <c r="BI132" s="600"/>
      <c r="BJ132" s="600"/>
      <c r="BK132" s="600"/>
      <c r="BL132" s="600"/>
      <c r="BM132" s="600"/>
      <c r="BN132" s="600"/>
      <c r="BO132" s="600"/>
      <c r="BP132" s="586"/>
      <c r="BQ132" s="586"/>
      <c r="BR132" s="586"/>
      <c r="BS132" s="586"/>
      <c r="BT132" s="586"/>
      <c r="BU132" s="586"/>
      <c r="BV132" s="586"/>
      <c r="BW132" s="586"/>
      <c r="BX132" s="586"/>
      <c r="BY132" s="586"/>
      <c r="BZ132" s="586"/>
      <c r="CA132" s="601"/>
      <c r="CD132" s="599"/>
      <c r="CE132" s="600"/>
      <c r="CF132" s="600"/>
      <c r="CG132" s="600"/>
      <c r="CH132" s="600"/>
      <c r="CI132" s="600"/>
      <c r="CJ132" s="600"/>
      <c r="CK132" s="600"/>
      <c r="CL132" s="600"/>
      <c r="CM132" s="586"/>
      <c r="CN132" s="586"/>
      <c r="CO132" s="586"/>
      <c r="CP132" s="586"/>
      <c r="CQ132" s="586"/>
      <c r="CR132" s="586"/>
      <c r="CS132" s="586"/>
      <c r="CT132" s="586"/>
      <c r="CU132" s="586"/>
      <c r="CV132" s="586"/>
      <c r="CW132" s="586"/>
      <c r="CX132" s="601"/>
      <c r="CY132" s="586"/>
      <c r="CZ132" s="586"/>
      <c r="DA132" s="586"/>
      <c r="DB132" s="586"/>
      <c r="DC132" s="586"/>
      <c r="DD132" s="586"/>
      <c r="DE132" s="586"/>
      <c r="DF132" s="586"/>
      <c r="DG132" s="586"/>
      <c r="DH132" s="586"/>
      <c r="DI132" s="586"/>
      <c r="DJ132" s="586"/>
      <c r="DK132" s="586"/>
      <c r="DL132" s="586"/>
      <c r="DM132" s="586"/>
      <c r="DN132" s="586"/>
      <c r="DO132" s="586"/>
      <c r="DP132" s="586"/>
      <c r="DQ132" s="586"/>
      <c r="DR132" s="586"/>
      <c r="DS132" s="586"/>
      <c r="DT132" s="586"/>
      <c r="DU132" s="586"/>
      <c r="DV132" s="586"/>
      <c r="DW132" s="586"/>
      <c r="DX132" s="586"/>
      <c r="DY132" s="586"/>
      <c r="DZ132" s="586"/>
    </row>
    <row r="133" spans="1:130" ht="17.75" customHeight="1">
      <c r="A133" s="596"/>
      <c r="B133" s="598"/>
      <c r="C133" s="680"/>
      <c r="D133" s="680"/>
      <c r="E133" s="680"/>
      <c r="F133" s="680"/>
      <c r="G133" s="598"/>
      <c r="H133" s="680"/>
      <c r="I133" s="680"/>
      <c r="J133" s="598"/>
      <c r="K133" s="598"/>
      <c r="L133" s="586"/>
      <c r="M133" s="599"/>
      <c r="N133" s="600"/>
      <c r="O133" s="600"/>
      <c r="P133" s="600"/>
      <c r="Q133" s="600"/>
      <c r="R133" s="600"/>
      <c r="S133" s="600"/>
      <c r="T133" s="600"/>
      <c r="U133" s="600"/>
      <c r="V133" s="586"/>
      <c r="W133" s="586"/>
      <c r="X133" s="586"/>
      <c r="Y133" s="586"/>
      <c r="Z133" s="586"/>
      <c r="AA133" s="586"/>
      <c r="AB133" s="586"/>
      <c r="AC133" s="586"/>
      <c r="AD133" s="586"/>
      <c r="AE133" s="586"/>
      <c r="AF133" s="586"/>
      <c r="AG133" s="601"/>
      <c r="AH133" s="586"/>
      <c r="AI133" s="586"/>
      <c r="AJ133" s="599"/>
      <c r="AK133" s="600"/>
      <c r="AL133" s="600"/>
      <c r="AM133" s="600"/>
      <c r="AN133" s="600"/>
      <c r="AO133" s="600"/>
      <c r="AP133" s="600"/>
      <c r="AQ133" s="600"/>
      <c r="AR133" s="600"/>
      <c r="AS133" s="586"/>
      <c r="AT133" s="586"/>
      <c r="AU133" s="586"/>
      <c r="AV133" s="586"/>
      <c r="AW133" s="586"/>
      <c r="AX133" s="586"/>
      <c r="AY133" s="586"/>
      <c r="AZ133" s="586"/>
      <c r="BA133" s="586"/>
      <c r="BB133" s="586"/>
      <c r="BC133" s="586"/>
      <c r="BD133" s="601"/>
      <c r="BG133" s="599"/>
      <c r="BH133" s="600"/>
      <c r="BI133" s="600"/>
      <c r="BJ133" s="600"/>
      <c r="BK133" s="600"/>
      <c r="BL133" s="600"/>
      <c r="BM133" s="600"/>
      <c r="BN133" s="600"/>
      <c r="BO133" s="600"/>
      <c r="BP133" s="586"/>
      <c r="BQ133" s="586"/>
      <c r="BR133" s="586"/>
      <c r="BS133" s="586"/>
      <c r="BT133" s="586"/>
      <c r="BU133" s="586"/>
      <c r="BV133" s="586"/>
      <c r="BW133" s="586"/>
      <c r="BX133" s="586"/>
      <c r="BY133" s="586"/>
      <c r="BZ133" s="586"/>
      <c r="CA133" s="601"/>
      <c r="CD133" s="599"/>
      <c r="CE133" s="600"/>
      <c r="CF133" s="600"/>
      <c r="CG133" s="600"/>
      <c r="CH133" s="600"/>
      <c r="CI133" s="600"/>
      <c r="CJ133" s="600"/>
      <c r="CK133" s="600"/>
      <c r="CL133" s="600"/>
      <c r="CM133" s="586"/>
      <c r="CN133" s="586"/>
      <c r="CO133" s="586"/>
      <c r="CP133" s="586"/>
      <c r="CQ133" s="586"/>
      <c r="CR133" s="586"/>
      <c r="CS133" s="586"/>
      <c r="CT133" s="586"/>
      <c r="CU133" s="586"/>
      <c r="CV133" s="586"/>
      <c r="CW133" s="586"/>
      <c r="CX133" s="601"/>
      <c r="CY133" s="586"/>
      <c r="CZ133" s="586"/>
      <c r="DA133" s="586"/>
      <c r="DB133" s="586"/>
      <c r="DC133" s="586"/>
      <c r="DD133" s="586"/>
      <c r="DE133" s="586"/>
      <c r="DF133" s="586"/>
      <c r="DG133" s="586"/>
      <c r="DH133" s="586"/>
      <c r="DI133" s="586"/>
      <c r="DJ133" s="586"/>
      <c r="DK133" s="586"/>
      <c r="DL133" s="586"/>
      <c r="DM133" s="586"/>
      <c r="DN133" s="586"/>
      <c r="DO133" s="586"/>
      <c r="DP133" s="586"/>
      <c r="DQ133" s="586"/>
      <c r="DR133" s="586"/>
      <c r="DS133" s="586"/>
      <c r="DT133" s="586"/>
      <c r="DU133" s="586"/>
      <c r="DV133" s="586"/>
      <c r="DW133" s="586"/>
      <c r="DX133" s="586"/>
      <c r="DY133" s="586"/>
      <c r="DZ133" s="586"/>
    </row>
    <row r="134" spans="1:130" ht="17.75" customHeight="1">
      <c r="A134" s="596"/>
      <c r="B134" s="598"/>
      <c r="C134" s="680"/>
      <c r="D134" s="680"/>
      <c r="E134" s="680"/>
      <c r="F134" s="680"/>
      <c r="G134" s="681"/>
      <c r="H134" s="681"/>
      <c r="I134" s="681"/>
      <c r="J134" s="681"/>
      <c r="K134" s="598"/>
      <c r="L134" s="586"/>
      <c r="M134" s="599"/>
      <c r="N134" s="600"/>
      <c r="O134" s="600"/>
      <c r="P134" s="600"/>
      <c r="Q134" s="600"/>
      <c r="R134" s="600"/>
      <c r="S134" s="600"/>
      <c r="T134" s="600"/>
      <c r="U134" s="600"/>
      <c r="V134" s="586"/>
      <c r="W134" s="586"/>
      <c r="X134" s="586"/>
      <c r="Y134" s="586"/>
      <c r="Z134" s="586"/>
      <c r="AA134" s="586"/>
      <c r="AB134" s="586"/>
      <c r="AC134" s="586"/>
      <c r="AD134" s="586"/>
      <c r="AE134" s="586"/>
      <c r="AF134" s="586"/>
      <c r="AG134" s="601"/>
      <c r="AH134" s="586"/>
      <c r="AI134" s="586"/>
      <c r="AJ134" s="599"/>
      <c r="AK134" s="600"/>
      <c r="AL134" s="600"/>
      <c r="AM134" s="600"/>
      <c r="AN134" s="600"/>
      <c r="AO134" s="600"/>
      <c r="AP134" s="600"/>
      <c r="AQ134" s="600"/>
      <c r="AR134" s="600"/>
      <c r="AS134" s="586"/>
      <c r="AT134" s="586"/>
      <c r="AU134" s="586"/>
      <c r="AV134" s="586"/>
      <c r="AW134" s="586"/>
      <c r="AX134" s="586"/>
      <c r="AY134" s="586"/>
      <c r="AZ134" s="586"/>
      <c r="BA134" s="586"/>
      <c r="BB134" s="586"/>
      <c r="BC134" s="586"/>
      <c r="BD134" s="601"/>
      <c r="BG134" s="599"/>
      <c r="BH134" s="600"/>
      <c r="BI134" s="600"/>
      <c r="BJ134" s="600"/>
      <c r="BK134" s="600"/>
      <c r="BL134" s="600"/>
      <c r="BM134" s="600"/>
      <c r="BN134" s="600"/>
      <c r="BO134" s="600"/>
      <c r="BP134" s="586"/>
      <c r="BQ134" s="586"/>
      <c r="BR134" s="586"/>
      <c r="BS134" s="586"/>
      <c r="BT134" s="586"/>
      <c r="BU134" s="586"/>
      <c r="BV134" s="586"/>
      <c r="BW134" s="586"/>
      <c r="BX134" s="586"/>
      <c r="BY134" s="586"/>
      <c r="BZ134" s="586"/>
      <c r="CA134" s="601"/>
      <c r="CD134" s="599"/>
      <c r="CE134" s="600"/>
      <c r="CF134" s="600"/>
      <c r="CG134" s="600"/>
      <c r="CH134" s="600"/>
      <c r="CI134" s="600"/>
      <c r="CJ134" s="600"/>
      <c r="CK134" s="600"/>
      <c r="CL134" s="600"/>
      <c r="CM134" s="586"/>
      <c r="CN134" s="586"/>
      <c r="CO134" s="586"/>
      <c r="CP134" s="586"/>
      <c r="CQ134" s="586"/>
      <c r="CR134" s="586"/>
      <c r="CS134" s="586"/>
      <c r="CT134" s="586"/>
      <c r="CU134" s="586"/>
      <c r="CV134" s="586"/>
      <c r="CW134" s="586"/>
      <c r="CX134" s="601"/>
      <c r="CY134" s="586"/>
      <c r="CZ134" s="586"/>
      <c r="DA134" s="586"/>
      <c r="DB134" s="586"/>
      <c r="DC134" s="586"/>
      <c r="DD134" s="586"/>
      <c r="DE134" s="586"/>
      <c r="DF134" s="586"/>
      <c r="DG134" s="586"/>
      <c r="DH134" s="586"/>
      <c r="DI134" s="586"/>
      <c r="DJ134" s="586"/>
      <c r="DK134" s="586"/>
      <c r="DL134" s="586"/>
      <c r="DM134" s="586"/>
      <c r="DN134" s="586"/>
      <c r="DO134" s="586"/>
      <c r="DP134" s="586"/>
      <c r="DQ134" s="586"/>
      <c r="DR134" s="586"/>
      <c r="DS134" s="586"/>
      <c r="DT134" s="586"/>
      <c r="DU134" s="586"/>
      <c r="DV134" s="586"/>
      <c r="DW134" s="586"/>
      <c r="DX134" s="586"/>
      <c r="DY134" s="586"/>
      <c r="DZ134" s="586"/>
    </row>
    <row r="135" spans="1:130" ht="17.75" customHeight="1">
      <c r="A135" s="596"/>
      <c r="B135" s="598"/>
      <c r="C135" s="682"/>
      <c r="D135" s="682"/>
      <c r="E135" s="682"/>
      <c r="F135" s="682"/>
      <c r="G135" s="681"/>
      <c r="H135" s="681"/>
      <c r="I135" s="681"/>
      <c r="J135" s="681"/>
      <c r="K135" s="598"/>
      <c r="L135" s="586"/>
      <c r="M135" s="599"/>
      <c r="N135" s="600"/>
      <c r="O135" s="600"/>
      <c r="P135" s="600"/>
      <c r="Q135" s="600"/>
      <c r="R135" s="600"/>
      <c r="S135" s="600"/>
      <c r="T135" s="600"/>
      <c r="U135" s="600"/>
      <c r="V135" s="586"/>
      <c r="W135" s="586"/>
      <c r="X135" s="586"/>
      <c r="Y135" s="586"/>
      <c r="Z135" s="586"/>
      <c r="AA135" s="586"/>
      <c r="AB135" s="586"/>
      <c r="AC135" s="586"/>
      <c r="AD135" s="586"/>
      <c r="AE135" s="586"/>
      <c r="AF135" s="586"/>
      <c r="AG135" s="601"/>
      <c r="AH135" s="586"/>
      <c r="AI135" s="586"/>
      <c r="AJ135" s="599"/>
      <c r="AK135" s="600"/>
      <c r="AL135" s="600"/>
      <c r="AM135" s="600"/>
      <c r="AN135" s="600"/>
      <c r="AO135" s="600"/>
      <c r="AP135" s="600"/>
      <c r="AQ135" s="600"/>
      <c r="AR135" s="600"/>
      <c r="AS135" s="586"/>
      <c r="AT135" s="586"/>
      <c r="AU135" s="586"/>
      <c r="AV135" s="586"/>
      <c r="AW135" s="586"/>
      <c r="AX135" s="586"/>
      <c r="AY135" s="586"/>
      <c r="AZ135" s="586"/>
      <c r="BA135" s="586"/>
      <c r="BB135" s="586"/>
      <c r="BC135" s="586"/>
      <c r="BD135" s="601"/>
      <c r="BG135" s="599"/>
      <c r="BH135" s="600"/>
      <c r="BI135" s="600"/>
      <c r="BJ135" s="600"/>
      <c r="BK135" s="600"/>
      <c r="BL135" s="600"/>
      <c r="BM135" s="600"/>
      <c r="BN135" s="600"/>
      <c r="BO135" s="600"/>
      <c r="BP135" s="586"/>
      <c r="BQ135" s="586"/>
      <c r="BR135" s="586"/>
      <c r="BS135" s="586"/>
      <c r="BT135" s="586"/>
      <c r="BU135" s="586"/>
      <c r="BV135" s="586"/>
      <c r="BW135" s="586"/>
      <c r="BX135" s="586"/>
      <c r="BY135" s="586"/>
      <c r="BZ135" s="586"/>
      <c r="CA135" s="601"/>
      <c r="CD135" s="599"/>
      <c r="CE135" s="600"/>
      <c r="CF135" s="600"/>
      <c r="CG135" s="600"/>
      <c r="CH135" s="600"/>
      <c r="CI135" s="600"/>
      <c r="CJ135" s="600"/>
      <c r="CK135" s="600"/>
      <c r="CL135" s="600"/>
      <c r="CM135" s="586"/>
      <c r="CN135" s="586"/>
      <c r="CO135" s="586"/>
      <c r="CP135" s="586"/>
      <c r="CQ135" s="586"/>
      <c r="CR135" s="586"/>
      <c r="CS135" s="586"/>
      <c r="CT135" s="586"/>
      <c r="CU135" s="586"/>
      <c r="CV135" s="586"/>
      <c r="CW135" s="586"/>
      <c r="CX135" s="601"/>
      <c r="CY135" s="586"/>
      <c r="CZ135" s="586"/>
      <c r="DA135" s="586"/>
      <c r="DB135" s="586"/>
      <c r="DC135" s="586"/>
      <c r="DD135" s="586"/>
      <c r="DE135" s="586"/>
      <c r="DF135" s="586"/>
      <c r="DG135" s="586"/>
      <c r="DH135" s="586"/>
      <c r="DI135" s="586"/>
      <c r="DJ135" s="586"/>
      <c r="DK135" s="586"/>
      <c r="DL135" s="586"/>
      <c r="DM135" s="586"/>
      <c r="DN135" s="586"/>
      <c r="DO135" s="586"/>
      <c r="DP135" s="586"/>
      <c r="DQ135" s="586"/>
      <c r="DR135" s="586"/>
      <c r="DS135" s="586"/>
      <c r="DT135" s="586"/>
      <c r="DU135" s="586"/>
      <c r="DV135" s="586"/>
      <c r="DW135" s="586"/>
      <c r="DX135" s="586"/>
      <c r="DY135" s="586"/>
      <c r="DZ135" s="586"/>
    </row>
    <row r="136" spans="1:130" ht="17.75" customHeight="1">
      <c r="A136" s="596"/>
      <c r="B136" s="598"/>
      <c r="C136" s="680"/>
      <c r="D136" s="680"/>
      <c r="E136" s="680"/>
      <c r="F136" s="680"/>
      <c r="G136" s="681"/>
      <c r="H136" s="681"/>
      <c r="I136" s="681"/>
      <c r="J136" s="681"/>
      <c r="K136" s="598"/>
      <c r="L136" s="586"/>
      <c r="M136" s="599"/>
      <c r="N136" s="600"/>
      <c r="O136" s="600"/>
      <c r="P136" s="600"/>
      <c r="Q136" s="600"/>
      <c r="R136" s="600"/>
      <c r="S136" s="600"/>
      <c r="T136" s="600"/>
      <c r="U136" s="600"/>
      <c r="V136" s="586"/>
      <c r="W136" s="586"/>
      <c r="X136" s="586"/>
      <c r="Y136" s="586"/>
      <c r="Z136" s="586"/>
      <c r="AA136" s="586"/>
      <c r="AB136" s="586"/>
      <c r="AC136" s="586"/>
      <c r="AD136" s="586"/>
      <c r="AE136" s="586"/>
      <c r="AF136" s="586"/>
      <c r="AG136" s="601"/>
      <c r="AH136" s="586"/>
      <c r="AI136" s="586"/>
      <c r="AJ136" s="599"/>
      <c r="AK136" s="600"/>
      <c r="AL136" s="600"/>
      <c r="AM136" s="600"/>
      <c r="AN136" s="600"/>
      <c r="AO136" s="600"/>
      <c r="AP136" s="600"/>
      <c r="AQ136" s="600"/>
      <c r="AR136" s="600"/>
      <c r="AS136" s="586"/>
      <c r="AT136" s="586"/>
      <c r="AU136" s="586"/>
      <c r="AV136" s="586"/>
      <c r="AW136" s="586"/>
      <c r="AX136" s="586"/>
      <c r="AY136" s="586"/>
      <c r="AZ136" s="586"/>
      <c r="BA136" s="586"/>
      <c r="BB136" s="586"/>
      <c r="BC136" s="586"/>
      <c r="BD136" s="601"/>
      <c r="BG136" s="599"/>
      <c r="BH136" s="600"/>
      <c r="BI136" s="600"/>
      <c r="BJ136" s="600"/>
      <c r="BK136" s="600"/>
      <c r="BL136" s="600"/>
      <c r="BM136" s="600"/>
      <c r="BN136" s="600"/>
      <c r="BO136" s="600"/>
      <c r="BP136" s="586"/>
      <c r="BQ136" s="586"/>
      <c r="BR136" s="586"/>
      <c r="BS136" s="586"/>
      <c r="BT136" s="586"/>
      <c r="BU136" s="586"/>
      <c r="BV136" s="586"/>
      <c r="BW136" s="586"/>
      <c r="BX136" s="586"/>
      <c r="BY136" s="586"/>
      <c r="BZ136" s="586"/>
      <c r="CA136" s="601"/>
      <c r="CD136" s="599"/>
      <c r="CE136" s="600"/>
      <c r="CF136" s="600"/>
      <c r="CG136" s="600"/>
      <c r="CH136" s="600"/>
      <c r="CI136" s="600"/>
      <c r="CJ136" s="600"/>
      <c r="CK136" s="600"/>
      <c r="CL136" s="600"/>
      <c r="CM136" s="586"/>
      <c r="CN136" s="586"/>
      <c r="CO136" s="586"/>
      <c r="CP136" s="586"/>
      <c r="CQ136" s="586"/>
      <c r="CR136" s="586"/>
      <c r="CS136" s="586"/>
      <c r="CT136" s="586"/>
      <c r="CU136" s="586"/>
      <c r="CV136" s="586"/>
      <c r="CW136" s="586"/>
      <c r="CX136" s="601"/>
      <c r="CY136" s="586"/>
      <c r="CZ136" s="586"/>
      <c r="DA136" s="586"/>
      <c r="DB136" s="586"/>
      <c r="DC136" s="586"/>
      <c r="DD136" s="586"/>
      <c r="DE136" s="586"/>
      <c r="DF136" s="586"/>
      <c r="DG136" s="586"/>
      <c r="DH136" s="586"/>
      <c r="DI136" s="586"/>
      <c r="DJ136" s="586"/>
      <c r="DK136" s="586"/>
      <c r="DL136" s="586"/>
      <c r="DM136" s="586"/>
      <c r="DN136" s="586"/>
      <c r="DO136" s="586"/>
      <c r="DP136" s="586"/>
      <c r="DQ136" s="586"/>
      <c r="DR136" s="586"/>
      <c r="DS136" s="586"/>
      <c r="DT136" s="586"/>
      <c r="DU136" s="586"/>
      <c r="DV136" s="586"/>
      <c r="DW136" s="586"/>
      <c r="DX136" s="586"/>
      <c r="DY136" s="586"/>
      <c r="DZ136" s="586"/>
    </row>
    <row r="137" spans="1:130" ht="17.75" customHeight="1">
      <c r="A137" s="596"/>
      <c r="B137" s="598"/>
      <c r="C137" s="680"/>
      <c r="D137" s="680"/>
      <c r="E137" s="598"/>
      <c r="F137" s="681"/>
      <c r="G137" s="681"/>
      <c r="H137" s="681"/>
      <c r="I137" s="681"/>
      <c r="J137" s="598"/>
      <c r="K137" s="598"/>
      <c r="L137" s="586"/>
      <c r="M137" s="599"/>
      <c r="N137" s="600"/>
      <c r="O137" s="600"/>
      <c r="P137" s="600"/>
      <c r="Q137" s="600"/>
      <c r="R137" s="600"/>
      <c r="S137" s="600"/>
      <c r="T137" s="600"/>
      <c r="U137" s="600"/>
      <c r="V137" s="586"/>
      <c r="W137" s="586"/>
      <c r="X137" s="586"/>
      <c r="Y137" s="586"/>
      <c r="Z137" s="586"/>
      <c r="AA137" s="586"/>
      <c r="AB137" s="586"/>
      <c r="AC137" s="586"/>
      <c r="AD137" s="586"/>
      <c r="AE137" s="586"/>
      <c r="AF137" s="586"/>
      <c r="AG137" s="601"/>
      <c r="AH137" s="586"/>
      <c r="AI137" s="586"/>
      <c r="AJ137" s="599"/>
      <c r="AK137" s="600"/>
      <c r="AL137" s="600"/>
      <c r="AM137" s="600"/>
      <c r="AN137" s="600"/>
      <c r="AO137" s="600"/>
      <c r="AP137" s="600"/>
      <c r="AQ137" s="600"/>
      <c r="AR137" s="600"/>
      <c r="AS137" s="586"/>
      <c r="AT137" s="586"/>
      <c r="AU137" s="586"/>
      <c r="AV137" s="586"/>
      <c r="AW137" s="586"/>
      <c r="AX137" s="586"/>
      <c r="AY137" s="586"/>
      <c r="AZ137" s="586"/>
      <c r="BA137" s="586"/>
      <c r="BB137" s="586"/>
      <c r="BC137" s="586"/>
      <c r="BD137" s="601"/>
      <c r="BG137" s="599"/>
      <c r="BH137" s="600"/>
      <c r="BI137" s="600"/>
      <c r="BJ137" s="600"/>
      <c r="BK137" s="600"/>
      <c r="BL137" s="600"/>
      <c r="BM137" s="600"/>
      <c r="BN137" s="600"/>
      <c r="BO137" s="600"/>
      <c r="BP137" s="586"/>
      <c r="BQ137" s="586"/>
      <c r="BR137" s="586"/>
      <c r="BS137" s="586"/>
      <c r="BT137" s="586"/>
      <c r="BU137" s="586"/>
      <c r="BV137" s="586"/>
      <c r="BW137" s="586"/>
      <c r="BX137" s="586"/>
      <c r="BY137" s="586"/>
      <c r="BZ137" s="586"/>
      <c r="CA137" s="601"/>
      <c r="CD137" s="599"/>
      <c r="CE137" s="600"/>
      <c r="CF137" s="600"/>
      <c r="CG137" s="600"/>
      <c r="CH137" s="600"/>
      <c r="CI137" s="600"/>
      <c r="CJ137" s="600"/>
      <c r="CK137" s="600"/>
      <c r="CL137" s="600"/>
      <c r="CM137" s="586"/>
      <c r="CN137" s="586"/>
      <c r="CO137" s="586"/>
      <c r="CP137" s="586"/>
      <c r="CQ137" s="586"/>
      <c r="CR137" s="586"/>
      <c r="CS137" s="586"/>
      <c r="CT137" s="586"/>
      <c r="CU137" s="586"/>
      <c r="CV137" s="586"/>
      <c r="CW137" s="586"/>
      <c r="CX137" s="601"/>
      <c r="CY137" s="586"/>
      <c r="CZ137" s="586"/>
      <c r="DA137" s="586"/>
      <c r="DB137" s="586"/>
      <c r="DC137" s="586"/>
      <c r="DD137" s="586"/>
      <c r="DE137" s="586"/>
      <c r="DF137" s="586"/>
      <c r="DG137" s="586"/>
      <c r="DH137" s="586"/>
      <c r="DI137" s="586"/>
      <c r="DJ137" s="586"/>
      <c r="DK137" s="586"/>
      <c r="DL137" s="586"/>
      <c r="DM137" s="586"/>
      <c r="DN137" s="586"/>
      <c r="DO137" s="586"/>
      <c r="DP137" s="586"/>
      <c r="DQ137" s="586"/>
      <c r="DR137" s="586"/>
      <c r="DS137" s="586"/>
      <c r="DT137" s="586"/>
      <c r="DU137" s="586"/>
      <c r="DV137" s="586"/>
      <c r="DW137" s="586"/>
      <c r="DX137" s="586"/>
      <c r="DY137" s="586"/>
      <c r="DZ137" s="586"/>
    </row>
    <row r="138" spans="1:130" ht="17.75" customHeight="1">
      <c r="A138" s="596"/>
      <c r="B138" s="598"/>
      <c r="C138" s="680"/>
      <c r="D138" s="680"/>
      <c r="E138" s="598"/>
      <c r="F138" s="681"/>
      <c r="G138" s="681"/>
      <c r="H138" s="681"/>
      <c r="I138" s="681"/>
      <c r="J138" s="598"/>
      <c r="K138" s="598"/>
      <c r="L138" s="586"/>
      <c r="M138" s="599"/>
      <c r="N138" s="600"/>
      <c r="O138" s="600"/>
      <c r="P138" s="600"/>
      <c r="Q138" s="600"/>
      <c r="R138" s="600"/>
      <c r="S138" s="600"/>
      <c r="T138" s="600"/>
      <c r="U138" s="600"/>
      <c r="V138" s="586"/>
      <c r="W138" s="586"/>
      <c r="X138" s="586"/>
      <c r="Y138" s="586"/>
      <c r="Z138" s="586"/>
      <c r="AA138" s="586"/>
      <c r="AB138" s="586"/>
      <c r="AC138" s="586"/>
      <c r="AD138" s="586"/>
      <c r="AE138" s="586"/>
      <c r="AF138" s="586"/>
      <c r="AG138" s="601"/>
      <c r="AH138" s="586"/>
      <c r="AI138" s="586"/>
      <c r="AJ138" s="599"/>
      <c r="AK138" s="600"/>
      <c r="AL138" s="600"/>
      <c r="AM138" s="600"/>
      <c r="AN138" s="600"/>
      <c r="AO138" s="600"/>
      <c r="AP138" s="600"/>
      <c r="AQ138" s="600"/>
      <c r="AR138" s="600"/>
      <c r="AS138" s="586"/>
      <c r="AT138" s="586"/>
      <c r="AU138" s="586"/>
      <c r="AV138" s="586"/>
      <c r="AW138" s="586"/>
      <c r="AX138" s="586"/>
      <c r="AY138" s="586"/>
      <c r="AZ138" s="586"/>
      <c r="BA138" s="586"/>
      <c r="BB138" s="586"/>
      <c r="BC138" s="586"/>
      <c r="BD138" s="601"/>
      <c r="BG138" s="599"/>
      <c r="BH138" s="600"/>
      <c r="BI138" s="600"/>
      <c r="BJ138" s="600"/>
      <c r="BK138" s="600"/>
      <c r="BL138" s="600"/>
      <c r="BM138" s="600"/>
      <c r="BN138" s="600"/>
      <c r="BO138" s="600"/>
      <c r="BP138" s="586"/>
      <c r="BQ138" s="586"/>
      <c r="BR138" s="586"/>
      <c r="BS138" s="586"/>
      <c r="BT138" s="586"/>
      <c r="BU138" s="586"/>
      <c r="BV138" s="586"/>
      <c r="BW138" s="586"/>
      <c r="BX138" s="586"/>
      <c r="BY138" s="586"/>
      <c r="BZ138" s="586"/>
      <c r="CA138" s="601"/>
      <c r="CD138" s="599"/>
      <c r="CE138" s="600"/>
      <c r="CF138" s="600"/>
      <c r="CG138" s="600"/>
      <c r="CH138" s="600"/>
      <c r="CI138" s="600"/>
      <c r="CJ138" s="600"/>
      <c r="CK138" s="600"/>
      <c r="CL138" s="600"/>
      <c r="CM138" s="586"/>
      <c r="CN138" s="586"/>
      <c r="CO138" s="586"/>
      <c r="CP138" s="586"/>
      <c r="CQ138" s="586"/>
      <c r="CR138" s="586"/>
      <c r="CS138" s="586"/>
      <c r="CT138" s="586"/>
      <c r="CU138" s="586"/>
      <c r="CV138" s="586"/>
      <c r="CW138" s="586"/>
      <c r="CX138" s="601"/>
      <c r="CY138" s="586"/>
      <c r="CZ138" s="586"/>
      <c r="DA138" s="586"/>
      <c r="DB138" s="586"/>
      <c r="DC138" s="586"/>
      <c r="DD138" s="586"/>
      <c r="DE138" s="586"/>
      <c r="DF138" s="586"/>
      <c r="DG138" s="586"/>
      <c r="DH138" s="586"/>
      <c r="DI138" s="586"/>
      <c r="DJ138" s="586"/>
      <c r="DK138" s="586"/>
      <c r="DL138" s="586"/>
      <c r="DM138" s="586"/>
      <c r="DN138" s="586"/>
      <c r="DO138" s="586"/>
      <c r="DP138" s="586"/>
      <c r="DQ138" s="586"/>
      <c r="DR138" s="586"/>
      <c r="DS138" s="586"/>
      <c r="DT138" s="586"/>
      <c r="DU138" s="586"/>
      <c r="DV138" s="586"/>
      <c r="DW138" s="586"/>
      <c r="DX138" s="586"/>
      <c r="DY138" s="586"/>
      <c r="DZ138" s="586"/>
    </row>
    <row r="139" spans="1:130" ht="17.75" customHeight="1">
      <c r="A139" s="596"/>
      <c r="B139" s="598"/>
      <c r="C139" s="680"/>
      <c r="D139" s="680"/>
      <c r="E139" s="681"/>
      <c r="F139" s="681"/>
      <c r="G139" s="681"/>
      <c r="H139" s="681"/>
      <c r="I139" s="681"/>
      <c r="J139" s="598"/>
      <c r="K139" s="598"/>
      <c r="L139" s="586"/>
      <c r="M139" s="599"/>
      <c r="N139" s="600"/>
      <c r="O139" s="600"/>
      <c r="P139" s="600"/>
      <c r="Q139" s="600"/>
      <c r="R139" s="600"/>
      <c r="S139" s="600"/>
      <c r="T139" s="600"/>
      <c r="U139" s="600"/>
      <c r="V139" s="586"/>
      <c r="W139" s="586"/>
      <c r="X139" s="586"/>
      <c r="Y139" s="586"/>
      <c r="Z139" s="586"/>
      <c r="AA139" s="586"/>
      <c r="AB139" s="586"/>
      <c r="AC139" s="586"/>
      <c r="AD139" s="586"/>
      <c r="AE139" s="586"/>
      <c r="AF139" s="586"/>
      <c r="AG139" s="601"/>
      <c r="AH139" s="586"/>
      <c r="AI139" s="586"/>
      <c r="AJ139" s="599"/>
      <c r="AK139" s="600"/>
      <c r="AL139" s="600"/>
      <c r="AM139" s="600"/>
      <c r="AN139" s="600"/>
      <c r="AO139" s="600"/>
      <c r="AP139" s="600"/>
      <c r="AQ139" s="600"/>
      <c r="AR139" s="600"/>
      <c r="AS139" s="586"/>
      <c r="AT139" s="586"/>
      <c r="AU139" s="586"/>
      <c r="AV139" s="586"/>
      <c r="AW139" s="586"/>
      <c r="AX139" s="586"/>
      <c r="AY139" s="586"/>
      <c r="AZ139" s="586"/>
      <c r="BA139" s="586"/>
      <c r="BB139" s="586"/>
      <c r="BC139" s="586"/>
      <c r="BD139" s="601"/>
      <c r="BG139" s="599"/>
      <c r="BH139" s="600"/>
      <c r="BI139" s="600"/>
      <c r="BJ139" s="600"/>
      <c r="BK139" s="600"/>
      <c r="BL139" s="600"/>
      <c r="BM139" s="600"/>
      <c r="BN139" s="600"/>
      <c r="BO139" s="600"/>
      <c r="BP139" s="586"/>
      <c r="BQ139" s="586"/>
      <c r="BR139" s="586"/>
      <c r="BS139" s="586"/>
      <c r="BT139" s="586"/>
      <c r="BU139" s="586"/>
      <c r="BV139" s="586"/>
      <c r="BW139" s="586"/>
      <c r="BX139" s="586"/>
      <c r="BY139" s="586"/>
      <c r="BZ139" s="586"/>
      <c r="CA139" s="601"/>
      <c r="CD139" s="599"/>
      <c r="CE139" s="600"/>
      <c r="CF139" s="600"/>
      <c r="CG139" s="600"/>
      <c r="CH139" s="600"/>
      <c r="CI139" s="600"/>
      <c r="CJ139" s="600"/>
      <c r="CK139" s="600"/>
      <c r="CL139" s="600"/>
      <c r="CM139" s="586"/>
      <c r="CN139" s="586"/>
      <c r="CO139" s="586"/>
      <c r="CP139" s="586"/>
      <c r="CQ139" s="586"/>
      <c r="CR139" s="586"/>
      <c r="CS139" s="586"/>
      <c r="CT139" s="586"/>
      <c r="CU139" s="586"/>
      <c r="CV139" s="586"/>
      <c r="CW139" s="586"/>
      <c r="CX139" s="601"/>
      <c r="CY139" s="586"/>
      <c r="CZ139" s="586"/>
      <c r="DA139" s="586"/>
      <c r="DB139" s="586"/>
      <c r="DC139" s="586"/>
      <c r="DD139" s="586"/>
      <c r="DE139" s="586"/>
      <c r="DF139" s="586"/>
      <c r="DG139" s="586"/>
      <c r="DH139" s="586"/>
      <c r="DI139" s="586"/>
      <c r="DJ139" s="586"/>
      <c r="DK139" s="586"/>
      <c r="DL139" s="586"/>
      <c r="DM139" s="586"/>
      <c r="DN139" s="586"/>
      <c r="DO139" s="586"/>
      <c r="DP139" s="586"/>
      <c r="DQ139" s="586"/>
      <c r="DR139" s="586"/>
      <c r="DS139" s="586"/>
      <c r="DT139" s="586"/>
      <c r="DU139" s="586"/>
      <c r="DV139" s="586"/>
      <c r="DW139" s="586"/>
      <c r="DX139" s="586"/>
      <c r="DY139" s="586"/>
      <c r="DZ139" s="586"/>
    </row>
    <row r="140" spans="1:130" ht="17.75" customHeight="1">
      <c r="A140" s="596"/>
      <c r="B140" s="598"/>
      <c r="C140" s="680"/>
      <c r="D140" s="680"/>
      <c r="E140" s="680"/>
      <c r="F140" s="680"/>
      <c r="G140" s="681"/>
      <c r="H140" s="681"/>
      <c r="I140" s="681"/>
      <c r="J140" s="598"/>
      <c r="K140" s="598"/>
      <c r="L140" s="586"/>
      <c r="M140" s="599"/>
      <c r="N140" s="600"/>
      <c r="O140" s="600"/>
      <c r="P140" s="600"/>
      <c r="Q140" s="600"/>
      <c r="R140" s="600"/>
      <c r="S140" s="600"/>
      <c r="T140" s="600"/>
      <c r="U140" s="600"/>
      <c r="V140" s="586"/>
      <c r="W140" s="586"/>
      <c r="X140" s="586"/>
      <c r="Y140" s="586"/>
      <c r="Z140" s="586"/>
      <c r="AA140" s="586"/>
      <c r="AB140" s="586"/>
      <c r="AC140" s="586"/>
      <c r="AD140" s="586"/>
      <c r="AE140" s="586"/>
      <c r="AF140" s="586"/>
      <c r="AG140" s="601"/>
      <c r="AH140" s="586"/>
      <c r="AI140" s="586"/>
      <c r="AJ140" s="599"/>
      <c r="AK140" s="600"/>
      <c r="AL140" s="600"/>
      <c r="AM140" s="600"/>
      <c r="AN140" s="600"/>
      <c r="AO140" s="600"/>
      <c r="AP140" s="600"/>
      <c r="AQ140" s="600"/>
      <c r="AR140" s="600"/>
      <c r="AS140" s="586"/>
      <c r="AT140" s="586"/>
      <c r="AU140" s="586"/>
      <c r="AV140" s="586"/>
      <c r="AW140" s="586"/>
      <c r="AX140" s="586"/>
      <c r="AY140" s="586"/>
      <c r="AZ140" s="586"/>
      <c r="BA140" s="586"/>
      <c r="BB140" s="586"/>
      <c r="BC140" s="586"/>
      <c r="BD140" s="601"/>
      <c r="BG140" s="599"/>
      <c r="BH140" s="600"/>
      <c r="BI140" s="600"/>
      <c r="BJ140" s="600"/>
      <c r="BK140" s="600"/>
      <c r="BL140" s="600"/>
      <c r="BM140" s="600"/>
      <c r="BN140" s="600"/>
      <c r="BO140" s="600"/>
      <c r="BP140" s="586"/>
      <c r="BQ140" s="586"/>
      <c r="BR140" s="586"/>
      <c r="BS140" s="586"/>
      <c r="BT140" s="586"/>
      <c r="BU140" s="586"/>
      <c r="BV140" s="586"/>
      <c r="BW140" s="586"/>
      <c r="BX140" s="586"/>
      <c r="BY140" s="586"/>
      <c r="BZ140" s="586"/>
      <c r="CA140" s="601"/>
      <c r="CD140" s="599"/>
      <c r="CE140" s="600"/>
      <c r="CF140" s="600"/>
      <c r="CG140" s="600"/>
      <c r="CH140" s="600"/>
      <c r="CI140" s="600"/>
      <c r="CJ140" s="600"/>
      <c r="CK140" s="600"/>
      <c r="CL140" s="600"/>
      <c r="CM140" s="586"/>
      <c r="CN140" s="586"/>
      <c r="CO140" s="586"/>
      <c r="CP140" s="586"/>
      <c r="CQ140" s="586"/>
      <c r="CR140" s="586"/>
      <c r="CS140" s="586"/>
      <c r="CT140" s="586"/>
      <c r="CU140" s="586"/>
      <c r="CV140" s="586"/>
      <c r="CW140" s="586"/>
      <c r="CX140" s="601"/>
      <c r="CY140" s="586"/>
      <c r="CZ140" s="586"/>
      <c r="DA140" s="586"/>
      <c r="DB140" s="586"/>
      <c r="DC140" s="586"/>
      <c r="DD140" s="586"/>
      <c r="DE140" s="586"/>
      <c r="DF140" s="586"/>
      <c r="DG140" s="586"/>
      <c r="DH140" s="586"/>
      <c r="DI140" s="586"/>
      <c r="DJ140" s="586"/>
      <c r="DK140" s="586"/>
      <c r="DL140" s="586"/>
      <c r="DM140" s="586"/>
      <c r="DN140" s="586"/>
      <c r="DO140" s="586"/>
      <c r="DP140" s="586"/>
      <c r="DQ140" s="586"/>
      <c r="DR140" s="586"/>
      <c r="DS140" s="586"/>
      <c r="DT140" s="586"/>
      <c r="DU140" s="586"/>
      <c r="DV140" s="586"/>
      <c r="DW140" s="586"/>
      <c r="DX140" s="586"/>
      <c r="DY140" s="586"/>
      <c r="DZ140" s="586"/>
    </row>
    <row r="141" spans="1:130" ht="17.75" customHeight="1">
      <c r="A141" s="596"/>
      <c r="B141" s="598"/>
      <c r="C141" s="680"/>
      <c r="D141" s="680"/>
      <c r="E141" s="680"/>
      <c r="F141" s="680"/>
      <c r="G141" s="680"/>
      <c r="H141" s="680"/>
      <c r="I141" s="680"/>
      <c r="J141" s="598"/>
      <c r="K141" s="598"/>
      <c r="L141" s="586"/>
      <c r="M141" s="599"/>
      <c r="N141" s="600"/>
      <c r="O141" s="600"/>
      <c r="P141" s="600"/>
      <c r="Q141" s="600"/>
      <c r="R141" s="600"/>
      <c r="S141" s="600"/>
      <c r="T141" s="600"/>
      <c r="U141" s="600"/>
      <c r="V141" s="586"/>
      <c r="W141" s="586"/>
      <c r="X141" s="586"/>
      <c r="Y141" s="586"/>
      <c r="Z141" s="586"/>
      <c r="AA141" s="586"/>
      <c r="AB141" s="586"/>
      <c r="AC141" s="586"/>
      <c r="AD141" s="586"/>
      <c r="AE141" s="586"/>
      <c r="AF141" s="586"/>
      <c r="AG141" s="601"/>
      <c r="AH141" s="586"/>
      <c r="AI141" s="586"/>
      <c r="AJ141" s="599"/>
      <c r="AK141" s="600"/>
      <c r="AL141" s="600"/>
      <c r="AM141" s="600"/>
      <c r="AN141" s="600"/>
      <c r="AO141" s="600"/>
      <c r="AP141" s="600"/>
      <c r="AQ141" s="600"/>
      <c r="AR141" s="600"/>
      <c r="AS141" s="586"/>
      <c r="AT141" s="586"/>
      <c r="AU141" s="586"/>
      <c r="AV141" s="586"/>
      <c r="AW141" s="586"/>
      <c r="AX141" s="586"/>
      <c r="AY141" s="586"/>
      <c r="AZ141" s="586"/>
      <c r="BA141" s="586"/>
      <c r="BB141" s="586"/>
      <c r="BC141" s="586"/>
      <c r="BD141" s="601"/>
      <c r="BG141" s="599"/>
      <c r="BH141" s="600"/>
      <c r="BI141" s="600"/>
      <c r="BJ141" s="600"/>
      <c r="BK141" s="600"/>
      <c r="BL141" s="600"/>
      <c r="BM141" s="600"/>
      <c r="BN141" s="600"/>
      <c r="BO141" s="600"/>
      <c r="BP141" s="586"/>
      <c r="BQ141" s="586"/>
      <c r="BR141" s="586"/>
      <c r="BS141" s="586"/>
      <c r="BT141" s="586"/>
      <c r="BU141" s="586"/>
      <c r="BV141" s="586"/>
      <c r="BW141" s="586"/>
      <c r="BX141" s="586"/>
      <c r="BY141" s="586"/>
      <c r="BZ141" s="586"/>
      <c r="CA141" s="601"/>
      <c r="CD141" s="599"/>
      <c r="CE141" s="600"/>
      <c r="CF141" s="600"/>
      <c r="CG141" s="600"/>
      <c r="CH141" s="600"/>
      <c r="CI141" s="600"/>
      <c r="CJ141" s="600"/>
      <c r="CK141" s="600"/>
      <c r="CL141" s="600"/>
      <c r="CM141" s="586"/>
      <c r="CN141" s="586"/>
      <c r="CO141" s="586"/>
      <c r="CP141" s="586"/>
      <c r="CQ141" s="586"/>
      <c r="CR141" s="586"/>
      <c r="CS141" s="586"/>
      <c r="CT141" s="586"/>
      <c r="CU141" s="586"/>
      <c r="CV141" s="586"/>
      <c r="CW141" s="586"/>
      <c r="CX141" s="601"/>
      <c r="CY141" s="586"/>
      <c r="CZ141" s="586"/>
      <c r="DA141" s="586"/>
      <c r="DB141" s="586"/>
      <c r="DC141" s="586"/>
      <c r="DD141" s="586"/>
      <c r="DE141" s="586"/>
      <c r="DF141" s="586"/>
      <c r="DG141" s="586"/>
      <c r="DH141" s="586"/>
      <c r="DI141" s="586"/>
      <c r="DJ141" s="586"/>
      <c r="DK141" s="586"/>
      <c r="DL141" s="586"/>
      <c r="DM141" s="586"/>
      <c r="DN141" s="586"/>
      <c r="DO141" s="586"/>
      <c r="DP141" s="586"/>
      <c r="DQ141" s="586"/>
      <c r="DR141" s="586"/>
      <c r="DS141" s="586"/>
      <c r="DT141" s="586"/>
      <c r="DU141" s="586"/>
      <c r="DV141" s="586"/>
      <c r="DW141" s="586"/>
      <c r="DX141" s="586"/>
      <c r="DY141" s="586"/>
      <c r="DZ141" s="586"/>
    </row>
    <row r="142" spans="1:130" ht="17.75" customHeight="1">
      <c r="A142" s="596"/>
      <c r="B142" s="598"/>
      <c r="C142" s="598"/>
      <c r="D142" s="598"/>
      <c r="E142" s="598"/>
      <c r="F142" s="598"/>
      <c r="G142" s="598"/>
      <c r="H142" s="598"/>
      <c r="I142" s="598"/>
      <c r="J142" s="598"/>
      <c r="K142" s="598"/>
      <c r="L142" s="586"/>
      <c r="M142" s="599"/>
      <c r="N142" s="600"/>
      <c r="O142" s="600"/>
      <c r="P142" s="600"/>
      <c r="Q142" s="600"/>
      <c r="R142" s="600"/>
      <c r="S142" s="600"/>
      <c r="T142" s="600"/>
      <c r="U142" s="600"/>
      <c r="V142" s="586"/>
      <c r="W142" s="586"/>
      <c r="X142" s="586"/>
      <c r="Y142" s="586"/>
      <c r="Z142" s="586"/>
      <c r="AA142" s="586"/>
      <c r="AB142" s="586"/>
      <c r="AC142" s="586"/>
      <c r="AD142" s="586"/>
      <c r="AE142" s="586"/>
      <c r="AF142" s="586"/>
      <c r="AG142" s="601"/>
      <c r="AH142" s="586"/>
      <c r="AI142" s="586"/>
      <c r="AJ142" s="599"/>
      <c r="AK142" s="600"/>
      <c r="AL142" s="600"/>
      <c r="AM142" s="600"/>
      <c r="AN142" s="600"/>
      <c r="AO142" s="600"/>
      <c r="AP142" s="600"/>
      <c r="AQ142" s="600"/>
      <c r="AR142" s="600"/>
      <c r="AS142" s="586"/>
      <c r="AT142" s="586"/>
      <c r="AU142" s="586"/>
      <c r="AV142" s="586"/>
      <c r="AW142" s="586"/>
      <c r="AX142" s="586"/>
      <c r="AY142" s="586"/>
      <c r="AZ142" s="586"/>
      <c r="BA142" s="586"/>
      <c r="BB142" s="586"/>
      <c r="BC142" s="586"/>
      <c r="BD142" s="601"/>
      <c r="BG142" s="599"/>
      <c r="BH142" s="600"/>
      <c r="BI142" s="600"/>
      <c r="BJ142" s="600"/>
      <c r="BK142" s="600"/>
      <c r="BL142" s="600"/>
      <c r="BM142" s="600"/>
      <c r="BN142" s="600"/>
      <c r="BO142" s="600"/>
      <c r="BP142" s="586"/>
      <c r="BQ142" s="586"/>
      <c r="BR142" s="586"/>
      <c r="BS142" s="586"/>
      <c r="BT142" s="586"/>
      <c r="BU142" s="586"/>
      <c r="BV142" s="586"/>
      <c r="BW142" s="586"/>
      <c r="BX142" s="586"/>
      <c r="BY142" s="586"/>
      <c r="BZ142" s="586"/>
      <c r="CA142" s="601"/>
      <c r="CD142" s="599"/>
      <c r="CE142" s="600"/>
      <c r="CF142" s="600"/>
      <c r="CG142" s="600"/>
      <c r="CH142" s="600"/>
      <c r="CI142" s="600"/>
      <c r="CJ142" s="600"/>
      <c r="CK142" s="600"/>
      <c r="CL142" s="600"/>
      <c r="CM142" s="586"/>
      <c r="CN142" s="586"/>
      <c r="CO142" s="586"/>
      <c r="CP142" s="586"/>
      <c r="CQ142" s="586"/>
      <c r="CR142" s="586"/>
      <c r="CS142" s="586"/>
      <c r="CT142" s="586"/>
      <c r="CU142" s="586"/>
      <c r="CV142" s="586"/>
      <c r="CW142" s="586"/>
      <c r="CX142" s="601"/>
      <c r="CY142" s="586"/>
      <c r="CZ142" s="586"/>
      <c r="DA142" s="586"/>
      <c r="DB142" s="586"/>
      <c r="DC142" s="586"/>
      <c r="DD142" s="586"/>
      <c r="DE142" s="586"/>
      <c r="DF142" s="586"/>
      <c r="DG142" s="586"/>
      <c r="DH142" s="586"/>
      <c r="DI142" s="586"/>
      <c r="DJ142" s="586"/>
      <c r="DK142" s="586"/>
      <c r="DL142" s="586"/>
      <c r="DM142" s="586"/>
      <c r="DN142" s="586"/>
      <c r="DO142" s="586"/>
      <c r="DP142" s="586"/>
      <c r="DQ142" s="586"/>
      <c r="DR142" s="586"/>
      <c r="DS142" s="586"/>
      <c r="DT142" s="586"/>
      <c r="DU142" s="586"/>
      <c r="DV142" s="586"/>
      <c r="DW142" s="586"/>
      <c r="DX142" s="586"/>
      <c r="DY142" s="586"/>
      <c r="DZ142" s="586"/>
    </row>
    <row r="143" spans="1:130" ht="17.75" customHeight="1">
      <c r="A143" s="596"/>
      <c r="B143" s="598"/>
      <c r="C143" s="683" t="s">
        <v>1422</v>
      </c>
      <c r="D143" s="598"/>
      <c r="E143" s="598"/>
      <c r="F143" s="598"/>
      <c r="G143" s="598"/>
      <c r="H143" s="598"/>
      <c r="I143" s="598"/>
      <c r="J143" s="598"/>
      <c r="K143" s="598"/>
      <c r="L143" s="586"/>
      <c r="M143" s="599"/>
      <c r="N143" s="600"/>
      <c r="O143" s="600"/>
      <c r="P143" s="600"/>
      <c r="Q143" s="600"/>
      <c r="R143" s="600"/>
      <c r="S143" s="600"/>
      <c r="T143" s="600"/>
      <c r="U143" s="600"/>
      <c r="V143" s="586"/>
      <c r="W143" s="586"/>
      <c r="X143" s="586"/>
      <c r="Y143" s="586"/>
      <c r="Z143" s="586"/>
      <c r="AA143" s="586"/>
      <c r="AB143" s="586"/>
      <c r="AC143" s="586"/>
      <c r="AD143" s="586"/>
      <c r="AE143" s="586"/>
      <c r="AF143" s="586"/>
      <c r="AG143" s="601"/>
      <c r="AH143" s="586"/>
      <c r="AI143" s="586"/>
      <c r="AJ143" s="599"/>
      <c r="AK143" s="600"/>
      <c r="AL143" s="600"/>
      <c r="AM143" s="600"/>
      <c r="AN143" s="600"/>
      <c r="AO143" s="600"/>
      <c r="AP143" s="600"/>
      <c r="AQ143" s="600"/>
      <c r="AR143" s="600"/>
      <c r="AS143" s="586"/>
      <c r="AT143" s="586"/>
      <c r="AU143" s="586"/>
      <c r="AV143" s="586"/>
      <c r="AW143" s="586"/>
      <c r="AX143" s="586"/>
      <c r="AY143" s="586"/>
      <c r="AZ143" s="586"/>
      <c r="BA143" s="586"/>
      <c r="BB143" s="586"/>
      <c r="BC143" s="586"/>
      <c r="BD143" s="601"/>
      <c r="BG143" s="599"/>
      <c r="BH143" s="600"/>
      <c r="BI143" s="600"/>
      <c r="BJ143" s="600"/>
      <c r="BK143" s="600"/>
      <c r="BL143" s="600"/>
      <c r="BM143" s="600"/>
      <c r="BN143" s="600"/>
      <c r="BO143" s="600"/>
      <c r="BP143" s="586"/>
      <c r="BQ143" s="586"/>
      <c r="BR143" s="586"/>
      <c r="BS143" s="586"/>
      <c r="BT143" s="586"/>
      <c r="BU143" s="586"/>
      <c r="BV143" s="586"/>
      <c r="BW143" s="586"/>
      <c r="BX143" s="586"/>
      <c r="BY143" s="586"/>
      <c r="BZ143" s="586"/>
      <c r="CA143" s="601"/>
      <c r="CD143" s="599"/>
      <c r="CE143" s="600"/>
      <c r="CF143" s="600"/>
      <c r="CG143" s="600"/>
      <c r="CH143" s="600"/>
      <c r="CI143" s="600"/>
      <c r="CJ143" s="600"/>
      <c r="CK143" s="600"/>
      <c r="CL143" s="600"/>
      <c r="CM143" s="586"/>
      <c r="CN143" s="586"/>
      <c r="CO143" s="586"/>
      <c r="CP143" s="586"/>
      <c r="CQ143" s="586"/>
      <c r="CR143" s="586"/>
      <c r="CS143" s="586"/>
      <c r="CT143" s="586"/>
      <c r="CU143" s="586"/>
      <c r="CV143" s="586"/>
      <c r="CW143" s="586"/>
      <c r="CX143" s="601"/>
      <c r="CY143" s="586"/>
      <c r="CZ143" s="586"/>
      <c r="DA143" s="586"/>
      <c r="DB143" s="586"/>
      <c r="DC143" s="586"/>
      <c r="DD143" s="586"/>
      <c r="DE143" s="586"/>
      <c r="DF143" s="586"/>
      <c r="DG143" s="586"/>
      <c r="DH143" s="586"/>
      <c r="DI143" s="586"/>
      <c r="DJ143" s="586"/>
      <c r="DK143" s="586"/>
      <c r="DL143" s="586"/>
      <c r="DM143" s="586"/>
      <c r="DN143" s="586"/>
      <c r="DO143" s="586"/>
      <c r="DP143" s="586"/>
      <c r="DQ143" s="586"/>
      <c r="DR143" s="586"/>
      <c r="DS143" s="586"/>
      <c r="DT143" s="586"/>
      <c r="DU143" s="586"/>
      <c r="DV143" s="586"/>
      <c r="DW143" s="586"/>
      <c r="DX143" s="586"/>
      <c r="DY143" s="586"/>
      <c r="DZ143" s="586"/>
    </row>
    <row r="144" spans="1:130" ht="9.5" customHeight="1">
      <c r="A144" s="596"/>
      <c r="B144" s="598"/>
      <c r="C144" s="598"/>
      <c r="D144" s="598"/>
      <c r="E144" s="598"/>
      <c r="F144" s="598"/>
      <c r="G144" s="598"/>
      <c r="H144" s="598"/>
      <c r="I144" s="598"/>
      <c r="J144" s="598"/>
      <c r="K144" s="598"/>
      <c r="L144" s="586"/>
      <c r="M144" s="599"/>
      <c r="N144" s="600"/>
      <c r="O144" s="600"/>
      <c r="P144" s="600"/>
      <c r="Q144" s="600"/>
      <c r="R144" s="600"/>
      <c r="S144" s="600"/>
      <c r="T144" s="600"/>
      <c r="U144" s="600"/>
      <c r="V144" s="586"/>
      <c r="W144" s="586"/>
      <c r="X144" s="586"/>
      <c r="Y144" s="586"/>
      <c r="Z144" s="586"/>
      <c r="AA144" s="586"/>
      <c r="AB144" s="586"/>
      <c r="AC144" s="586"/>
      <c r="AD144" s="586"/>
      <c r="AE144" s="586"/>
      <c r="AF144" s="586"/>
      <c r="AG144" s="601"/>
      <c r="AH144" s="586"/>
      <c r="AI144" s="586"/>
      <c r="AJ144" s="599"/>
      <c r="AK144" s="600"/>
      <c r="AL144" s="600"/>
      <c r="AM144" s="600"/>
      <c r="AN144" s="600"/>
      <c r="AO144" s="600"/>
      <c r="AP144" s="600"/>
      <c r="AQ144" s="600"/>
      <c r="AR144" s="600"/>
      <c r="AS144" s="586"/>
      <c r="AT144" s="586"/>
      <c r="AU144" s="586"/>
      <c r="AV144" s="586"/>
      <c r="AW144" s="586"/>
      <c r="AX144" s="586"/>
      <c r="AY144" s="586"/>
      <c r="AZ144" s="586"/>
      <c r="BA144" s="586"/>
      <c r="BB144" s="586"/>
      <c r="BC144" s="586"/>
      <c r="BD144" s="601"/>
      <c r="BG144" s="599"/>
      <c r="BH144" s="600"/>
      <c r="BI144" s="600"/>
      <c r="BJ144" s="600"/>
      <c r="BK144" s="600"/>
      <c r="BL144" s="600"/>
      <c r="BM144" s="600"/>
      <c r="BN144" s="600"/>
      <c r="BO144" s="600"/>
      <c r="BP144" s="586"/>
      <c r="BQ144" s="586"/>
      <c r="BR144" s="586"/>
      <c r="BS144" s="586"/>
      <c r="BT144" s="586"/>
      <c r="BU144" s="586"/>
      <c r="BV144" s="586"/>
      <c r="BW144" s="586"/>
      <c r="BX144" s="586"/>
      <c r="BY144" s="586"/>
      <c r="BZ144" s="586"/>
      <c r="CA144" s="601"/>
      <c r="CD144" s="599"/>
      <c r="CE144" s="600"/>
      <c r="CF144" s="600"/>
      <c r="CG144" s="600"/>
      <c r="CH144" s="600"/>
      <c r="CI144" s="600"/>
      <c r="CJ144" s="600"/>
      <c r="CK144" s="600"/>
      <c r="CL144" s="600"/>
      <c r="CM144" s="586"/>
      <c r="CN144" s="586"/>
      <c r="CO144" s="586"/>
      <c r="CP144" s="586"/>
      <c r="CQ144" s="586"/>
      <c r="CR144" s="586"/>
      <c r="CS144" s="586"/>
      <c r="CT144" s="586"/>
      <c r="CU144" s="586"/>
      <c r="CV144" s="586"/>
      <c r="CW144" s="586"/>
      <c r="CX144" s="601"/>
      <c r="CY144" s="586"/>
      <c r="CZ144" s="586"/>
      <c r="DA144" s="586"/>
      <c r="DB144" s="586"/>
      <c r="DC144" s="586"/>
      <c r="DD144" s="586"/>
      <c r="DE144" s="586"/>
      <c r="DF144" s="586"/>
      <c r="DG144" s="586"/>
      <c r="DH144" s="586"/>
      <c r="DI144" s="586"/>
      <c r="DJ144" s="586"/>
      <c r="DK144" s="586"/>
      <c r="DL144" s="586"/>
      <c r="DM144" s="586"/>
      <c r="DN144" s="586"/>
      <c r="DO144" s="586"/>
      <c r="DP144" s="586"/>
      <c r="DQ144" s="586"/>
      <c r="DR144" s="586"/>
      <c r="DS144" s="586"/>
      <c r="DT144" s="586"/>
      <c r="DU144" s="586"/>
      <c r="DV144" s="586"/>
      <c r="DW144" s="586"/>
      <c r="DX144" s="586"/>
      <c r="DY144" s="586"/>
      <c r="DZ144" s="586"/>
    </row>
    <row r="145" spans="1:130" ht="17.75" customHeight="1">
      <c r="A145" s="596"/>
      <c r="B145" s="598"/>
      <c r="C145" s="1653" t="s">
        <v>1423</v>
      </c>
      <c r="D145" s="1654"/>
      <c r="E145" s="1654"/>
      <c r="F145" s="1654"/>
      <c r="G145" s="1654"/>
      <c r="H145" s="1654"/>
      <c r="I145" s="1655"/>
      <c r="J145" s="598"/>
      <c r="K145" s="598"/>
      <c r="L145" s="586"/>
      <c r="M145" s="599"/>
      <c r="N145" s="600"/>
      <c r="O145" s="600"/>
      <c r="P145" s="600"/>
      <c r="Q145" s="600"/>
      <c r="R145" s="600"/>
      <c r="S145" s="600"/>
      <c r="T145" s="600"/>
      <c r="U145" s="600"/>
      <c r="V145" s="586"/>
      <c r="W145" s="586"/>
      <c r="X145" s="586"/>
      <c r="Y145" s="586"/>
      <c r="Z145" s="586"/>
      <c r="AA145" s="586"/>
      <c r="AB145" s="586"/>
      <c r="AC145" s="586"/>
      <c r="AD145" s="586"/>
      <c r="AE145" s="586"/>
      <c r="AF145" s="586"/>
      <c r="AG145" s="601"/>
      <c r="AH145" s="586"/>
      <c r="AI145" s="586"/>
      <c r="AJ145" s="599"/>
      <c r="AK145" s="600"/>
      <c r="AL145" s="600"/>
      <c r="AM145" s="600"/>
      <c r="AN145" s="600"/>
      <c r="AO145" s="600"/>
      <c r="AP145" s="600"/>
      <c r="AQ145" s="600"/>
      <c r="AR145" s="600"/>
      <c r="AS145" s="586"/>
      <c r="AT145" s="586"/>
      <c r="AU145" s="586"/>
      <c r="AV145" s="586"/>
      <c r="AW145" s="586"/>
      <c r="AX145" s="586"/>
      <c r="AY145" s="586"/>
      <c r="AZ145" s="586"/>
      <c r="BA145" s="586"/>
      <c r="BB145" s="586"/>
      <c r="BC145" s="586"/>
      <c r="BD145" s="601"/>
      <c r="BG145" s="599"/>
      <c r="BH145" s="600"/>
      <c r="BI145" s="600"/>
      <c r="BJ145" s="600"/>
      <c r="BK145" s="600"/>
      <c r="BL145" s="600"/>
      <c r="BM145" s="600"/>
      <c r="BN145" s="600"/>
      <c r="BO145" s="600"/>
      <c r="BP145" s="586"/>
      <c r="BQ145" s="586"/>
      <c r="BR145" s="586"/>
      <c r="BS145" s="586"/>
      <c r="BT145" s="586"/>
      <c r="BU145" s="586"/>
      <c r="BV145" s="586"/>
      <c r="BW145" s="586"/>
      <c r="BX145" s="586"/>
      <c r="BY145" s="586"/>
      <c r="BZ145" s="586"/>
      <c r="CA145" s="601"/>
      <c r="CD145" s="599"/>
      <c r="CE145" s="600"/>
      <c r="CF145" s="600"/>
      <c r="CG145" s="600"/>
      <c r="CH145" s="600"/>
      <c r="CI145" s="600"/>
      <c r="CJ145" s="600"/>
      <c r="CK145" s="600"/>
      <c r="CL145" s="600"/>
      <c r="CM145" s="586"/>
      <c r="CN145" s="586"/>
      <c r="CO145" s="586"/>
      <c r="CP145" s="586"/>
      <c r="CQ145" s="586"/>
      <c r="CR145" s="586"/>
      <c r="CS145" s="586"/>
      <c r="CT145" s="586"/>
      <c r="CU145" s="586"/>
      <c r="CV145" s="586"/>
      <c r="CW145" s="586"/>
      <c r="CX145" s="601"/>
      <c r="CY145" s="586"/>
      <c r="CZ145" s="586"/>
      <c r="DA145" s="586"/>
      <c r="DB145" s="586"/>
      <c r="DC145" s="586"/>
      <c r="DD145" s="586"/>
      <c r="DE145" s="586"/>
      <c r="DF145" s="586"/>
      <c r="DG145" s="586"/>
      <c r="DH145" s="586"/>
      <c r="DI145" s="586"/>
      <c r="DJ145" s="586"/>
      <c r="DK145" s="586"/>
      <c r="DL145" s="586"/>
      <c r="DM145" s="586"/>
      <c r="DN145" s="586"/>
      <c r="DO145" s="586"/>
      <c r="DP145" s="586"/>
      <c r="DQ145" s="586"/>
      <c r="DR145" s="586"/>
      <c r="DS145" s="586"/>
      <c r="DT145" s="586"/>
      <c r="DU145" s="586"/>
      <c r="DV145" s="586"/>
      <c r="DW145" s="586"/>
      <c r="DX145" s="586"/>
      <c r="DY145" s="586"/>
      <c r="DZ145" s="586"/>
    </row>
    <row r="146" spans="1:130" ht="17.75" customHeight="1">
      <c r="A146" s="596"/>
      <c r="B146" s="598"/>
      <c r="C146" s="680"/>
      <c r="D146" s="680"/>
      <c r="E146" s="680"/>
      <c r="F146" s="680"/>
      <c r="G146" s="680"/>
      <c r="H146" s="680"/>
      <c r="I146" s="680"/>
      <c r="J146" s="598"/>
      <c r="K146" s="598"/>
      <c r="L146" s="586"/>
      <c r="M146" s="599"/>
      <c r="N146" s="600"/>
      <c r="O146" s="600"/>
      <c r="P146" s="600"/>
      <c r="Q146" s="600"/>
      <c r="R146" s="600"/>
      <c r="S146" s="600"/>
      <c r="T146" s="600"/>
      <c r="U146" s="600"/>
      <c r="V146" s="586"/>
      <c r="W146" s="586"/>
      <c r="X146" s="586"/>
      <c r="Y146" s="586"/>
      <c r="Z146" s="586"/>
      <c r="AA146" s="586"/>
      <c r="AB146" s="586"/>
      <c r="AC146" s="586"/>
      <c r="AD146" s="586"/>
      <c r="AE146" s="586"/>
      <c r="AF146" s="586"/>
      <c r="AG146" s="601"/>
      <c r="AH146" s="586"/>
      <c r="AI146" s="586"/>
      <c r="AJ146" s="599"/>
      <c r="AK146" s="600"/>
      <c r="AL146" s="600"/>
      <c r="AM146" s="600"/>
      <c r="AN146" s="600"/>
      <c r="AO146" s="600"/>
      <c r="AP146" s="600"/>
      <c r="AQ146" s="600"/>
      <c r="AR146" s="600"/>
      <c r="AS146" s="586"/>
      <c r="AT146" s="586"/>
      <c r="AU146" s="586"/>
      <c r="AV146" s="586"/>
      <c r="AW146" s="586"/>
      <c r="AX146" s="586"/>
      <c r="AY146" s="586"/>
      <c r="AZ146" s="586"/>
      <c r="BA146" s="586"/>
      <c r="BB146" s="586"/>
      <c r="BC146" s="586"/>
      <c r="BD146" s="601"/>
      <c r="BG146" s="599"/>
      <c r="BH146" s="600"/>
      <c r="BI146" s="600"/>
      <c r="BJ146" s="600"/>
      <c r="BK146" s="600"/>
      <c r="BL146" s="600"/>
      <c r="BM146" s="600"/>
      <c r="BN146" s="600"/>
      <c r="BO146" s="600"/>
      <c r="BP146" s="586"/>
      <c r="BQ146" s="586"/>
      <c r="BR146" s="586"/>
      <c r="BS146" s="586"/>
      <c r="BT146" s="586"/>
      <c r="BU146" s="586"/>
      <c r="BV146" s="586"/>
      <c r="BW146" s="586"/>
      <c r="BX146" s="586"/>
      <c r="BY146" s="586"/>
      <c r="BZ146" s="586"/>
      <c r="CA146" s="601"/>
      <c r="CD146" s="599"/>
      <c r="CE146" s="600"/>
      <c r="CF146" s="600"/>
      <c r="CG146" s="600"/>
      <c r="CH146" s="600"/>
      <c r="CI146" s="600"/>
      <c r="CJ146" s="600"/>
      <c r="CK146" s="600"/>
      <c r="CL146" s="600"/>
      <c r="CM146" s="586"/>
      <c r="CN146" s="586"/>
      <c r="CO146" s="586"/>
      <c r="CP146" s="586"/>
      <c r="CQ146" s="586"/>
      <c r="CR146" s="586"/>
      <c r="CS146" s="586"/>
      <c r="CT146" s="586"/>
      <c r="CU146" s="586"/>
      <c r="CV146" s="586"/>
      <c r="CW146" s="586"/>
      <c r="CX146" s="601"/>
      <c r="CY146" s="586"/>
      <c r="CZ146" s="586"/>
      <c r="DA146" s="586"/>
      <c r="DB146" s="586"/>
      <c r="DC146" s="586"/>
      <c r="DD146" s="586"/>
      <c r="DE146" s="586"/>
      <c r="DF146" s="586"/>
      <c r="DG146" s="586"/>
      <c r="DH146" s="586"/>
      <c r="DI146" s="586"/>
      <c r="DJ146" s="586"/>
      <c r="DK146" s="586"/>
      <c r="DL146" s="586"/>
      <c r="DM146" s="586"/>
      <c r="DN146" s="586"/>
      <c r="DO146" s="586"/>
      <c r="DP146" s="586"/>
      <c r="DQ146" s="586"/>
      <c r="DR146" s="586"/>
      <c r="DS146" s="586"/>
      <c r="DT146" s="586"/>
      <c r="DU146" s="586"/>
      <c r="DV146" s="586"/>
      <c r="DW146" s="586"/>
      <c r="DX146" s="586"/>
      <c r="DY146" s="586"/>
      <c r="DZ146" s="586"/>
    </row>
    <row r="147" spans="1:130" ht="17.75" customHeight="1">
      <c r="A147" s="596"/>
      <c r="B147" s="598"/>
      <c r="C147" s="1656" t="s">
        <v>1424</v>
      </c>
      <c r="D147" s="1658"/>
      <c r="E147" s="1660"/>
      <c r="F147" s="1662"/>
      <c r="G147" s="1664" t="s">
        <v>1425</v>
      </c>
      <c r="H147" s="1639" t="s">
        <v>1426</v>
      </c>
      <c r="I147" s="1640"/>
      <c r="J147" s="598"/>
      <c r="K147" s="598"/>
      <c r="L147" s="586"/>
      <c r="M147" s="599"/>
      <c r="N147" s="600"/>
      <c r="O147" s="600"/>
      <c r="P147" s="600"/>
      <c r="Q147" s="600"/>
      <c r="R147" s="600"/>
      <c r="S147" s="600"/>
      <c r="T147" s="600"/>
      <c r="U147" s="600"/>
      <c r="V147" s="586"/>
      <c r="W147" s="586"/>
      <c r="X147" s="586"/>
      <c r="Y147" s="586"/>
      <c r="Z147" s="586"/>
      <c r="AA147" s="586"/>
      <c r="AB147" s="586"/>
      <c r="AC147" s="586"/>
      <c r="AD147" s="586"/>
      <c r="AE147" s="586"/>
      <c r="AF147" s="586"/>
      <c r="AG147" s="601"/>
      <c r="AH147" s="586"/>
      <c r="AI147" s="586"/>
      <c r="AJ147" s="599"/>
      <c r="AK147" s="600"/>
      <c r="AL147" s="600"/>
      <c r="AM147" s="600"/>
      <c r="AN147" s="600"/>
      <c r="AO147" s="600"/>
      <c r="AP147" s="600"/>
      <c r="AQ147" s="600"/>
      <c r="AR147" s="600"/>
      <c r="AS147" s="586"/>
      <c r="AT147" s="586"/>
      <c r="AU147" s="586"/>
      <c r="AV147" s="586"/>
      <c r="AW147" s="586"/>
      <c r="AX147" s="586"/>
      <c r="AY147" s="586"/>
      <c r="AZ147" s="586"/>
      <c r="BA147" s="586"/>
      <c r="BB147" s="586"/>
      <c r="BC147" s="586"/>
      <c r="BD147" s="601"/>
      <c r="BG147" s="599"/>
      <c r="BH147" s="600"/>
      <c r="BI147" s="600"/>
      <c r="BJ147" s="600"/>
      <c r="BK147" s="600"/>
      <c r="BL147" s="600"/>
      <c r="BM147" s="600"/>
      <c r="BN147" s="600"/>
      <c r="BO147" s="600"/>
      <c r="BP147" s="586"/>
      <c r="BQ147" s="586"/>
      <c r="BR147" s="586"/>
      <c r="BS147" s="586"/>
      <c r="BT147" s="586"/>
      <c r="BU147" s="586"/>
      <c r="BV147" s="586"/>
      <c r="BW147" s="586"/>
      <c r="BX147" s="586"/>
      <c r="BY147" s="586"/>
      <c r="BZ147" s="586"/>
      <c r="CA147" s="601"/>
      <c r="CD147" s="599"/>
      <c r="CE147" s="600"/>
      <c r="CF147" s="600"/>
      <c r="CG147" s="600"/>
      <c r="CH147" s="600"/>
      <c r="CI147" s="600"/>
      <c r="CJ147" s="600"/>
      <c r="CK147" s="600"/>
      <c r="CL147" s="600"/>
      <c r="CM147" s="586"/>
      <c r="CN147" s="586"/>
      <c r="CO147" s="586"/>
      <c r="CP147" s="586"/>
      <c r="CQ147" s="586"/>
      <c r="CR147" s="586"/>
      <c r="CS147" s="586"/>
      <c r="CT147" s="586"/>
      <c r="CU147" s="586"/>
      <c r="CV147" s="586"/>
      <c r="CW147" s="586"/>
      <c r="CX147" s="601"/>
      <c r="CY147" s="586"/>
      <c r="CZ147" s="586"/>
      <c r="DA147" s="586"/>
      <c r="DB147" s="586"/>
      <c r="DC147" s="586"/>
      <c r="DD147" s="586"/>
      <c r="DE147" s="586"/>
      <c r="DF147" s="586"/>
      <c r="DG147" s="586"/>
      <c r="DH147" s="586"/>
      <c r="DI147" s="586"/>
      <c r="DJ147" s="586"/>
      <c r="DK147" s="586"/>
      <c r="DL147" s="586"/>
      <c r="DM147" s="586"/>
      <c r="DN147" s="586"/>
      <c r="DO147" s="586"/>
      <c r="DP147" s="586"/>
      <c r="DQ147" s="586"/>
      <c r="DR147" s="586"/>
      <c r="DS147" s="586"/>
      <c r="DT147" s="586"/>
      <c r="DU147" s="586"/>
      <c r="DV147" s="586"/>
      <c r="DW147" s="586"/>
      <c r="DX147" s="586"/>
      <c r="DY147" s="586"/>
      <c r="DZ147" s="586"/>
    </row>
    <row r="148" spans="1:130" ht="17.75" customHeight="1">
      <c r="A148" s="596"/>
      <c r="B148" s="598"/>
      <c r="C148" s="1657"/>
      <c r="D148" s="1659"/>
      <c r="E148" s="1661"/>
      <c r="F148" s="1663"/>
      <c r="G148" s="1665"/>
      <c r="H148" s="1651"/>
      <c r="I148" s="1652"/>
      <c r="J148" s="598"/>
      <c r="K148" s="598"/>
      <c r="L148" s="586"/>
      <c r="M148" s="599"/>
      <c r="N148" s="600"/>
      <c r="O148" s="600"/>
      <c r="P148" s="600"/>
      <c r="Q148" s="600"/>
      <c r="R148" s="600"/>
      <c r="S148" s="600"/>
      <c r="T148" s="600"/>
      <c r="U148" s="600"/>
      <c r="V148" s="586"/>
      <c r="W148" s="586"/>
      <c r="X148" s="586"/>
      <c r="Y148" s="586"/>
      <c r="Z148" s="586"/>
      <c r="AA148" s="586"/>
      <c r="AB148" s="586"/>
      <c r="AC148" s="586"/>
      <c r="AD148" s="586"/>
      <c r="AE148" s="586"/>
      <c r="AF148" s="586"/>
      <c r="AG148" s="601"/>
      <c r="AH148" s="586"/>
      <c r="AI148" s="586"/>
      <c r="AJ148" s="599"/>
      <c r="AK148" s="600"/>
      <c r="AL148" s="600"/>
      <c r="AM148" s="600"/>
      <c r="AN148" s="600"/>
      <c r="AO148" s="600"/>
      <c r="AP148" s="600"/>
      <c r="AQ148" s="600"/>
      <c r="AR148" s="600"/>
      <c r="AS148" s="586"/>
      <c r="AT148" s="586"/>
      <c r="AU148" s="586"/>
      <c r="AV148" s="586"/>
      <c r="AW148" s="586"/>
      <c r="AX148" s="586"/>
      <c r="AY148" s="586"/>
      <c r="AZ148" s="586"/>
      <c r="BA148" s="586"/>
      <c r="BB148" s="586"/>
      <c r="BC148" s="586"/>
      <c r="BD148" s="601"/>
      <c r="BG148" s="599"/>
      <c r="BH148" s="600"/>
      <c r="BI148" s="600"/>
      <c r="BJ148" s="600"/>
      <c r="BK148" s="600"/>
      <c r="BL148" s="600"/>
      <c r="BM148" s="600"/>
      <c r="BN148" s="600"/>
      <c r="BO148" s="600"/>
      <c r="BP148" s="586"/>
      <c r="BQ148" s="586"/>
      <c r="BR148" s="586"/>
      <c r="BS148" s="586"/>
      <c r="BT148" s="586"/>
      <c r="BU148" s="586"/>
      <c r="BV148" s="586"/>
      <c r="BW148" s="586"/>
      <c r="BX148" s="586"/>
      <c r="BY148" s="586"/>
      <c r="BZ148" s="586"/>
      <c r="CA148" s="601"/>
      <c r="CD148" s="599"/>
      <c r="CE148" s="600"/>
      <c r="CF148" s="600"/>
      <c r="CG148" s="600"/>
      <c r="CH148" s="600"/>
      <c r="CI148" s="600"/>
      <c r="CJ148" s="600"/>
      <c r="CK148" s="600"/>
      <c r="CL148" s="600"/>
      <c r="CM148" s="586"/>
      <c r="CN148" s="586"/>
      <c r="CO148" s="586"/>
      <c r="CP148" s="586"/>
      <c r="CQ148" s="586"/>
      <c r="CR148" s="586"/>
      <c r="CS148" s="586"/>
      <c r="CT148" s="586"/>
      <c r="CU148" s="586"/>
      <c r="CV148" s="586"/>
      <c r="CW148" s="586"/>
      <c r="CX148" s="601"/>
      <c r="CY148" s="586"/>
      <c r="CZ148" s="586"/>
      <c r="DA148" s="586"/>
      <c r="DB148" s="586"/>
      <c r="DC148" s="586"/>
      <c r="DD148" s="586"/>
      <c r="DE148" s="586"/>
      <c r="DF148" s="586"/>
      <c r="DG148" s="586"/>
      <c r="DH148" s="586"/>
      <c r="DI148" s="586"/>
      <c r="DJ148" s="586"/>
      <c r="DK148" s="586"/>
      <c r="DL148" s="586"/>
      <c r="DM148" s="586"/>
      <c r="DN148" s="586"/>
      <c r="DO148" s="586"/>
      <c r="DP148" s="586"/>
      <c r="DQ148" s="586"/>
      <c r="DR148" s="586"/>
      <c r="DS148" s="586"/>
      <c r="DT148" s="586"/>
      <c r="DU148" s="586"/>
      <c r="DV148" s="586"/>
      <c r="DW148" s="586"/>
      <c r="DX148" s="586"/>
      <c r="DY148" s="586"/>
      <c r="DZ148" s="586"/>
    </row>
    <row r="149" spans="1:130" ht="17.75" customHeight="1">
      <c r="A149" s="596"/>
      <c r="B149" s="598"/>
      <c r="C149" s="1641" t="s">
        <v>1427</v>
      </c>
      <c r="D149" s="1643"/>
      <c r="E149" s="1645"/>
      <c r="F149" s="1647"/>
      <c r="G149" s="1649" t="s">
        <v>1428</v>
      </c>
      <c r="H149" s="1639" t="s">
        <v>1429</v>
      </c>
      <c r="I149" s="1640"/>
      <c r="J149" s="598"/>
      <c r="K149" s="598"/>
      <c r="L149" s="586"/>
      <c r="M149" s="599"/>
      <c r="N149" s="600"/>
      <c r="O149" s="600"/>
      <c r="P149" s="600"/>
      <c r="Q149" s="600"/>
      <c r="R149" s="600"/>
      <c r="S149" s="600"/>
      <c r="T149" s="600"/>
      <c r="U149" s="600"/>
      <c r="V149" s="586"/>
      <c r="W149" s="586"/>
      <c r="X149" s="586"/>
      <c r="Y149" s="586"/>
      <c r="Z149" s="586"/>
      <c r="AA149" s="586"/>
      <c r="AB149" s="586"/>
      <c r="AC149" s="586"/>
      <c r="AD149" s="586"/>
      <c r="AE149" s="586"/>
      <c r="AF149" s="586"/>
      <c r="AG149" s="601"/>
      <c r="AH149" s="586"/>
      <c r="AI149" s="586"/>
      <c r="AJ149" s="599"/>
      <c r="AK149" s="600"/>
      <c r="AL149" s="600"/>
      <c r="AM149" s="600"/>
      <c r="AN149" s="600"/>
      <c r="AO149" s="600"/>
      <c r="AP149" s="600"/>
      <c r="AQ149" s="600"/>
      <c r="AR149" s="600"/>
      <c r="AS149" s="586"/>
      <c r="AT149" s="586"/>
      <c r="AU149" s="586"/>
      <c r="AV149" s="586"/>
      <c r="AW149" s="586"/>
      <c r="AX149" s="586"/>
      <c r="AY149" s="586"/>
      <c r="AZ149" s="586"/>
      <c r="BA149" s="586"/>
      <c r="BB149" s="586"/>
      <c r="BC149" s="586"/>
      <c r="BD149" s="601"/>
      <c r="BG149" s="599"/>
      <c r="BH149" s="600"/>
      <c r="BI149" s="600"/>
      <c r="BJ149" s="600"/>
      <c r="BK149" s="600"/>
      <c r="BL149" s="600"/>
      <c r="BM149" s="600"/>
      <c r="BN149" s="600"/>
      <c r="BO149" s="600"/>
      <c r="BP149" s="586"/>
      <c r="BQ149" s="586"/>
      <c r="BR149" s="586"/>
      <c r="BS149" s="586"/>
      <c r="BT149" s="586"/>
      <c r="BU149" s="586"/>
      <c r="BV149" s="586"/>
      <c r="BW149" s="586"/>
      <c r="BX149" s="586"/>
      <c r="BY149" s="586"/>
      <c r="BZ149" s="586"/>
      <c r="CA149" s="601"/>
      <c r="CD149" s="599"/>
      <c r="CE149" s="600"/>
      <c r="CF149" s="600"/>
      <c r="CG149" s="600"/>
      <c r="CH149" s="600"/>
      <c r="CI149" s="600"/>
      <c r="CJ149" s="600"/>
      <c r="CK149" s="600"/>
      <c r="CL149" s="600"/>
      <c r="CM149" s="586"/>
      <c r="CN149" s="586"/>
      <c r="CO149" s="586"/>
      <c r="CP149" s="586"/>
      <c r="CQ149" s="586"/>
      <c r="CR149" s="586"/>
      <c r="CS149" s="586"/>
      <c r="CT149" s="586"/>
      <c r="CU149" s="586"/>
      <c r="CV149" s="586"/>
      <c r="CW149" s="586"/>
      <c r="CX149" s="601"/>
      <c r="CY149" s="586"/>
      <c r="CZ149" s="586"/>
      <c r="DA149" s="586"/>
      <c r="DB149" s="586"/>
      <c r="DC149" s="586"/>
      <c r="DD149" s="586"/>
      <c r="DE149" s="586"/>
      <c r="DF149" s="586"/>
      <c r="DG149" s="586"/>
      <c r="DH149" s="586"/>
      <c r="DI149" s="586"/>
      <c r="DJ149" s="586"/>
      <c r="DK149" s="586"/>
      <c r="DL149" s="586"/>
      <c r="DM149" s="586"/>
      <c r="DN149" s="586"/>
      <c r="DO149" s="586"/>
      <c r="DP149" s="586"/>
      <c r="DQ149" s="586"/>
      <c r="DR149" s="586"/>
      <c r="DS149" s="586"/>
      <c r="DT149" s="586"/>
      <c r="DU149" s="586"/>
      <c r="DV149" s="586"/>
      <c r="DW149" s="586"/>
      <c r="DX149" s="586"/>
      <c r="DY149" s="586"/>
      <c r="DZ149" s="586"/>
    </row>
    <row r="150" spans="1:130" ht="17.75" customHeight="1">
      <c r="A150" s="596"/>
      <c r="B150" s="598"/>
      <c r="C150" s="1642"/>
      <c r="D150" s="1644"/>
      <c r="E150" s="1646"/>
      <c r="F150" s="1648"/>
      <c r="G150" s="1650"/>
      <c r="H150" s="1651"/>
      <c r="I150" s="1652"/>
      <c r="J150" s="598"/>
      <c r="K150" s="598"/>
      <c r="L150" s="586"/>
      <c r="M150" s="599"/>
      <c r="N150" s="600"/>
      <c r="O150" s="600"/>
      <c r="P150" s="600"/>
      <c r="Q150" s="600"/>
      <c r="R150" s="600"/>
      <c r="S150" s="600"/>
      <c r="T150" s="600"/>
      <c r="U150" s="600"/>
      <c r="V150" s="586"/>
      <c r="W150" s="586"/>
      <c r="X150" s="586"/>
      <c r="Y150" s="586"/>
      <c r="Z150" s="586"/>
      <c r="AA150" s="586"/>
      <c r="AB150" s="586"/>
      <c r="AC150" s="586"/>
      <c r="AD150" s="586"/>
      <c r="AE150" s="586"/>
      <c r="AF150" s="586"/>
      <c r="AG150" s="601"/>
      <c r="AH150" s="586"/>
      <c r="AI150" s="586"/>
      <c r="AJ150" s="599"/>
      <c r="AK150" s="600"/>
      <c r="AL150" s="600"/>
      <c r="AM150" s="600"/>
      <c r="AN150" s="600"/>
      <c r="AO150" s="600"/>
      <c r="AP150" s="600"/>
      <c r="AQ150" s="600"/>
      <c r="AR150" s="600"/>
      <c r="AS150" s="586"/>
      <c r="AT150" s="586"/>
      <c r="AU150" s="586"/>
      <c r="AV150" s="586"/>
      <c r="AW150" s="586"/>
      <c r="AX150" s="586"/>
      <c r="AY150" s="586"/>
      <c r="AZ150" s="586"/>
      <c r="BA150" s="586"/>
      <c r="BB150" s="586"/>
      <c r="BC150" s="586"/>
      <c r="BD150" s="601"/>
      <c r="BG150" s="599"/>
      <c r="BH150" s="600"/>
      <c r="BI150" s="600"/>
      <c r="BJ150" s="600"/>
      <c r="BK150" s="600"/>
      <c r="BL150" s="600"/>
      <c r="BM150" s="600"/>
      <c r="BN150" s="600"/>
      <c r="BO150" s="600"/>
      <c r="BP150" s="586"/>
      <c r="BQ150" s="586"/>
      <c r="BR150" s="586"/>
      <c r="BS150" s="586"/>
      <c r="BT150" s="586"/>
      <c r="BU150" s="586"/>
      <c r="BV150" s="586"/>
      <c r="BW150" s="586"/>
      <c r="BX150" s="586"/>
      <c r="BY150" s="586"/>
      <c r="BZ150" s="586"/>
      <c r="CA150" s="601"/>
      <c r="CD150" s="599"/>
      <c r="CE150" s="600"/>
      <c r="CF150" s="600"/>
      <c r="CG150" s="600"/>
      <c r="CH150" s="600"/>
      <c r="CI150" s="600"/>
      <c r="CJ150" s="600"/>
      <c r="CK150" s="600"/>
      <c r="CL150" s="600"/>
      <c r="CM150" s="586"/>
      <c r="CN150" s="586"/>
      <c r="CO150" s="586"/>
      <c r="CP150" s="586"/>
      <c r="CQ150" s="586"/>
      <c r="CR150" s="586"/>
      <c r="CS150" s="586"/>
      <c r="CT150" s="586"/>
      <c r="CU150" s="586"/>
      <c r="CV150" s="586"/>
      <c r="CW150" s="586"/>
      <c r="CX150" s="601"/>
      <c r="CY150" s="586"/>
      <c r="CZ150" s="586"/>
      <c r="DA150" s="586"/>
      <c r="DB150" s="586"/>
      <c r="DC150" s="586"/>
      <c r="DD150" s="586"/>
      <c r="DE150" s="586"/>
      <c r="DF150" s="586"/>
      <c r="DG150" s="586"/>
      <c r="DH150" s="586"/>
      <c r="DI150" s="586"/>
      <c r="DJ150" s="586"/>
      <c r="DK150" s="586"/>
      <c r="DL150" s="586"/>
      <c r="DM150" s="586"/>
      <c r="DN150" s="586"/>
      <c r="DO150" s="586"/>
      <c r="DP150" s="586"/>
      <c r="DQ150" s="586"/>
      <c r="DR150" s="586"/>
      <c r="DS150" s="586"/>
      <c r="DT150" s="586"/>
      <c r="DU150" s="586"/>
      <c r="DV150" s="586"/>
      <c r="DW150" s="586"/>
      <c r="DX150" s="586"/>
      <c r="DY150" s="586"/>
      <c r="DZ150" s="586"/>
    </row>
    <row r="151" spans="1:130" ht="17.75" customHeight="1">
      <c r="A151" s="596"/>
      <c r="B151" s="598"/>
      <c r="C151" s="1629" t="s">
        <v>1427</v>
      </c>
      <c r="D151" s="1631"/>
      <c r="E151" s="1633"/>
      <c r="F151" s="1635"/>
      <c r="G151" s="1637" t="s">
        <v>1428</v>
      </c>
      <c r="H151" s="1639" t="s">
        <v>1429</v>
      </c>
      <c r="I151" s="1640"/>
      <c r="J151" s="598"/>
      <c r="K151" s="598"/>
      <c r="L151" s="586"/>
      <c r="M151" s="599"/>
      <c r="N151" s="600"/>
      <c r="O151" s="600"/>
      <c r="P151" s="600"/>
      <c r="Q151" s="600"/>
      <c r="R151" s="600"/>
      <c r="S151" s="600"/>
      <c r="T151" s="600"/>
      <c r="U151" s="600"/>
      <c r="V151" s="586"/>
      <c r="W151" s="586"/>
      <c r="X151" s="586"/>
      <c r="Y151" s="586"/>
      <c r="Z151" s="586"/>
      <c r="AA151" s="586"/>
      <c r="AB151" s="586"/>
      <c r="AC151" s="586"/>
      <c r="AD151" s="586"/>
      <c r="AE151" s="586"/>
      <c r="AF151" s="586"/>
      <c r="AG151" s="601"/>
      <c r="AH151" s="586"/>
      <c r="AI151" s="586"/>
      <c r="AJ151" s="599"/>
      <c r="AK151" s="600"/>
      <c r="AL151" s="600"/>
      <c r="AM151" s="600"/>
      <c r="AN151" s="600"/>
      <c r="AO151" s="600"/>
      <c r="AP151" s="600"/>
      <c r="AQ151" s="600"/>
      <c r="AR151" s="600"/>
      <c r="AS151" s="586"/>
      <c r="AT151" s="586"/>
      <c r="AU151" s="586"/>
      <c r="AV151" s="586"/>
      <c r="AW151" s="586"/>
      <c r="AX151" s="586"/>
      <c r="AY151" s="586"/>
      <c r="AZ151" s="586"/>
      <c r="BA151" s="586"/>
      <c r="BB151" s="586"/>
      <c r="BC151" s="586"/>
      <c r="BD151" s="601"/>
      <c r="BG151" s="599"/>
      <c r="BH151" s="600"/>
      <c r="BI151" s="600"/>
      <c r="BJ151" s="600"/>
      <c r="BK151" s="600"/>
      <c r="BL151" s="600"/>
      <c r="BM151" s="600"/>
      <c r="BN151" s="600"/>
      <c r="BO151" s="600"/>
      <c r="BP151" s="586"/>
      <c r="BQ151" s="586"/>
      <c r="BR151" s="586"/>
      <c r="BS151" s="586"/>
      <c r="BT151" s="586"/>
      <c r="BU151" s="586"/>
      <c r="BV151" s="586"/>
      <c r="BW151" s="586"/>
      <c r="BX151" s="586"/>
      <c r="BY151" s="586"/>
      <c r="BZ151" s="586"/>
      <c r="CA151" s="601"/>
      <c r="CD151" s="599"/>
      <c r="CE151" s="600"/>
      <c r="CF151" s="600"/>
      <c r="CG151" s="600"/>
      <c r="CH151" s="600"/>
      <c r="CI151" s="600"/>
      <c r="CJ151" s="600"/>
      <c r="CK151" s="600"/>
      <c r="CL151" s="600"/>
      <c r="CM151" s="586"/>
      <c r="CN151" s="586"/>
      <c r="CO151" s="586"/>
      <c r="CP151" s="586"/>
      <c r="CQ151" s="586"/>
      <c r="CR151" s="586"/>
      <c r="CS151" s="586"/>
      <c r="CT151" s="586"/>
      <c r="CU151" s="586"/>
      <c r="CV151" s="586"/>
      <c r="CW151" s="586"/>
      <c r="CX151" s="601"/>
      <c r="CY151" s="586"/>
      <c r="CZ151" s="586"/>
      <c r="DA151" s="586"/>
      <c r="DB151" s="586"/>
      <c r="DC151" s="586"/>
      <c r="DD151" s="586"/>
      <c r="DE151" s="586"/>
      <c r="DF151" s="586"/>
      <c r="DG151" s="586"/>
      <c r="DH151" s="586"/>
      <c r="DI151" s="586"/>
      <c r="DJ151" s="586"/>
      <c r="DK151" s="586"/>
      <c r="DL151" s="586"/>
      <c r="DM151" s="586"/>
      <c r="DN151" s="586"/>
      <c r="DO151" s="586"/>
      <c r="DP151" s="586"/>
      <c r="DQ151" s="586"/>
      <c r="DR151" s="586"/>
      <c r="DS151" s="586"/>
      <c r="DT151" s="586"/>
      <c r="DU151" s="586"/>
      <c r="DV151" s="586"/>
      <c r="DW151" s="586"/>
      <c r="DX151" s="586"/>
      <c r="DY151" s="586"/>
      <c r="DZ151" s="586"/>
    </row>
    <row r="152" spans="1:130" ht="17.75" customHeight="1">
      <c r="A152" s="596"/>
      <c r="B152" s="598"/>
      <c r="C152" s="1630"/>
      <c r="D152" s="1632"/>
      <c r="E152" s="1634"/>
      <c r="F152" s="1636"/>
      <c r="G152" s="1638"/>
      <c r="H152" s="1639"/>
      <c r="I152" s="1640"/>
      <c r="J152" s="598"/>
      <c r="K152" s="598"/>
      <c r="L152" s="586"/>
      <c r="M152" s="599"/>
      <c r="N152" s="600"/>
      <c r="O152" s="600"/>
      <c r="P152" s="600"/>
      <c r="Q152" s="600"/>
      <c r="R152" s="600"/>
      <c r="S152" s="600"/>
      <c r="T152" s="600"/>
      <c r="U152" s="600"/>
      <c r="V152" s="586"/>
      <c r="W152" s="586"/>
      <c r="X152" s="586"/>
      <c r="Y152" s="586"/>
      <c r="Z152" s="586"/>
      <c r="AA152" s="586"/>
      <c r="AB152" s="586"/>
      <c r="AC152" s="586"/>
      <c r="AD152" s="586"/>
      <c r="AE152" s="586"/>
      <c r="AF152" s="586"/>
      <c r="AG152" s="601"/>
      <c r="AH152" s="586"/>
      <c r="AI152" s="586"/>
      <c r="AJ152" s="599"/>
      <c r="AK152" s="600"/>
      <c r="AL152" s="600"/>
      <c r="AM152" s="600"/>
      <c r="AN152" s="600"/>
      <c r="AO152" s="600"/>
      <c r="AP152" s="600"/>
      <c r="AQ152" s="600"/>
      <c r="AR152" s="600"/>
      <c r="AS152" s="586"/>
      <c r="AT152" s="586"/>
      <c r="AU152" s="586"/>
      <c r="AV152" s="586"/>
      <c r="AW152" s="586"/>
      <c r="AX152" s="586"/>
      <c r="AY152" s="586"/>
      <c r="AZ152" s="586"/>
      <c r="BA152" s="586"/>
      <c r="BB152" s="586"/>
      <c r="BC152" s="586"/>
      <c r="BD152" s="601"/>
      <c r="BG152" s="599"/>
      <c r="BH152" s="600"/>
      <c r="BI152" s="600"/>
      <c r="BJ152" s="600"/>
      <c r="BK152" s="600"/>
      <c r="BL152" s="600"/>
      <c r="BM152" s="600"/>
      <c r="BN152" s="600"/>
      <c r="BO152" s="600"/>
      <c r="BP152" s="586"/>
      <c r="BQ152" s="586"/>
      <c r="BR152" s="586"/>
      <c r="BS152" s="586"/>
      <c r="BT152" s="586"/>
      <c r="BU152" s="586"/>
      <c r="BV152" s="586"/>
      <c r="BW152" s="586"/>
      <c r="BX152" s="586"/>
      <c r="BY152" s="586"/>
      <c r="BZ152" s="586"/>
      <c r="CA152" s="601"/>
      <c r="CD152" s="599"/>
      <c r="CE152" s="600"/>
      <c r="CF152" s="600"/>
      <c r="CG152" s="600"/>
      <c r="CH152" s="600"/>
      <c r="CI152" s="600"/>
      <c r="CJ152" s="600"/>
      <c r="CK152" s="600"/>
      <c r="CL152" s="600"/>
      <c r="CM152" s="586"/>
      <c r="CN152" s="586"/>
      <c r="CO152" s="586"/>
      <c r="CP152" s="586"/>
      <c r="CQ152" s="586"/>
      <c r="CR152" s="586"/>
      <c r="CS152" s="586"/>
      <c r="CT152" s="586"/>
      <c r="CU152" s="586"/>
      <c r="CV152" s="586"/>
      <c r="CW152" s="586"/>
      <c r="CX152" s="601"/>
      <c r="CY152" s="586"/>
      <c r="CZ152" s="586"/>
      <c r="DA152" s="586"/>
      <c r="DB152" s="586"/>
      <c r="DC152" s="586"/>
      <c r="DD152" s="586"/>
      <c r="DE152" s="586"/>
      <c r="DF152" s="586"/>
      <c r="DG152" s="586"/>
      <c r="DH152" s="586"/>
      <c r="DI152" s="586"/>
      <c r="DJ152" s="586"/>
      <c r="DK152" s="586"/>
      <c r="DL152" s="586"/>
      <c r="DM152" s="586"/>
      <c r="DN152" s="586"/>
      <c r="DO152" s="586"/>
      <c r="DP152" s="586"/>
      <c r="DQ152" s="586"/>
      <c r="DR152" s="586"/>
      <c r="DS152" s="586"/>
      <c r="DT152" s="586"/>
      <c r="DU152" s="586"/>
      <c r="DV152" s="586"/>
      <c r="DW152" s="586"/>
      <c r="DX152" s="586"/>
      <c r="DY152" s="586"/>
      <c r="DZ152" s="586"/>
    </row>
    <row r="153" spans="1:130" ht="17.75" customHeight="1">
      <c r="A153" s="596"/>
      <c r="B153" s="598"/>
      <c r="C153" s="598"/>
      <c r="D153" s="598"/>
      <c r="E153" s="598"/>
      <c r="F153" s="598"/>
      <c r="G153" s="598"/>
      <c r="H153" s="598"/>
      <c r="I153" s="598"/>
      <c r="J153" s="617"/>
      <c r="K153" s="598"/>
      <c r="L153" s="586"/>
      <c r="M153" s="599"/>
      <c r="N153" s="600"/>
      <c r="O153" s="600"/>
      <c r="P153" s="600"/>
      <c r="Q153" s="600"/>
      <c r="R153" s="600"/>
      <c r="S153" s="600"/>
      <c r="T153" s="600"/>
      <c r="U153" s="600"/>
      <c r="V153" s="586"/>
      <c r="W153" s="586"/>
      <c r="X153" s="586"/>
      <c r="Y153" s="586"/>
      <c r="Z153" s="586"/>
      <c r="AA153" s="586"/>
      <c r="AB153" s="586"/>
      <c r="AC153" s="586"/>
      <c r="AD153" s="586"/>
      <c r="AE153" s="586"/>
      <c r="AF153" s="586"/>
      <c r="AG153" s="601"/>
      <c r="AH153" s="586"/>
      <c r="AI153" s="586"/>
      <c r="AJ153" s="599"/>
      <c r="AK153" s="600"/>
      <c r="AL153" s="600"/>
      <c r="AM153" s="600"/>
      <c r="AN153" s="600"/>
      <c r="AO153" s="600"/>
      <c r="AP153" s="600"/>
      <c r="AQ153" s="600"/>
      <c r="AR153" s="600"/>
      <c r="AS153" s="586"/>
      <c r="AT153" s="586"/>
      <c r="AU153" s="586"/>
      <c r="AV153" s="586"/>
      <c r="AW153" s="586"/>
      <c r="AX153" s="586"/>
      <c r="AY153" s="586"/>
      <c r="AZ153" s="586"/>
      <c r="BA153" s="586"/>
      <c r="BB153" s="586"/>
      <c r="BC153" s="586"/>
      <c r="BD153" s="601"/>
      <c r="BG153" s="599"/>
      <c r="BH153" s="600"/>
      <c r="BI153" s="600"/>
      <c r="BJ153" s="600"/>
      <c r="BK153" s="600"/>
      <c r="BL153" s="600"/>
      <c r="BM153" s="600"/>
      <c r="BN153" s="600"/>
      <c r="BO153" s="600"/>
      <c r="BP153" s="586"/>
      <c r="BQ153" s="586"/>
      <c r="BR153" s="586"/>
      <c r="BS153" s="586"/>
      <c r="BT153" s="586"/>
      <c r="BU153" s="586"/>
      <c r="BV153" s="586"/>
      <c r="BW153" s="586"/>
      <c r="BX153" s="586"/>
      <c r="BY153" s="586"/>
      <c r="BZ153" s="586"/>
      <c r="CA153" s="601"/>
      <c r="CD153" s="599"/>
      <c r="CE153" s="600"/>
      <c r="CF153" s="600"/>
      <c r="CG153" s="600"/>
      <c r="CH153" s="600"/>
      <c r="CI153" s="600"/>
      <c r="CJ153" s="600"/>
      <c r="CK153" s="600"/>
      <c r="CL153" s="600"/>
      <c r="CM153" s="586"/>
      <c r="CN153" s="586"/>
      <c r="CO153" s="586"/>
      <c r="CP153" s="586"/>
      <c r="CQ153" s="586"/>
      <c r="CR153" s="586"/>
      <c r="CS153" s="586"/>
      <c r="CT153" s="586"/>
      <c r="CU153" s="586"/>
      <c r="CV153" s="586"/>
      <c r="CW153" s="586"/>
      <c r="CX153" s="601"/>
      <c r="CY153" s="586"/>
      <c r="CZ153" s="586"/>
      <c r="DA153" s="586"/>
      <c r="DB153" s="586"/>
      <c r="DC153" s="586"/>
      <c r="DD153" s="586"/>
      <c r="DE153" s="586"/>
      <c r="DF153" s="586"/>
      <c r="DG153" s="586"/>
      <c r="DH153" s="586"/>
      <c r="DI153" s="586"/>
      <c r="DJ153" s="586"/>
      <c r="DK153" s="586"/>
      <c r="DL153" s="586"/>
      <c r="DM153" s="586"/>
      <c r="DN153" s="586"/>
      <c r="DO153" s="586"/>
      <c r="DP153" s="586"/>
      <c r="DQ153" s="586"/>
      <c r="DR153" s="586"/>
      <c r="DS153" s="586"/>
      <c r="DT153" s="586"/>
      <c r="DU153" s="586"/>
      <c r="DV153" s="586"/>
      <c r="DW153" s="586"/>
      <c r="DX153" s="586"/>
      <c r="DY153" s="586"/>
      <c r="DZ153" s="586"/>
    </row>
    <row r="154" spans="1:130" s="651" customFormat="1" ht="26.75" customHeight="1">
      <c r="B154" s="636" t="s">
        <v>1430</v>
      </c>
      <c r="C154" s="653"/>
      <c r="D154" s="653"/>
      <c r="E154" s="653"/>
      <c r="F154" s="653"/>
      <c r="G154" s="653"/>
      <c r="H154" s="653"/>
      <c r="I154" s="653"/>
      <c r="J154" s="622"/>
      <c r="K154" s="623"/>
      <c r="L154" s="586"/>
      <c r="M154" s="627" t="s">
        <v>1430</v>
      </c>
      <c r="N154" s="636"/>
      <c r="O154" s="654"/>
      <c r="P154" s="654"/>
      <c r="Q154" s="654"/>
      <c r="R154" s="654"/>
      <c r="S154" s="654"/>
      <c r="AG154" s="655"/>
      <c r="AJ154" s="627" t="s">
        <v>1430</v>
      </c>
      <c r="AK154" s="654"/>
      <c r="AL154" s="654"/>
      <c r="AM154" s="654"/>
      <c r="AN154" s="654"/>
      <c r="AO154" s="654"/>
      <c r="AP154" s="654"/>
      <c r="BD154" s="655"/>
      <c r="BE154" s="656"/>
      <c r="BF154" s="656"/>
      <c r="BG154" s="627" t="s">
        <v>1430</v>
      </c>
      <c r="BH154" s="654"/>
      <c r="BI154" s="654"/>
      <c r="BJ154" s="654"/>
      <c r="BK154" s="654"/>
      <c r="BL154" s="654"/>
      <c r="BM154" s="654"/>
      <c r="CA154" s="655"/>
      <c r="CB154" s="656"/>
      <c r="CC154" s="656"/>
      <c r="CD154" s="627" t="s">
        <v>1430</v>
      </c>
      <c r="CE154" s="654"/>
      <c r="CF154" s="654"/>
      <c r="CG154" s="654"/>
      <c r="CH154" s="654"/>
      <c r="CI154" s="654"/>
      <c r="CJ154" s="654"/>
      <c r="CX154" s="655"/>
      <c r="CY154" s="656"/>
      <c r="CZ154" s="656"/>
      <c r="DA154" s="656"/>
      <c r="DB154" s="656"/>
      <c r="DC154" s="656"/>
      <c r="DD154" s="656"/>
      <c r="DE154" s="656"/>
      <c r="DF154" s="656"/>
      <c r="DG154" s="656"/>
      <c r="DH154" s="656"/>
      <c r="DI154" s="656"/>
      <c r="DJ154" s="656"/>
      <c r="DK154" s="656"/>
      <c r="DL154" s="656"/>
      <c r="DM154" s="656"/>
      <c r="DN154" s="656"/>
      <c r="DO154" s="656"/>
      <c r="DP154" s="656"/>
      <c r="DQ154" s="656"/>
      <c r="DR154" s="656"/>
      <c r="DS154" s="656"/>
      <c r="DT154" s="656"/>
      <c r="DU154" s="656"/>
      <c r="DV154" s="656"/>
      <c r="DW154" s="656"/>
      <c r="DX154" s="656"/>
      <c r="DY154" s="656"/>
      <c r="DZ154" s="656"/>
    </row>
    <row r="155" spans="1:130" ht="17.75" customHeight="1">
      <c r="A155" s="596"/>
      <c r="B155" s="598"/>
      <c r="C155" s="598"/>
      <c r="D155" s="598"/>
      <c r="E155" s="598"/>
      <c r="F155" s="598"/>
      <c r="G155" s="598"/>
      <c r="H155" s="598"/>
      <c r="I155" s="598"/>
      <c r="J155" s="629"/>
      <c r="K155" s="598"/>
      <c r="L155" s="586"/>
      <c r="M155" s="599"/>
      <c r="N155" s="600"/>
      <c r="O155" s="600"/>
      <c r="P155" s="600"/>
      <c r="Q155" s="600"/>
      <c r="R155" s="600"/>
      <c r="S155" s="600"/>
      <c r="T155" s="600"/>
      <c r="U155" s="600"/>
      <c r="V155" s="586"/>
      <c r="W155" s="586"/>
      <c r="X155" s="586"/>
      <c r="Y155" s="586"/>
      <c r="Z155" s="586"/>
      <c r="AA155" s="586"/>
      <c r="AB155" s="586"/>
      <c r="AC155" s="586"/>
      <c r="AD155" s="586"/>
      <c r="AE155" s="586"/>
      <c r="AF155" s="586"/>
      <c r="AG155" s="601"/>
      <c r="AH155" s="586"/>
      <c r="AI155" s="586"/>
      <c r="AJ155" s="599"/>
      <c r="AK155" s="600"/>
      <c r="AL155" s="600"/>
      <c r="AM155" s="600"/>
      <c r="AN155" s="600"/>
      <c r="AO155" s="600"/>
      <c r="AP155" s="600"/>
      <c r="AQ155" s="600"/>
      <c r="AR155" s="600"/>
      <c r="AS155" s="586"/>
      <c r="AT155" s="586"/>
      <c r="AU155" s="586"/>
      <c r="AV155" s="586"/>
      <c r="AW155" s="586"/>
      <c r="AX155" s="586"/>
      <c r="AY155" s="586"/>
      <c r="AZ155" s="586"/>
      <c r="BA155" s="586"/>
      <c r="BB155" s="586"/>
      <c r="BC155" s="586"/>
      <c r="BD155" s="601"/>
      <c r="BG155" s="599"/>
      <c r="BH155" s="600"/>
      <c r="BI155" s="600"/>
      <c r="BJ155" s="600"/>
      <c r="BK155" s="600"/>
      <c r="BL155" s="600"/>
      <c r="BM155" s="600"/>
      <c r="BN155" s="600"/>
      <c r="BO155" s="600"/>
      <c r="BP155" s="586"/>
      <c r="BQ155" s="586"/>
      <c r="BR155" s="586"/>
      <c r="BS155" s="586"/>
      <c r="BT155" s="586"/>
      <c r="BU155" s="586"/>
      <c r="BV155" s="586"/>
      <c r="BW155" s="586"/>
      <c r="BX155" s="586"/>
      <c r="BY155" s="586"/>
      <c r="BZ155" s="586"/>
      <c r="CA155" s="601"/>
      <c r="CD155" s="599"/>
      <c r="CE155" s="600"/>
      <c r="CF155" s="600"/>
      <c r="CG155" s="600"/>
      <c r="CH155" s="600"/>
      <c r="CI155" s="600"/>
      <c r="CJ155" s="600"/>
      <c r="CK155" s="600"/>
      <c r="CL155" s="600"/>
      <c r="CM155" s="586"/>
      <c r="CN155" s="586"/>
      <c r="CO155" s="586"/>
      <c r="CP155" s="586"/>
      <c r="CQ155" s="586"/>
      <c r="CR155" s="586"/>
      <c r="CS155" s="586"/>
      <c r="CT155" s="586"/>
      <c r="CU155" s="586"/>
      <c r="CV155" s="586"/>
      <c r="CW155" s="586"/>
      <c r="CX155" s="601"/>
      <c r="CY155" s="586"/>
      <c r="CZ155" s="586"/>
      <c r="DA155" s="586"/>
      <c r="DB155" s="586"/>
      <c r="DC155" s="586"/>
      <c r="DD155" s="586"/>
      <c r="DE155" s="586"/>
      <c r="DF155" s="586"/>
      <c r="DG155" s="586"/>
      <c r="DH155" s="586"/>
      <c r="DI155" s="586"/>
      <c r="DJ155" s="586"/>
      <c r="DK155" s="586"/>
      <c r="DL155" s="586"/>
      <c r="DM155" s="586"/>
      <c r="DN155" s="586"/>
      <c r="DO155" s="586"/>
      <c r="DP155" s="586"/>
      <c r="DQ155" s="586"/>
      <c r="DR155" s="586"/>
      <c r="DS155" s="586"/>
      <c r="DT155" s="586"/>
      <c r="DU155" s="586"/>
      <c r="DV155" s="586"/>
      <c r="DW155" s="586"/>
      <c r="DX155" s="586"/>
      <c r="DY155" s="586"/>
      <c r="DZ155" s="586"/>
    </row>
    <row r="156" spans="1:130" ht="17.75" customHeight="1">
      <c r="A156" s="596"/>
      <c r="B156" s="598"/>
      <c r="C156" s="598"/>
      <c r="D156" s="598"/>
      <c r="E156" s="598"/>
      <c r="F156" s="598"/>
      <c r="G156" s="598"/>
      <c r="H156" s="598"/>
      <c r="I156" s="598"/>
      <c r="J156" s="598"/>
      <c r="K156" s="598"/>
      <c r="L156" s="586"/>
      <c r="M156" s="599"/>
      <c r="N156" s="600"/>
      <c r="O156" s="600"/>
      <c r="P156" s="600"/>
      <c r="Q156" s="600"/>
      <c r="R156" s="600"/>
      <c r="S156" s="600"/>
      <c r="T156" s="600"/>
      <c r="U156" s="600"/>
      <c r="V156" s="586"/>
      <c r="W156" s="586"/>
      <c r="X156" s="586"/>
      <c r="Y156" s="586"/>
      <c r="Z156" s="586"/>
      <c r="AA156" s="586"/>
      <c r="AB156" s="586"/>
      <c r="AC156" s="586"/>
      <c r="AD156" s="586"/>
      <c r="AE156" s="586"/>
      <c r="AF156" s="586"/>
      <c r="AG156" s="601"/>
      <c r="AH156" s="586"/>
      <c r="AI156" s="586"/>
      <c r="AJ156" s="599"/>
      <c r="AK156" s="600"/>
      <c r="AL156" s="600"/>
      <c r="AM156" s="600"/>
      <c r="AN156" s="600"/>
      <c r="AO156" s="600"/>
      <c r="AP156" s="600"/>
      <c r="AQ156" s="600"/>
      <c r="AR156" s="600"/>
      <c r="AS156" s="586"/>
      <c r="AT156" s="586"/>
      <c r="AU156" s="586"/>
      <c r="AV156" s="586"/>
      <c r="AW156" s="586"/>
      <c r="AX156" s="586"/>
      <c r="AY156" s="586"/>
      <c r="AZ156" s="586"/>
      <c r="BA156" s="586"/>
      <c r="BB156" s="586"/>
      <c r="BC156" s="586"/>
      <c r="BD156" s="601"/>
      <c r="BG156" s="599"/>
      <c r="BH156" s="600"/>
      <c r="BI156" s="600"/>
      <c r="BJ156" s="600"/>
      <c r="BK156" s="600"/>
      <c r="BL156" s="600"/>
      <c r="BM156" s="600"/>
      <c r="BN156" s="600"/>
      <c r="BO156" s="600"/>
      <c r="BP156" s="586"/>
      <c r="BQ156" s="586"/>
      <c r="BR156" s="586"/>
      <c r="BS156" s="586"/>
      <c r="BT156" s="586"/>
      <c r="BU156" s="586"/>
      <c r="BV156" s="586"/>
      <c r="BW156" s="586"/>
      <c r="BX156" s="586"/>
      <c r="BY156" s="586"/>
      <c r="BZ156" s="586"/>
      <c r="CA156" s="601"/>
      <c r="CD156" s="599"/>
      <c r="CE156" s="600"/>
      <c r="CF156" s="600"/>
      <c r="CG156" s="600"/>
      <c r="CH156" s="600"/>
      <c r="CI156" s="600"/>
      <c r="CJ156" s="600"/>
      <c r="CK156" s="600"/>
      <c r="CL156" s="600"/>
      <c r="CM156" s="586"/>
      <c r="CN156" s="586"/>
      <c r="CO156" s="586"/>
      <c r="CP156" s="586"/>
      <c r="CQ156" s="586"/>
      <c r="CR156" s="586"/>
      <c r="CS156" s="586"/>
      <c r="CT156" s="586"/>
      <c r="CU156" s="586"/>
      <c r="CV156" s="586"/>
      <c r="CW156" s="586"/>
      <c r="CX156" s="601"/>
      <c r="CY156" s="586"/>
      <c r="CZ156" s="586"/>
      <c r="DA156" s="586"/>
      <c r="DB156" s="586"/>
      <c r="DC156" s="586"/>
      <c r="DD156" s="586"/>
      <c r="DE156" s="586"/>
      <c r="DF156" s="586"/>
      <c r="DG156" s="586"/>
      <c r="DH156" s="586"/>
      <c r="DI156" s="586"/>
      <c r="DJ156" s="586"/>
      <c r="DK156" s="586"/>
      <c r="DL156" s="586"/>
      <c r="DM156" s="586"/>
      <c r="DN156" s="586"/>
      <c r="DO156" s="586"/>
      <c r="DP156" s="586"/>
      <c r="DQ156" s="586"/>
      <c r="DR156" s="586"/>
      <c r="DS156" s="586"/>
      <c r="DT156" s="586"/>
      <c r="DU156" s="586"/>
      <c r="DV156" s="586"/>
      <c r="DW156" s="586"/>
      <c r="DX156" s="586"/>
      <c r="DY156" s="586"/>
      <c r="DZ156" s="586"/>
    </row>
    <row r="157" spans="1:130" ht="17.75" customHeight="1">
      <c r="A157" s="596"/>
      <c r="B157" s="598"/>
      <c r="C157" s="598"/>
      <c r="D157" s="598"/>
      <c r="E157" s="598"/>
      <c r="F157" s="598"/>
      <c r="G157" s="598"/>
      <c r="H157" s="598"/>
      <c r="I157" s="598"/>
      <c r="J157" s="598"/>
      <c r="K157" s="598"/>
      <c r="L157" s="586"/>
      <c r="M157" s="599"/>
      <c r="N157" s="600"/>
      <c r="O157" s="600"/>
      <c r="P157" s="600"/>
      <c r="Q157" s="600"/>
      <c r="R157" s="1610" t="s">
        <v>1862</v>
      </c>
      <c r="S157" s="1611"/>
      <c r="T157" s="1611"/>
      <c r="U157" s="1611"/>
      <c r="V157" s="1611"/>
      <c r="W157" s="1611"/>
      <c r="X157" s="1611"/>
      <c r="Y157" s="1611"/>
      <c r="Z157" s="1611"/>
      <c r="AA157" s="1611"/>
      <c r="AB157" s="1612"/>
      <c r="AC157" s="586"/>
      <c r="AD157" s="586"/>
      <c r="AE157" s="586"/>
      <c r="AF157" s="586"/>
      <c r="AG157" s="601"/>
      <c r="AH157" s="586"/>
      <c r="AI157" s="586"/>
      <c r="AJ157" s="599"/>
      <c r="AK157" s="600"/>
      <c r="AL157" s="600"/>
      <c r="AM157" s="600"/>
      <c r="AN157" s="600"/>
      <c r="AO157" s="1610" t="s">
        <v>1431</v>
      </c>
      <c r="AP157" s="1611"/>
      <c r="AQ157" s="1611"/>
      <c r="AR157" s="1611"/>
      <c r="AS157" s="1611"/>
      <c r="AT157" s="1611"/>
      <c r="AU157" s="1611"/>
      <c r="AV157" s="1611"/>
      <c r="AW157" s="1611"/>
      <c r="AX157" s="1611"/>
      <c r="AY157" s="1611"/>
      <c r="AZ157" s="1612"/>
      <c r="BA157" s="586"/>
      <c r="BB157" s="586"/>
      <c r="BC157" s="586"/>
      <c r="BD157" s="601"/>
      <c r="BG157" s="599"/>
      <c r="BH157" s="600"/>
      <c r="BI157" s="600"/>
      <c r="BJ157" s="600"/>
      <c r="BK157" s="600"/>
      <c r="BL157" s="600"/>
      <c r="BM157" s="1610" t="s">
        <v>1432</v>
      </c>
      <c r="BN157" s="1611"/>
      <c r="BO157" s="1611"/>
      <c r="BP157" s="1611"/>
      <c r="BQ157" s="1611"/>
      <c r="BR157" s="1611"/>
      <c r="BS157" s="1611"/>
      <c r="BT157" s="1611"/>
      <c r="BU157" s="1611"/>
      <c r="BV157" s="1611"/>
      <c r="BW157" s="1612"/>
      <c r="BX157" s="586"/>
      <c r="BY157" s="586"/>
      <c r="BZ157" s="586"/>
      <c r="CA157" s="601"/>
      <c r="CD157" s="599"/>
      <c r="CE157" s="600"/>
      <c r="CF157" s="600"/>
      <c r="CG157" s="600"/>
      <c r="CH157" s="600"/>
      <c r="CI157" s="1619" t="s">
        <v>1433</v>
      </c>
      <c r="CJ157" s="1620"/>
      <c r="CK157" s="1620"/>
      <c r="CL157" s="1620"/>
      <c r="CM157" s="1620"/>
      <c r="CN157" s="1620"/>
      <c r="CO157" s="1620"/>
      <c r="CP157" s="1620"/>
      <c r="CQ157" s="1620"/>
      <c r="CR157" s="1620"/>
      <c r="CS157" s="1620"/>
      <c r="CT157" s="1621"/>
      <c r="CU157" s="586"/>
      <c r="CV157" s="586"/>
      <c r="CW157" s="586"/>
      <c r="CX157" s="601"/>
      <c r="CY157" s="586"/>
      <c r="CZ157" s="586"/>
      <c r="DA157" s="586"/>
      <c r="DB157" s="586"/>
      <c r="DC157" s="586"/>
      <c r="DD157" s="586"/>
      <c r="DE157" s="586"/>
      <c r="DF157" s="586"/>
      <c r="DG157" s="586"/>
      <c r="DH157" s="586"/>
      <c r="DI157" s="586"/>
      <c r="DJ157" s="586"/>
      <c r="DK157" s="586"/>
      <c r="DL157" s="586"/>
      <c r="DM157" s="586"/>
      <c r="DN157" s="586"/>
      <c r="DO157" s="586"/>
      <c r="DP157" s="586"/>
      <c r="DQ157" s="586"/>
      <c r="DR157" s="586"/>
      <c r="DS157" s="586"/>
      <c r="DT157" s="586"/>
      <c r="DU157" s="586"/>
      <c r="DV157" s="586"/>
      <c r="DW157" s="586"/>
      <c r="DX157" s="586"/>
      <c r="DY157" s="586"/>
      <c r="DZ157" s="586"/>
    </row>
    <row r="158" spans="1:130" ht="17.75" customHeight="1">
      <c r="A158" s="596"/>
      <c r="B158" s="598"/>
      <c r="C158" s="1628" t="s">
        <v>1194</v>
      </c>
      <c r="D158" s="598"/>
      <c r="E158" s="598"/>
      <c r="F158" s="598"/>
      <c r="G158" s="598"/>
      <c r="H158" s="598"/>
      <c r="I158" s="1628" t="s">
        <v>1434</v>
      </c>
      <c r="J158" s="598"/>
      <c r="K158" s="598"/>
      <c r="L158" s="586"/>
      <c r="M158" s="599"/>
      <c r="N158" s="600"/>
      <c r="O158" s="600"/>
      <c r="P158" s="600"/>
      <c r="Q158" s="600"/>
      <c r="R158" s="1613"/>
      <c r="S158" s="1614"/>
      <c r="T158" s="1614"/>
      <c r="U158" s="1614"/>
      <c r="V158" s="1614"/>
      <c r="W158" s="1614"/>
      <c r="X158" s="1614"/>
      <c r="Y158" s="1614"/>
      <c r="Z158" s="1614"/>
      <c r="AA158" s="1614"/>
      <c r="AB158" s="1615"/>
      <c r="AC158" s="586"/>
      <c r="AD158" s="586"/>
      <c r="AE158" s="586"/>
      <c r="AF158" s="586"/>
      <c r="AG158" s="601"/>
      <c r="AH158" s="586"/>
      <c r="AI158" s="586"/>
      <c r="AJ158" s="599"/>
      <c r="AK158" s="600"/>
      <c r="AL158" s="600"/>
      <c r="AM158" s="600"/>
      <c r="AN158" s="600"/>
      <c r="AO158" s="1613"/>
      <c r="AP158" s="1614"/>
      <c r="AQ158" s="1614"/>
      <c r="AR158" s="1614"/>
      <c r="AS158" s="1614"/>
      <c r="AT158" s="1614"/>
      <c r="AU158" s="1614"/>
      <c r="AV158" s="1614"/>
      <c r="AW158" s="1614"/>
      <c r="AX158" s="1614"/>
      <c r="AY158" s="1614"/>
      <c r="AZ158" s="1615"/>
      <c r="BA158" s="586"/>
      <c r="BB158" s="586"/>
      <c r="BC158" s="586"/>
      <c r="BD158" s="601"/>
      <c r="BG158" s="599"/>
      <c r="BH158" s="600"/>
      <c r="BI158" s="600"/>
      <c r="BJ158" s="600"/>
      <c r="BK158" s="600"/>
      <c r="BL158" s="600"/>
      <c r="BM158" s="1613"/>
      <c r="BN158" s="1614"/>
      <c r="BO158" s="1614"/>
      <c r="BP158" s="1614"/>
      <c r="BQ158" s="1614"/>
      <c r="BR158" s="1614"/>
      <c r="BS158" s="1614"/>
      <c r="BT158" s="1614"/>
      <c r="BU158" s="1614"/>
      <c r="BV158" s="1614"/>
      <c r="BW158" s="1615"/>
      <c r="BX158" s="586"/>
      <c r="BY158" s="586"/>
      <c r="BZ158" s="586"/>
      <c r="CA158" s="601"/>
      <c r="CD158" s="599"/>
      <c r="CE158" s="600"/>
      <c r="CF158" s="600"/>
      <c r="CG158" s="600"/>
      <c r="CH158" s="600"/>
      <c r="CI158" s="1622"/>
      <c r="CJ158" s="1623"/>
      <c r="CK158" s="1623"/>
      <c r="CL158" s="1623"/>
      <c r="CM158" s="1623"/>
      <c r="CN158" s="1623"/>
      <c r="CO158" s="1623"/>
      <c r="CP158" s="1623"/>
      <c r="CQ158" s="1623"/>
      <c r="CR158" s="1623"/>
      <c r="CS158" s="1623"/>
      <c r="CT158" s="1624"/>
      <c r="CU158" s="586"/>
      <c r="CV158" s="586"/>
      <c r="CW158" s="586"/>
      <c r="CX158" s="601"/>
      <c r="CY158" s="586"/>
      <c r="CZ158" s="586"/>
      <c r="DA158" s="586"/>
      <c r="DB158" s="586"/>
      <c r="DC158" s="586"/>
      <c r="DD158" s="586"/>
      <c r="DE158" s="586"/>
      <c r="DF158" s="586"/>
      <c r="DG158" s="586"/>
      <c r="DH158" s="586"/>
      <c r="DI158" s="586"/>
      <c r="DJ158" s="586"/>
      <c r="DK158" s="586"/>
      <c r="DL158" s="586"/>
      <c r="DM158" s="586"/>
      <c r="DN158" s="586"/>
      <c r="DO158" s="586"/>
      <c r="DP158" s="586"/>
      <c r="DQ158" s="586"/>
      <c r="DR158" s="586"/>
      <c r="DS158" s="586"/>
      <c r="DT158" s="586"/>
      <c r="DU158" s="586"/>
      <c r="DV158" s="586"/>
      <c r="DW158" s="586"/>
      <c r="DX158" s="586"/>
      <c r="DY158" s="586"/>
      <c r="DZ158" s="586"/>
    </row>
    <row r="159" spans="1:130" ht="17.75" customHeight="1">
      <c r="A159" s="596"/>
      <c r="B159" s="598"/>
      <c r="C159" s="1628"/>
      <c r="D159" s="598"/>
      <c r="E159" s="598"/>
      <c r="F159" s="598"/>
      <c r="G159" s="598"/>
      <c r="H159" s="598"/>
      <c r="I159" s="1628"/>
      <c r="J159" s="598"/>
      <c r="K159" s="598"/>
      <c r="L159" s="586"/>
      <c r="M159" s="599"/>
      <c r="N159" s="600"/>
      <c r="O159" s="600"/>
      <c r="P159" s="600"/>
      <c r="Q159" s="600"/>
      <c r="R159" s="1613"/>
      <c r="S159" s="1614"/>
      <c r="T159" s="1614"/>
      <c r="U159" s="1614"/>
      <c r="V159" s="1614"/>
      <c r="W159" s="1614"/>
      <c r="X159" s="1614"/>
      <c r="Y159" s="1614"/>
      <c r="Z159" s="1614"/>
      <c r="AA159" s="1614"/>
      <c r="AB159" s="1615"/>
      <c r="AC159" s="586"/>
      <c r="AD159" s="586"/>
      <c r="AE159" s="586"/>
      <c r="AF159" s="586"/>
      <c r="AG159" s="601"/>
      <c r="AH159" s="586"/>
      <c r="AI159" s="586"/>
      <c r="AJ159" s="599"/>
      <c r="AK159" s="600"/>
      <c r="AL159" s="600"/>
      <c r="AM159" s="600"/>
      <c r="AN159" s="600"/>
      <c r="AO159" s="1613"/>
      <c r="AP159" s="1614"/>
      <c r="AQ159" s="1614"/>
      <c r="AR159" s="1614"/>
      <c r="AS159" s="1614"/>
      <c r="AT159" s="1614"/>
      <c r="AU159" s="1614"/>
      <c r="AV159" s="1614"/>
      <c r="AW159" s="1614"/>
      <c r="AX159" s="1614"/>
      <c r="AY159" s="1614"/>
      <c r="AZ159" s="1615"/>
      <c r="BA159" s="586"/>
      <c r="BB159" s="586"/>
      <c r="BC159" s="586"/>
      <c r="BD159" s="601"/>
      <c r="BG159" s="599"/>
      <c r="BH159" s="600"/>
      <c r="BI159" s="600"/>
      <c r="BJ159" s="600"/>
      <c r="BK159" s="600"/>
      <c r="BL159" s="600"/>
      <c r="BM159" s="1613"/>
      <c r="BN159" s="1614"/>
      <c r="BO159" s="1614"/>
      <c r="BP159" s="1614"/>
      <c r="BQ159" s="1614"/>
      <c r="BR159" s="1614"/>
      <c r="BS159" s="1614"/>
      <c r="BT159" s="1614"/>
      <c r="BU159" s="1614"/>
      <c r="BV159" s="1614"/>
      <c r="BW159" s="1615"/>
      <c r="BX159" s="586"/>
      <c r="BY159" s="586"/>
      <c r="BZ159" s="586"/>
      <c r="CA159" s="601"/>
      <c r="CD159" s="599"/>
      <c r="CE159" s="600"/>
      <c r="CF159" s="600"/>
      <c r="CG159" s="600"/>
      <c r="CH159" s="600"/>
      <c r="CI159" s="1622"/>
      <c r="CJ159" s="1623"/>
      <c r="CK159" s="1623"/>
      <c r="CL159" s="1623"/>
      <c r="CM159" s="1623"/>
      <c r="CN159" s="1623"/>
      <c r="CO159" s="1623"/>
      <c r="CP159" s="1623"/>
      <c r="CQ159" s="1623"/>
      <c r="CR159" s="1623"/>
      <c r="CS159" s="1623"/>
      <c r="CT159" s="1624"/>
      <c r="CU159" s="586"/>
      <c r="CV159" s="586"/>
      <c r="CW159" s="586"/>
      <c r="CX159" s="601"/>
      <c r="CY159" s="586"/>
      <c r="CZ159" s="586"/>
      <c r="DA159" s="586"/>
      <c r="DB159" s="586"/>
      <c r="DC159" s="586"/>
      <c r="DD159" s="586"/>
      <c r="DE159" s="586"/>
      <c r="DF159" s="586"/>
      <c r="DG159" s="586"/>
      <c r="DH159" s="586"/>
      <c r="DI159" s="586"/>
      <c r="DJ159" s="586"/>
      <c r="DK159" s="586"/>
      <c r="DL159" s="586"/>
      <c r="DM159" s="586"/>
      <c r="DN159" s="586"/>
      <c r="DO159" s="586"/>
      <c r="DP159" s="586"/>
      <c r="DQ159" s="586"/>
      <c r="DR159" s="586"/>
      <c r="DS159" s="586"/>
      <c r="DT159" s="586"/>
      <c r="DU159" s="586"/>
      <c r="DV159" s="586"/>
      <c r="DW159" s="586"/>
      <c r="DX159" s="586"/>
      <c r="DY159" s="586"/>
      <c r="DZ159" s="586"/>
    </row>
    <row r="160" spans="1:130" ht="17.75" customHeight="1">
      <c r="A160" s="596"/>
      <c r="B160" s="598"/>
      <c r="C160" s="598"/>
      <c r="D160" s="598"/>
      <c r="E160" s="598"/>
      <c r="F160" s="598"/>
      <c r="G160" s="598"/>
      <c r="H160" s="598"/>
      <c r="I160" s="598"/>
      <c r="J160" s="598"/>
      <c r="K160" s="598"/>
      <c r="L160" s="586"/>
      <c r="M160" s="599"/>
      <c r="N160" s="600"/>
      <c r="O160" s="600"/>
      <c r="P160" s="600"/>
      <c r="Q160" s="600"/>
      <c r="R160" s="1616"/>
      <c r="S160" s="1617"/>
      <c r="T160" s="1617"/>
      <c r="U160" s="1617"/>
      <c r="V160" s="1617"/>
      <c r="W160" s="1617"/>
      <c r="X160" s="1617"/>
      <c r="Y160" s="1617"/>
      <c r="Z160" s="1617"/>
      <c r="AA160" s="1617"/>
      <c r="AB160" s="1618"/>
      <c r="AC160" s="586"/>
      <c r="AD160" s="586"/>
      <c r="AE160" s="586"/>
      <c r="AF160" s="586"/>
      <c r="AG160" s="601"/>
      <c r="AH160" s="586"/>
      <c r="AI160" s="586"/>
      <c r="AJ160" s="599"/>
      <c r="AK160" s="600"/>
      <c r="AL160" s="600"/>
      <c r="AM160" s="600"/>
      <c r="AN160" s="600"/>
      <c r="AO160" s="1616"/>
      <c r="AP160" s="1617"/>
      <c r="AQ160" s="1617"/>
      <c r="AR160" s="1617"/>
      <c r="AS160" s="1617"/>
      <c r="AT160" s="1617"/>
      <c r="AU160" s="1617"/>
      <c r="AV160" s="1617"/>
      <c r="AW160" s="1617"/>
      <c r="AX160" s="1617"/>
      <c r="AY160" s="1617"/>
      <c r="AZ160" s="1618"/>
      <c r="BA160" s="586"/>
      <c r="BB160" s="586"/>
      <c r="BC160" s="586"/>
      <c r="BD160" s="601"/>
      <c r="BG160" s="599"/>
      <c r="BH160" s="600"/>
      <c r="BI160" s="600"/>
      <c r="BJ160" s="600"/>
      <c r="BK160" s="600"/>
      <c r="BL160" s="600"/>
      <c r="BM160" s="1616"/>
      <c r="BN160" s="1617"/>
      <c r="BO160" s="1617"/>
      <c r="BP160" s="1617"/>
      <c r="BQ160" s="1617"/>
      <c r="BR160" s="1617"/>
      <c r="BS160" s="1617"/>
      <c r="BT160" s="1617"/>
      <c r="BU160" s="1617"/>
      <c r="BV160" s="1617"/>
      <c r="BW160" s="1618"/>
      <c r="BX160" s="586"/>
      <c r="BY160" s="586"/>
      <c r="BZ160" s="586"/>
      <c r="CA160" s="601"/>
      <c r="CD160" s="599"/>
      <c r="CE160" s="600"/>
      <c r="CF160" s="600"/>
      <c r="CG160" s="600"/>
      <c r="CH160" s="600"/>
      <c r="CI160" s="1625"/>
      <c r="CJ160" s="1626"/>
      <c r="CK160" s="1626"/>
      <c r="CL160" s="1626"/>
      <c r="CM160" s="1626"/>
      <c r="CN160" s="1626"/>
      <c r="CO160" s="1626"/>
      <c r="CP160" s="1626"/>
      <c r="CQ160" s="1626"/>
      <c r="CR160" s="1626"/>
      <c r="CS160" s="1626"/>
      <c r="CT160" s="1627"/>
      <c r="CU160" s="586"/>
      <c r="CV160" s="586"/>
      <c r="CW160" s="586"/>
      <c r="CX160" s="601"/>
      <c r="CY160" s="586"/>
      <c r="CZ160" s="586"/>
      <c r="DA160" s="586"/>
      <c r="DB160" s="586"/>
      <c r="DC160" s="586"/>
      <c r="DD160" s="586"/>
      <c r="DE160" s="586"/>
      <c r="DF160" s="586"/>
      <c r="DG160" s="586"/>
      <c r="DH160" s="586"/>
      <c r="DI160" s="586"/>
      <c r="DJ160" s="586"/>
      <c r="DK160" s="586"/>
      <c r="DL160" s="586"/>
      <c r="DM160" s="586"/>
      <c r="DN160" s="586"/>
      <c r="DO160" s="586"/>
      <c r="DP160" s="586"/>
      <c r="DQ160" s="586"/>
      <c r="DR160" s="586"/>
      <c r="DS160" s="586"/>
      <c r="DT160" s="586"/>
      <c r="DU160" s="586"/>
      <c r="DV160" s="586"/>
      <c r="DW160" s="586"/>
      <c r="DX160" s="586"/>
      <c r="DY160" s="586"/>
      <c r="DZ160" s="586"/>
    </row>
    <row r="161" spans="1:130" ht="17.75" customHeight="1">
      <c r="A161" s="596"/>
      <c r="B161" s="598"/>
      <c r="C161" s="598"/>
      <c r="D161" s="598"/>
      <c r="E161" s="598"/>
      <c r="F161" s="598"/>
      <c r="G161" s="598"/>
      <c r="H161" s="598"/>
      <c r="I161" s="598"/>
      <c r="J161" s="598"/>
      <c r="K161" s="598"/>
      <c r="L161" s="586"/>
      <c r="M161" s="599"/>
      <c r="N161" s="600"/>
      <c r="O161" s="600"/>
      <c r="P161" s="600"/>
      <c r="Q161" s="600"/>
      <c r="R161" s="600"/>
      <c r="S161" s="600"/>
      <c r="T161" s="600"/>
      <c r="U161" s="600"/>
      <c r="V161" s="586"/>
      <c r="W161" s="586"/>
      <c r="X161" s="586"/>
      <c r="Y161" s="586"/>
      <c r="Z161" s="586"/>
      <c r="AA161" s="586"/>
      <c r="AB161" s="586"/>
      <c r="AC161" s="586"/>
      <c r="AD161" s="586"/>
      <c r="AE161" s="586"/>
      <c r="AF161" s="586"/>
      <c r="AG161" s="601"/>
      <c r="AH161" s="586"/>
      <c r="AI161" s="586"/>
      <c r="AJ161" s="599"/>
      <c r="AK161" s="600"/>
      <c r="AL161" s="600"/>
      <c r="AM161" s="600"/>
      <c r="AN161" s="600"/>
      <c r="AO161" s="600"/>
      <c r="AP161" s="600"/>
      <c r="AQ161" s="600"/>
      <c r="AR161" s="600"/>
      <c r="AS161" s="586"/>
      <c r="AT161" s="586"/>
      <c r="AU161" s="586"/>
      <c r="AV161" s="586"/>
      <c r="AW161" s="586"/>
      <c r="AX161" s="586"/>
      <c r="AY161" s="586"/>
      <c r="AZ161" s="586"/>
      <c r="BA161" s="586"/>
      <c r="BB161" s="586"/>
      <c r="BC161" s="586"/>
      <c r="BD161" s="601"/>
      <c r="BG161" s="599"/>
      <c r="BH161" s="600"/>
      <c r="BI161" s="600"/>
      <c r="BJ161" s="600"/>
      <c r="BK161" s="600"/>
      <c r="BL161" s="600"/>
      <c r="BM161" s="600"/>
      <c r="BN161" s="600"/>
      <c r="BO161" s="600"/>
      <c r="BP161" s="586"/>
      <c r="BQ161" s="586"/>
      <c r="BR161" s="586"/>
      <c r="BS161" s="586"/>
      <c r="BT161" s="586"/>
      <c r="BU161" s="586"/>
      <c r="BV161" s="586"/>
      <c r="BW161" s="586"/>
      <c r="BX161" s="586"/>
      <c r="BY161" s="586"/>
      <c r="BZ161" s="586"/>
      <c r="CA161" s="601"/>
      <c r="CD161" s="599"/>
      <c r="CE161" s="600"/>
      <c r="CF161" s="600"/>
      <c r="CG161" s="600"/>
      <c r="CH161" s="600"/>
      <c r="CI161" s="600"/>
      <c r="CJ161" s="600"/>
      <c r="CK161" s="600"/>
      <c r="CL161" s="600"/>
      <c r="CM161" s="586"/>
      <c r="CN161" s="586"/>
      <c r="CO161" s="586"/>
      <c r="CP161" s="586"/>
      <c r="CQ161" s="586"/>
      <c r="CR161" s="586"/>
      <c r="CS161" s="586"/>
      <c r="CT161" s="586"/>
      <c r="CU161" s="586"/>
      <c r="CV161" s="586"/>
      <c r="CW161" s="586"/>
      <c r="CX161" s="601"/>
      <c r="CY161" s="586"/>
      <c r="CZ161" s="586"/>
      <c r="DA161" s="586"/>
      <c r="DB161" s="586"/>
      <c r="DC161" s="586"/>
      <c r="DD161" s="586"/>
      <c r="DE161" s="586"/>
      <c r="DF161" s="586"/>
      <c r="DG161" s="586"/>
      <c r="DH161" s="586"/>
      <c r="DI161" s="586"/>
      <c r="DJ161" s="586"/>
      <c r="DK161" s="586"/>
      <c r="DL161" s="586"/>
      <c r="DM161" s="586"/>
      <c r="DN161" s="586"/>
      <c r="DO161" s="586"/>
      <c r="DP161" s="586"/>
      <c r="DQ161" s="586"/>
      <c r="DR161" s="586"/>
      <c r="DS161" s="586"/>
      <c r="DT161" s="586"/>
      <c r="DU161" s="586"/>
      <c r="DV161" s="586"/>
      <c r="DW161" s="586"/>
      <c r="DX161" s="586"/>
      <c r="DY161" s="586"/>
      <c r="DZ161" s="586"/>
    </row>
    <row r="162" spans="1:130" ht="17.75" customHeight="1">
      <c r="A162" s="596"/>
      <c r="B162" s="598"/>
      <c r="C162" s="598"/>
      <c r="D162" s="598"/>
      <c r="E162" s="598"/>
      <c r="F162" s="598"/>
      <c r="G162" s="598"/>
      <c r="H162" s="598"/>
      <c r="I162" s="598"/>
      <c r="J162" s="617"/>
      <c r="K162" s="598"/>
      <c r="L162" s="586"/>
      <c r="M162" s="599"/>
      <c r="N162" s="600"/>
      <c r="O162" s="600"/>
      <c r="P162" s="600"/>
      <c r="Q162" s="600"/>
      <c r="R162" s="600"/>
      <c r="S162" s="600"/>
      <c r="T162" s="600"/>
      <c r="U162" s="600"/>
      <c r="V162" s="586"/>
      <c r="W162" s="586"/>
      <c r="X162" s="586"/>
      <c r="Y162" s="586"/>
      <c r="Z162" s="586"/>
      <c r="AA162" s="586"/>
      <c r="AB162" s="586"/>
      <c r="AC162" s="586"/>
      <c r="AD162" s="586"/>
      <c r="AE162" s="586"/>
      <c r="AF162" s="586"/>
      <c r="AG162" s="601"/>
      <c r="AH162" s="586"/>
      <c r="AI162" s="586"/>
      <c r="AJ162" s="599"/>
      <c r="AK162" s="600"/>
      <c r="AL162" s="600"/>
      <c r="AM162" s="600"/>
      <c r="AN162" s="600"/>
      <c r="AO162" s="600"/>
      <c r="AP162" s="600"/>
      <c r="AQ162" s="600"/>
      <c r="AR162" s="600"/>
      <c r="AS162" s="586"/>
      <c r="AT162" s="586"/>
      <c r="AU162" s="586"/>
      <c r="AV162" s="586"/>
      <c r="AW162" s="586"/>
      <c r="AX162" s="586"/>
      <c r="AY162" s="586"/>
      <c r="AZ162" s="586"/>
      <c r="BA162" s="586"/>
      <c r="BB162" s="586"/>
      <c r="BC162" s="586"/>
      <c r="BD162" s="601"/>
      <c r="BG162" s="599"/>
      <c r="BH162" s="600"/>
      <c r="BI162" s="600"/>
      <c r="BJ162" s="600"/>
      <c r="BK162" s="600"/>
      <c r="BL162" s="600"/>
      <c r="BM162" s="600"/>
      <c r="BN162" s="600"/>
      <c r="BO162" s="600"/>
      <c r="BP162" s="586"/>
      <c r="BQ162" s="586"/>
      <c r="BR162" s="586"/>
      <c r="BS162" s="586"/>
      <c r="BT162" s="586"/>
      <c r="BU162" s="586"/>
      <c r="BV162" s="586"/>
      <c r="BW162" s="586"/>
      <c r="BX162" s="586"/>
      <c r="BY162" s="586"/>
      <c r="BZ162" s="586"/>
      <c r="CA162" s="601"/>
      <c r="CD162" s="599"/>
      <c r="CE162" s="600"/>
      <c r="CF162" s="600"/>
      <c r="CG162" s="600"/>
      <c r="CH162" s="600"/>
      <c r="CI162" s="600"/>
      <c r="CJ162" s="600"/>
      <c r="CK162" s="600"/>
      <c r="CL162" s="600"/>
      <c r="CM162" s="586"/>
      <c r="CN162" s="586"/>
      <c r="CO162" s="586"/>
      <c r="CP162" s="586"/>
      <c r="CQ162" s="586"/>
      <c r="CR162" s="586"/>
      <c r="CS162" s="586"/>
      <c r="CT162" s="586"/>
      <c r="CU162" s="586"/>
      <c r="CV162" s="586"/>
      <c r="CW162" s="586"/>
      <c r="CX162" s="601"/>
      <c r="CY162" s="586"/>
      <c r="CZ162" s="586"/>
      <c r="DA162" s="586"/>
      <c r="DB162" s="586"/>
      <c r="DC162" s="586"/>
      <c r="DD162" s="586"/>
      <c r="DE162" s="586"/>
      <c r="DF162" s="586"/>
      <c r="DG162" s="586"/>
      <c r="DH162" s="586"/>
      <c r="DI162" s="586"/>
      <c r="DJ162" s="586"/>
      <c r="DK162" s="586"/>
      <c r="DL162" s="586"/>
      <c r="DM162" s="586"/>
      <c r="DN162" s="586"/>
      <c r="DO162" s="586"/>
      <c r="DP162" s="586"/>
      <c r="DQ162" s="586"/>
      <c r="DR162" s="586"/>
      <c r="DS162" s="586"/>
      <c r="DT162" s="586"/>
      <c r="DU162" s="586"/>
      <c r="DV162" s="586"/>
      <c r="DW162" s="586"/>
      <c r="DX162" s="586"/>
      <c r="DY162" s="586"/>
      <c r="DZ162" s="586"/>
    </row>
    <row r="163" spans="1:130" s="651" customFormat="1" ht="25.25" customHeight="1">
      <c r="B163" s="636" t="s">
        <v>1435</v>
      </c>
      <c r="C163" s="653"/>
      <c r="D163" s="653"/>
      <c r="E163" s="653"/>
      <c r="F163" s="653"/>
      <c r="G163" s="653"/>
      <c r="H163" s="653"/>
      <c r="I163" s="653"/>
      <c r="J163" s="622"/>
      <c r="K163" s="623"/>
      <c r="L163" s="586"/>
      <c r="M163" s="627" t="s">
        <v>1436</v>
      </c>
      <c r="N163" s="654"/>
      <c r="O163" s="654"/>
      <c r="P163" s="654"/>
      <c r="Q163" s="654"/>
      <c r="R163" s="654"/>
      <c r="S163" s="654"/>
      <c r="AG163" s="655"/>
      <c r="AJ163" s="627" t="s">
        <v>1437</v>
      </c>
      <c r="AK163" s="654"/>
      <c r="AL163" s="654"/>
      <c r="AM163" s="654"/>
      <c r="AN163" s="654"/>
      <c r="AO163" s="654"/>
      <c r="AP163" s="654"/>
      <c r="BD163" s="655"/>
      <c r="BE163" s="656"/>
      <c r="BF163" s="656"/>
      <c r="BG163" s="627" t="s">
        <v>1438</v>
      </c>
      <c r="BH163" s="654"/>
      <c r="BI163" s="654"/>
      <c r="BJ163" s="654"/>
      <c r="BK163" s="654"/>
      <c r="BL163" s="654"/>
      <c r="BM163" s="654"/>
      <c r="CA163" s="655"/>
      <c r="CB163" s="656"/>
      <c r="CC163" s="656"/>
      <c r="CD163" s="627" t="s">
        <v>1438</v>
      </c>
      <c r="CE163" s="654"/>
      <c r="CF163" s="654"/>
      <c r="CG163" s="654"/>
      <c r="CH163" s="654"/>
      <c r="CI163" s="654"/>
      <c r="CJ163" s="654"/>
      <c r="CX163" s="655"/>
      <c r="CY163" s="656"/>
      <c r="CZ163" s="656"/>
      <c r="DA163" s="656"/>
      <c r="DB163" s="656"/>
      <c r="DC163" s="656"/>
      <c r="DD163" s="656"/>
      <c r="DE163" s="656"/>
      <c r="DF163" s="656"/>
      <c r="DG163" s="656"/>
      <c r="DH163" s="656"/>
      <c r="DI163" s="656"/>
      <c r="DJ163" s="656"/>
      <c r="DK163" s="656"/>
      <c r="DL163" s="656"/>
      <c r="DM163" s="656"/>
      <c r="DN163" s="656"/>
      <c r="DO163" s="656"/>
      <c r="DP163" s="656"/>
      <c r="DQ163" s="656"/>
      <c r="DR163" s="656"/>
      <c r="DS163" s="656"/>
      <c r="DT163" s="656"/>
      <c r="DU163" s="656"/>
      <c r="DV163" s="656"/>
      <c r="DW163" s="656"/>
      <c r="DX163" s="656"/>
      <c r="DY163" s="656"/>
      <c r="DZ163" s="656"/>
    </row>
    <row r="164" spans="1:130" ht="17.75" customHeight="1">
      <c r="A164" s="596"/>
      <c r="B164" s="598"/>
      <c r="C164" s="598"/>
      <c r="D164" s="598"/>
      <c r="E164" s="598"/>
      <c r="F164" s="598"/>
      <c r="G164" s="598"/>
      <c r="H164" s="598"/>
      <c r="I164" s="598"/>
      <c r="J164" s="629"/>
      <c r="K164" s="598"/>
      <c r="L164" s="586"/>
      <c r="M164" s="599"/>
      <c r="N164" s="600"/>
      <c r="O164" s="1606" t="s">
        <v>1861</v>
      </c>
      <c r="P164" s="1606"/>
      <c r="Q164" s="1606"/>
      <c r="R164" s="1606"/>
      <c r="S164" s="1606"/>
      <c r="T164" s="1606"/>
      <c r="U164" s="1606"/>
      <c r="V164" s="1606"/>
      <c r="W164" s="1606"/>
      <c r="X164" s="1606"/>
      <c r="Y164" s="1606"/>
      <c r="Z164" s="1606"/>
      <c r="AA164" s="1606"/>
      <c r="AB164" s="1606"/>
      <c r="AC164" s="1606"/>
      <c r="AD164" s="1606"/>
      <c r="AE164" s="1606"/>
      <c r="AF164" s="1606"/>
      <c r="AG164" s="601"/>
      <c r="AH164" s="586"/>
      <c r="AI164" s="586"/>
      <c r="AJ164" s="599"/>
      <c r="AK164" s="600"/>
      <c r="AL164" s="1608" t="s">
        <v>1439</v>
      </c>
      <c r="AM164" s="1608"/>
      <c r="AN164" s="1608"/>
      <c r="AO164" s="1608"/>
      <c r="AP164" s="1608"/>
      <c r="AQ164" s="1608"/>
      <c r="AR164" s="1608"/>
      <c r="AS164" s="1608"/>
      <c r="AT164" s="1608"/>
      <c r="AU164" s="1608"/>
      <c r="AV164" s="1608"/>
      <c r="AW164" s="1608"/>
      <c r="AX164" s="1608"/>
      <c r="AY164" s="1608"/>
      <c r="AZ164" s="1608"/>
      <c r="BA164" s="1608"/>
      <c r="BB164" s="1608"/>
      <c r="BC164" s="1608"/>
      <c r="BD164" s="601"/>
      <c r="BG164" s="599"/>
      <c r="BH164" s="600"/>
      <c r="BI164" s="600"/>
      <c r="BJ164" s="600"/>
      <c r="BK164" s="600"/>
      <c r="BL164" s="600"/>
      <c r="BM164" s="600"/>
      <c r="BN164" s="600"/>
      <c r="BO164" s="600"/>
      <c r="BP164" s="586"/>
      <c r="BQ164" s="586"/>
      <c r="BR164" s="586"/>
      <c r="BS164" s="586"/>
      <c r="BT164" s="586"/>
      <c r="BU164" s="586"/>
      <c r="BV164" s="586"/>
      <c r="BW164" s="586"/>
      <c r="BX164" s="586"/>
      <c r="BY164" s="586"/>
      <c r="BZ164" s="586"/>
      <c r="CA164" s="601"/>
      <c r="CD164" s="599"/>
      <c r="CE164" s="600"/>
      <c r="CF164" s="1457" t="s">
        <v>1440</v>
      </c>
      <c r="CG164" s="1457"/>
      <c r="CH164" s="1457"/>
      <c r="CI164" s="1457"/>
      <c r="CJ164" s="1457"/>
      <c r="CK164" s="1457"/>
      <c r="CL164" s="1457"/>
      <c r="CM164" s="1457"/>
      <c r="CN164" s="1457"/>
      <c r="CO164" s="1457"/>
      <c r="CP164" s="1457"/>
      <c r="CQ164" s="1457"/>
      <c r="CR164" s="1457"/>
      <c r="CS164" s="1457"/>
      <c r="CT164" s="1457"/>
      <c r="CU164" s="1457"/>
      <c r="CV164" s="1457"/>
      <c r="CW164" s="1457"/>
      <c r="CX164" s="601"/>
      <c r="CY164" s="586"/>
      <c r="CZ164" s="586"/>
      <c r="DA164" s="586"/>
      <c r="DB164" s="586"/>
      <c r="DC164" s="586"/>
      <c r="DD164" s="586"/>
      <c r="DE164" s="586"/>
      <c r="DF164" s="586"/>
      <c r="DG164" s="586"/>
      <c r="DH164" s="586"/>
      <c r="DI164" s="586"/>
      <c r="DJ164" s="586"/>
      <c r="DK164" s="586"/>
      <c r="DL164" s="586"/>
      <c r="DM164" s="586"/>
      <c r="DN164" s="586"/>
      <c r="DO164" s="586"/>
      <c r="DP164" s="586"/>
      <c r="DQ164" s="586"/>
      <c r="DR164" s="586"/>
      <c r="DS164" s="586"/>
      <c r="DT164" s="586"/>
      <c r="DU164" s="586"/>
      <c r="DV164" s="586"/>
      <c r="DW164" s="586"/>
      <c r="DX164" s="586"/>
      <c r="DY164" s="586"/>
      <c r="DZ164" s="586"/>
    </row>
    <row r="165" spans="1:130" ht="17.75" customHeight="1">
      <c r="A165" s="596"/>
      <c r="B165" s="598"/>
      <c r="C165" s="598"/>
      <c r="D165" s="598"/>
      <c r="E165" s="598"/>
      <c r="F165" s="598"/>
      <c r="G165" s="598"/>
      <c r="H165" s="598"/>
      <c r="I165" s="598"/>
      <c r="J165" s="598"/>
      <c r="K165" s="598"/>
      <c r="L165" s="586"/>
      <c r="M165" s="599"/>
      <c r="N165" s="600"/>
      <c r="O165" s="1607"/>
      <c r="P165" s="1607"/>
      <c r="Q165" s="1607"/>
      <c r="R165" s="1607"/>
      <c r="S165" s="1607"/>
      <c r="T165" s="1607"/>
      <c r="U165" s="1607"/>
      <c r="V165" s="1607"/>
      <c r="W165" s="1607"/>
      <c r="X165" s="1607"/>
      <c r="Y165" s="1607"/>
      <c r="Z165" s="1607"/>
      <c r="AA165" s="1607"/>
      <c r="AB165" s="1607"/>
      <c r="AC165" s="1607"/>
      <c r="AD165" s="1607"/>
      <c r="AE165" s="1607"/>
      <c r="AF165" s="1607"/>
      <c r="AG165" s="601"/>
      <c r="AH165" s="586"/>
      <c r="AI165" s="586"/>
      <c r="AJ165" s="599"/>
      <c r="AK165" s="600"/>
      <c r="AL165" s="1609"/>
      <c r="AM165" s="1609"/>
      <c r="AN165" s="1609"/>
      <c r="AO165" s="1609"/>
      <c r="AP165" s="1609"/>
      <c r="AQ165" s="1609"/>
      <c r="AR165" s="1609"/>
      <c r="AS165" s="1609"/>
      <c r="AT165" s="1609"/>
      <c r="AU165" s="1609"/>
      <c r="AV165" s="1609"/>
      <c r="AW165" s="1609"/>
      <c r="AX165" s="1609"/>
      <c r="AY165" s="1609"/>
      <c r="AZ165" s="1609"/>
      <c r="BA165" s="1609"/>
      <c r="BB165" s="1609"/>
      <c r="BC165" s="1609"/>
      <c r="BD165" s="601"/>
      <c r="BG165" s="599"/>
      <c r="BH165" s="600"/>
      <c r="BI165" s="600"/>
      <c r="BJ165" s="600"/>
      <c r="BK165" s="600"/>
      <c r="BL165" s="600"/>
      <c r="BM165" s="600"/>
      <c r="BN165" s="600"/>
      <c r="BO165" s="600"/>
      <c r="BP165" s="586"/>
      <c r="BQ165" s="586"/>
      <c r="BR165" s="586"/>
      <c r="BS165" s="586"/>
      <c r="BT165" s="586"/>
      <c r="BU165" s="586"/>
      <c r="BV165" s="586"/>
      <c r="BW165" s="586"/>
      <c r="BX165" s="586"/>
      <c r="BY165" s="586"/>
      <c r="BZ165" s="586"/>
      <c r="CA165" s="601"/>
      <c r="CD165" s="599"/>
      <c r="CE165" s="600"/>
      <c r="CF165" s="1457"/>
      <c r="CG165" s="1457"/>
      <c r="CH165" s="1457"/>
      <c r="CI165" s="1457"/>
      <c r="CJ165" s="1457"/>
      <c r="CK165" s="1457"/>
      <c r="CL165" s="1457"/>
      <c r="CM165" s="1457"/>
      <c r="CN165" s="1457"/>
      <c r="CO165" s="1457"/>
      <c r="CP165" s="1457"/>
      <c r="CQ165" s="1457"/>
      <c r="CR165" s="1457"/>
      <c r="CS165" s="1457"/>
      <c r="CT165" s="1457"/>
      <c r="CU165" s="1457"/>
      <c r="CV165" s="1457"/>
      <c r="CW165" s="1457"/>
      <c r="CX165" s="601"/>
      <c r="CY165" s="586"/>
      <c r="CZ165" s="586"/>
      <c r="DA165" s="586"/>
      <c r="DB165" s="586"/>
      <c r="DC165" s="586"/>
      <c r="DD165" s="586"/>
      <c r="DE165" s="586"/>
      <c r="DF165" s="586"/>
      <c r="DG165" s="586"/>
      <c r="DH165" s="586"/>
      <c r="DI165" s="586"/>
      <c r="DJ165" s="586"/>
      <c r="DK165" s="586"/>
      <c r="DL165" s="586"/>
      <c r="DM165" s="586"/>
      <c r="DN165" s="586"/>
      <c r="DO165" s="586"/>
      <c r="DP165" s="586"/>
      <c r="DQ165" s="586"/>
      <c r="DR165" s="586"/>
      <c r="DS165" s="586"/>
      <c r="DT165" s="586"/>
      <c r="DU165" s="586"/>
      <c r="DV165" s="586"/>
      <c r="DW165" s="586"/>
      <c r="DX165" s="586"/>
      <c r="DY165" s="586"/>
      <c r="DZ165" s="586"/>
    </row>
    <row r="166" spans="1:130" ht="17.75" customHeight="1">
      <c r="A166" s="596"/>
      <c r="B166" s="598"/>
      <c r="C166" s="1453" t="s">
        <v>1441</v>
      </c>
      <c r="D166" s="1454"/>
      <c r="E166" s="1454"/>
      <c r="F166" s="1454"/>
      <c r="G166" s="1454"/>
      <c r="H166" s="1454"/>
      <c r="I166" s="1455"/>
      <c r="J166" s="598"/>
      <c r="K166" s="598"/>
      <c r="L166" s="586"/>
      <c r="M166" s="599"/>
      <c r="N166" s="600"/>
      <c r="O166" s="1607"/>
      <c r="P166" s="1607"/>
      <c r="Q166" s="1607"/>
      <c r="R166" s="1607"/>
      <c r="S166" s="1607"/>
      <c r="T166" s="1607"/>
      <c r="U166" s="1607"/>
      <c r="V166" s="1607"/>
      <c r="W166" s="1607"/>
      <c r="X166" s="1607"/>
      <c r="Y166" s="1607"/>
      <c r="Z166" s="1607"/>
      <c r="AA166" s="1607"/>
      <c r="AB166" s="1607"/>
      <c r="AC166" s="1607"/>
      <c r="AD166" s="1607"/>
      <c r="AE166" s="1607"/>
      <c r="AF166" s="1607"/>
      <c r="AG166" s="601"/>
      <c r="AH166" s="586"/>
      <c r="AI166" s="586"/>
      <c r="AJ166" s="599"/>
      <c r="AK166" s="600"/>
      <c r="AL166" s="1609"/>
      <c r="AM166" s="1609"/>
      <c r="AN166" s="1609"/>
      <c r="AO166" s="1609"/>
      <c r="AP166" s="1609"/>
      <c r="AQ166" s="1609"/>
      <c r="AR166" s="1609"/>
      <c r="AS166" s="1609"/>
      <c r="AT166" s="1609"/>
      <c r="AU166" s="1609"/>
      <c r="AV166" s="1609"/>
      <c r="AW166" s="1609"/>
      <c r="AX166" s="1609"/>
      <c r="AY166" s="1609"/>
      <c r="AZ166" s="1609"/>
      <c r="BA166" s="1609"/>
      <c r="BB166" s="1609"/>
      <c r="BC166" s="1609"/>
      <c r="BD166" s="601"/>
      <c r="BG166" s="599"/>
      <c r="BH166" s="600"/>
      <c r="BI166" s="600"/>
      <c r="BJ166" s="600"/>
      <c r="BK166" s="600"/>
      <c r="BL166" s="600"/>
      <c r="BM166" s="600"/>
      <c r="BN166" s="600"/>
      <c r="BO166" s="600"/>
      <c r="BP166" s="586"/>
      <c r="BQ166" s="586"/>
      <c r="BR166" s="586"/>
      <c r="BS166" s="586"/>
      <c r="BT166" s="586"/>
      <c r="BU166" s="586"/>
      <c r="BV166" s="586"/>
      <c r="BW166" s="586"/>
      <c r="BX166" s="586"/>
      <c r="BY166" s="586"/>
      <c r="BZ166" s="586"/>
      <c r="CA166" s="601"/>
      <c r="CD166" s="599"/>
      <c r="CE166" s="600"/>
      <c r="CF166" s="1457"/>
      <c r="CG166" s="1457"/>
      <c r="CH166" s="1457"/>
      <c r="CI166" s="1457"/>
      <c r="CJ166" s="1457"/>
      <c r="CK166" s="1457"/>
      <c r="CL166" s="1457"/>
      <c r="CM166" s="1457"/>
      <c r="CN166" s="1457"/>
      <c r="CO166" s="1457"/>
      <c r="CP166" s="1457"/>
      <c r="CQ166" s="1457"/>
      <c r="CR166" s="1457"/>
      <c r="CS166" s="1457"/>
      <c r="CT166" s="1457"/>
      <c r="CU166" s="1457"/>
      <c r="CV166" s="1457"/>
      <c r="CW166" s="1457"/>
      <c r="CX166" s="601"/>
      <c r="CY166" s="586"/>
      <c r="CZ166" s="586"/>
      <c r="DA166" s="586"/>
      <c r="DB166" s="586"/>
      <c r="DC166" s="586"/>
      <c r="DD166" s="586"/>
      <c r="DE166" s="586"/>
      <c r="DF166" s="586"/>
      <c r="DG166" s="586"/>
      <c r="DH166" s="586"/>
      <c r="DI166" s="586"/>
      <c r="DJ166" s="586"/>
      <c r="DK166" s="586"/>
      <c r="DL166" s="586"/>
      <c r="DM166" s="586"/>
      <c r="DN166" s="586"/>
      <c r="DO166" s="586"/>
      <c r="DP166" s="586"/>
      <c r="DQ166" s="586"/>
      <c r="DR166" s="586"/>
      <c r="DS166" s="586"/>
      <c r="DT166" s="586"/>
      <c r="DU166" s="586"/>
      <c r="DV166" s="586"/>
      <c r="DW166" s="586"/>
      <c r="DX166" s="586"/>
      <c r="DY166" s="586"/>
      <c r="DZ166" s="586"/>
    </row>
    <row r="167" spans="1:130" ht="17.75" customHeight="1">
      <c r="A167" s="596"/>
      <c r="B167" s="598"/>
      <c r="C167" s="1456"/>
      <c r="D167" s="1457"/>
      <c r="E167" s="1457"/>
      <c r="F167" s="1457"/>
      <c r="G167" s="1457"/>
      <c r="H167" s="1457"/>
      <c r="I167" s="1458"/>
      <c r="J167" s="598"/>
      <c r="K167" s="598"/>
      <c r="L167" s="586"/>
      <c r="M167" s="599"/>
      <c r="N167" s="600"/>
      <c r="O167" s="1607"/>
      <c r="P167" s="1607"/>
      <c r="Q167" s="1607"/>
      <c r="R167" s="1607"/>
      <c r="S167" s="1607"/>
      <c r="T167" s="1607"/>
      <c r="U167" s="1607"/>
      <c r="V167" s="1607"/>
      <c r="W167" s="1607"/>
      <c r="X167" s="1607"/>
      <c r="Y167" s="1607"/>
      <c r="Z167" s="1607"/>
      <c r="AA167" s="1607"/>
      <c r="AB167" s="1607"/>
      <c r="AC167" s="1607"/>
      <c r="AD167" s="1607"/>
      <c r="AE167" s="1607"/>
      <c r="AF167" s="1607"/>
      <c r="AG167" s="601"/>
      <c r="AH167" s="586"/>
      <c r="AI167" s="586"/>
      <c r="AJ167" s="599"/>
      <c r="AK167" s="600"/>
      <c r="AL167" s="1609"/>
      <c r="AM167" s="1609"/>
      <c r="AN167" s="1609"/>
      <c r="AO167" s="1609"/>
      <c r="AP167" s="1609"/>
      <c r="AQ167" s="1609"/>
      <c r="AR167" s="1609"/>
      <c r="AS167" s="1609"/>
      <c r="AT167" s="1609"/>
      <c r="AU167" s="1609"/>
      <c r="AV167" s="1609"/>
      <c r="AW167" s="1609"/>
      <c r="AX167" s="1609"/>
      <c r="AY167" s="1609"/>
      <c r="AZ167" s="1609"/>
      <c r="BA167" s="1609"/>
      <c r="BB167" s="1609"/>
      <c r="BC167" s="1609"/>
      <c r="BD167" s="601"/>
      <c r="BG167" s="599"/>
      <c r="BH167" s="600"/>
      <c r="BI167" s="600"/>
      <c r="BJ167" s="600"/>
      <c r="BK167" s="600"/>
      <c r="BL167" s="600"/>
      <c r="BM167" s="600"/>
      <c r="BN167" s="600"/>
      <c r="BO167" s="600"/>
      <c r="BP167" s="586"/>
      <c r="BQ167" s="586"/>
      <c r="BR167" s="586"/>
      <c r="BS167" s="586"/>
      <c r="BT167" s="586"/>
      <c r="BU167" s="586"/>
      <c r="BV167" s="586"/>
      <c r="BW167" s="586"/>
      <c r="BX167" s="586"/>
      <c r="BY167" s="586"/>
      <c r="BZ167" s="586"/>
      <c r="CA167" s="601"/>
      <c r="CD167" s="599"/>
      <c r="CE167" s="600"/>
      <c r="CF167" s="600"/>
      <c r="CG167" s="600"/>
      <c r="CH167" s="600"/>
      <c r="CI167" s="600"/>
      <c r="CJ167" s="600"/>
      <c r="CK167" s="600"/>
      <c r="CL167" s="600"/>
      <c r="CM167" s="586"/>
      <c r="CN167" s="586"/>
      <c r="CO167" s="586"/>
      <c r="CP167" s="586"/>
      <c r="CQ167" s="586"/>
      <c r="CR167" s="586"/>
      <c r="CS167" s="586"/>
      <c r="CT167" s="586"/>
      <c r="CU167" s="586"/>
      <c r="CV167" s="586"/>
      <c r="CW167" s="586"/>
      <c r="CX167" s="601"/>
      <c r="CY167" s="586"/>
      <c r="CZ167" s="586"/>
      <c r="DA167" s="586"/>
      <c r="DB167" s="586"/>
      <c r="DC167" s="586"/>
      <c r="DD167" s="586"/>
      <c r="DE167" s="586"/>
      <c r="DF167" s="586"/>
      <c r="DG167" s="586"/>
      <c r="DH167" s="586"/>
      <c r="DI167" s="586"/>
      <c r="DJ167" s="586"/>
      <c r="DK167" s="586"/>
      <c r="DL167" s="586"/>
      <c r="DM167" s="586"/>
      <c r="DN167" s="586"/>
      <c r="DO167" s="586"/>
      <c r="DP167" s="586"/>
      <c r="DQ167" s="586"/>
      <c r="DR167" s="586"/>
      <c r="DS167" s="586"/>
      <c r="DT167" s="586"/>
      <c r="DU167" s="586"/>
      <c r="DV167" s="586"/>
      <c r="DW167" s="586"/>
      <c r="DX167" s="586"/>
      <c r="DY167" s="586"/>
      <c r="DZ167" s="586"/>
    </row>
    <row r="168" spans="1:130" ht="17.75" customHeight="1">
      <c r="A168" s="596"/>
      <c r="B168" s="598"/>
      <c r="C168" s="1456"/>
      <c r="D168" s="1457"/>
      <c r="E168" s="1457"/>
      <c r="F168" s="1457"/>
      <c r="G168" s="1457"/>
      <c r="H168" s="1457"/>
      <c r="I168" s="1458"/>
      <c r="J168" s="598"/>
      <c r="K168" s="598"/>
      <c r="L168" s="586"/>
      <c r="M168" s="599"/>
      <c r="N168" s="600"/>
      <c r="O168" s="1607"/>
      <c r="P168" s="1607"/>
      <c r="Q168" s="1607"/>
      <c r="R168" s="1607"/>
      <c r="S168" s="1607"/>
      <c r="T168" s="1607"/>
      <c r="U168" s="1607"/>
      <c r="V168" s="1607"/>
      <c r="W168" s="1607"/>
      <c r="X168" s="1607"/>
      <c r="Y168" s="1607"/>
      <c r="Z168" s="1607"/>
      <c r="AA168" s="1607"/>
      <c r="AB168" s="1607"/>
      <c r="AC168" s="1607"/>
      <c r="AD168" s="1607"/>
      <c r="AE168" s="1607"/>
      <c r="AF168" s="1607"/>
      <c r="AG168" s="601"/>
      <c r="AH168" s="586"/>
      <c r="AI168" s="586"/>
      <c r="AJ168" s="599"/>
      <c r="AK168" s="600"/>
      <c r="AL168" s="1609"/>
      <c r="AM168" s="1609"/>
      <c r="AN168" s="1609"/>
      <c r="AO168" s="1609"/>
      <c r="AP168" s="1609"/>
      <c r="AQ168" s="1609"/>
      <c r="AR168" s="1609"/>
      <c r="AS168" s="1609"/>
      <c r="AT168" s="1609"/>
      <c r="AU168" s="1609"/>
      <c r="AV168" s="1609"/>
      <c r="AW168" s="1609"/>
      <c r="AX168" s="1609"/>
      <c r="AY168" s="1609"/>
      <c r="AZ168" s="1609"/>
      <c r="BA168" s="1609"/>
      <c r="BB168" s="1609"/>
      <c r="BC168" s="1609"/>
      <c r="BD168" s="601"/>
      <c r="BG168" s="599"/>
      <c r="BH168" s="600"/>
      <c r="BI168" s="600"/>
      <c r="BJ168" s="600"/>
      <c r="BK168" s="600"/>
      <c r="BL168" s="600"/>
      <c r="BM168" s="600"/>
      <c r="BN168" s="600"/>
      <c r="BO168" s="600"/>
      <c r="BP168" s="586"/>
      <c r="BQ168" s="586"/>
      <c r="BR168" s="586"/>
      <c r="BS168" s="586"/>
      <c r="BT168" s="586"/>
      <c r="BU168" s="586"/>
      <c r="BV168" s="586"/>
      <c r="BW168" s="586"/>
      <c r="BX168" s="586"/>
      <c r="BY168" s="586"/>
      <c r="BZ168" s="586"/>
      <c r="CA168" s="601"/>
      <c r="CD168" s="599"/>
      <c r="CE168" s="600"/>
      <c r="CF168" s="600"/>
      <c r="CG168" s="600"/>
      <c r="CH168" s="600"/>
      <c r="CI168" s="600"/>
      <c r="CJ168" s="600"/>
      <c r="CK168" s="600"/>
      <c r="CL168" s="600"/>
      <c r="CM168" s="586"/>
      <c r="CN168" s="586"/>
      <c r="CO168" s="586"/>
      <c r="CP168" s="586"/>
      <c r="CQ168" s="586"/>
      <c r="CR168" s="586"/>
      <c r="CS168" s="586"/>
      <c r="CT168" s="586"/>
      <c r="CU168" s="586"/>
      <c r="CV168" s="586"/>
      <c r="CW168" s="586"/>
      <c r="CX168" s="601"/>
      <c r="CY168" s="586"/>
      <c r="CZ168" s="586"/>
      <c r="DA168" s="586"/>
      <c r="DB168" s="586"/>
      <c r="DC168" s="586"/>
      <c r="DD168" s="586"/>
      <c r="DE168" s="586"/>
      <c r="DF168" s="586"/>
      <c r="DG168" s="586"/>
      <c r="DH168" s="586"/>
      <c r="DI168" s="586"/>
      <c r="DJ168" s="586"/>
      <c r="DK168" s="586"/>
      <c r="DL168" s="586"/>
      <c r="DM168" s="586"/>
      <c r="DN168" s="586"/>
      <c r="DO168" s="586"/>
      <c r="DP168" s="586"/>
      <c r="DQ168" s="586"/>
      <c r="DR168" s="586"/>
      <c r="DS168" s="586"/>
      <c r="DT168" s="586"/>
      <c r="DU168" s="586"/>
      <c r="DV168" s="586"/>
      <c r="DW168" s="586"/>
      <c r="DX168" s="586"/>
      <c r="DY168" s="586"/>
      <c r="DZ168" s="586"/>
    </row>
    <row r="169" spans="1:130" ht="17.75" customHeight="1">
      <c r="A169" s="596"/>
      <c r="B169" s="598"/>
      <c r="C169" s="1459"/>
      <c r="D169" s="1460"/>
      <c r="E169" s="1460"/>
      <c r="F169" s="1460"/>
      <c r="G169" s="1460"/>
      <c r="H169" s="1460"/>
      <c r="I169" s="1461"/>
      <c r="J169" s="598"/>
      <c r="K169" s="598"/>
      <c r="L169" s="586"/>
      <c r="M169" s="599"/>
      <c r="N169" s="600"/>
      <c r="O169" s="600"/>
      <c r="P169" s="600"/>
      <c r="Q169" s="600"/>
      <c r="R169" s="600"/>
      <c r="S169" s="600"/>
      <c r="T169" s="600"/>
      <c r="U169" s="600"/>
      <c r="V169" s="586"/>
      <c r="W169" s="586"/>
      <c r="X169" s="586"/>
      <c r="Y169" s="586"/>
      <c r="Z169" s="586"/>
      <c r="AA169" s="586"/>
      <c r="AB169" s="586"/>
      <c r="AC169" s="586"/>
      <c r="AD169" s="586"/>
      <c r="AE169" s="586"/>
      <c r="AF169" s="586"/>
      <c r="AG169" s="601"/>
      <c r="AH169" s="586"/>
      <c r="AI169" s="586"/>
      <c r="AJ169" s="599"/>
      <c r="AK169" s="600"/>
      <c r="AL169" s="1609"/>
      <c r="AM169" s="1609"/>
      <c r="AN169" s="1609"/>
      <c r="AO169" s="1609"/>
      <c r="AP169" s="1609"/>
      <c r="AQ169" s="1609"/>
      <c r="AR169" s="1609"/>
      <c r="AS169" s="1609"/>
      <c r="AT169" s="1609"/>
      <c r="AU169" s="1609"/>
      <c r="AV169" s="1609"/>
      <c r="AW169" s="1609"/>
      <c r="AX169" s="1609"/>
      <c r="AY169" s="1609"/>
      <c r="AZ169" s="1609"/>
      <c r="BA169" s="1609"/>
      <c r="BB169" s="1609"/>
      <c r="BC169" s="1609"/>
      <c r="BD169" s="601"/>
      <c r="BG169" s="599"/>
      <c r="BH169" s="600"/>
      <c r="BI169" s="600"/>
      <c r="BJ169" s="600"/>
      <c r="BK169" s="600"/>
      <c r="BL169" s="600"/>
      <c r="BM169" s="600"/>
      <c r="BN169" s="600"/>
      <c r="BO169" s="600"/>
      <c r="BP169" s="586"/>
      <c r="BQ169" s="586"/>
      <c r="BR169" s="586"/>
      <c r="BS169" s="586"/>
      <c r="BT169" s="586"/>
      <c r="BU169" s="586"/>
      <c r="BV169" s="586"/>
      <c r="BW169" s="586"/>
      <c r="BX169" s="586"/>
      <c r="BY169" s="586"/>
      <c r="BZ169" s="586"/>
      <c r="CA169" s="601"/>
      <c r="CD169" s="599"/>
      <c r="CE169" s="600"/>
      <c r="CF169" s="600"/>
      <c r="CG169" s="600"/>
      <c r="CH169" s="600"/>
      <c r="CI169" s="600"/>
      <c r="CJ169" s="600"/>
      <c r="CK169" s="600"/>
      <c r="CL169" s="600"/>
      <c r="CM169" s="586"/>
      <c r="CN169" s="586"/>
      <c r="CO169" s="586"/>
      <c r="CP169" s="586"/>
      <c r="CQ169" s="586"/>
      <c r="CR169" s="586"/>
      <c r="CS169" s="586"/>
      <c r="CT169" s="586"/>
      <c r="CU169" s="586"/>
      <c r="CV169" s="586"/>
      <c r="CW169" s="586"/>
      <c r="CX169" s="601"/>
      <c r="CY169" s="586"/>
      <c r="CZ169" s="586"/>
      <c r="DA169" s="586"/>
      <c r="DB169" s="586"/>
      <c r="DC169" s="586"/>
      <c r="DD169" s="586"/>
      <c r="DE169" s="586"/>
      <c r="DF169" s="586"/>
      <c r="DG169" s="586"/>
      <c r="DH169" s="586"/>
      <c r="DI169" s="586"/>
      <c r="DJ169" s="586"/>
      <c r="DK169" s="586"/>
      <c r="DL169" s="586"/>
      <c r="DM169" s="586"/>
      <c r="DN169" s="586"/>
      <c r="DO169" s="586"/>
      <c r="DP169" s="586"/>
      <c r="DQ169" s="586"/>
      <c r="DR169" s="586"/>
      <c r="DS169" s="586"/>
      <c r="DT169" s="586"/>
      <c r="DU169" s="586"/>
      <c r="DV169" s="586"/>
      <c r="DW169" s="586"/>
      <c r="DX169" s="586"/>
      <c r="DY169" s="586"/>
      <c r="DZ169" s="586"/>
    </row>
    <row r="170" spans="1:130" ht="17.75" customHeight="1">
      <c r="A170" s="596"/>
      <c r="B170" s="598"/>
      <c r="C170" s="598"/>
      <c r="D170" s="598"/>
      <c r="E170" s="598"/>
      <c r="F170" s="598"/>
      <c r="G170" s="598"/>
      <c r="H170" s="598"/>
      <c r="I170" s="598"/>
      <c r="J170" s="598"/>
      <c r="K170" s="598"/>
      <c r="L170" s="586"/>
      <c r="M170" s="599"/>
      <c r="N170" s="600"/>
      <c r="O170" s="600"/>
      <c r="P170" s="600"/>
      <c r="Q170" s="600"/>
      <c r="R170" s="600"/>
      <c r="S170" s="600"/>
      <c r="T170" s="600"/>
      <c r="U170" s="600"/>
      <c r="V170" s="586"/>
      <c r="W170" s="586"/>
      <c r="X170" s="586"/>
      <c r="Y170" s="586"/>
      <c r="Z170" s="586"/>
      <c r="AA170" s="586"/>
      <c r="AB170" s="586"/>
      <c r="AC170" s="586"/>
      <c r="AD170" s="586"/>
      <c r="AE170" s="586"/>
      <c r="AF170" s="586"/>
      <c r="AG170" s="601"/>
      <c r="AH170" s="586"/>
      <c r="AI170" s="586"/>
      <c r="AJ170" s="599"/>
      <c r="AK170" s="600"/>
      <c r="AL170" s="600"/>
      <c r="AM170" s="600"/>
      <c r="AN170" s="600"/>
      <c r="AO170" s="600"/>
      <c r="AP170" s="600"/>
      <c r="AQ170" s="600"/>
      <c r="AR170" s="600"/>
      <c r="AS170" s="586"/>
      <c r="AT170" s="586"/>
      <c r="AU170" s="586"/>
      <c r="AV170" s="586"/>
      <c r="AW170" s="586"/>
      <c r="AX170" s="586"/>
      <c r="AY170" s="586"/>
      <c r="AZ170" s="586"/>
      <c r="BA170" s="586"/>
      <c r="BB170" s="586"/>
      <c r="BC170" s="586"/>
      <c r="BD170" s="601"/>
      <c r="BG170" s="599"/>
      <c r="BH170" s="600"/>
      <c r="BI170" s="600"/>
      <c r="BJ170" s="600"/>
      <c r="BK170" s="600"/>
      <c r="BL170" s="600"/>
      <c r="BM170" s="600"/>
      <c r="BN170" s="600"/>
      <c r="BO170" s="600"/>
      <c r="BP170" s="586"/>
      <c r="BQ170" s="586"/>
      <c r="BR170" s="586"/>
      <c r="BS170" s="586"/>
      <c r="BT170" s="586"/>
      <c r="BU170" s="586"/>
      <c r="BV170" s="586"/>
      <c r="BW170" s="586"/>
      <c r="BX170" s="586"/>
      <c r="BY170" s="586"/>
      <c r="BZ170" s="586"/>
      <c r="CA170" s="601"/>
      <c r="CD170" s="599"/>
      <c r="CE170" s="600"/>
      <c r="CF170" s="600"/>
      <c r="CG170" s="600"/>
      <c r="CH170" s="600"/>
      <c r="CI170" s="600"/>
      <c r="CJ170" s="600"/>
      <c r="CK170" s="600"/>
      <c r="CL170" s="600"/>
      <c r="CM170" s="586"/>
      <c r="CN170" s="586"/>
      <c r="CO170" s="586"/>
      <c r="CP170" s="586"/>
      <c r="CQ170" s="586"/>
      <c r="CR170" s="586"/>
      <c r="CS170" s="586"/>
      <c r="CT170" s="586"/>
      <c r="CU170" s="586"/>
      <c r="CV170" s="586"/>
      <c r="CW170" s="586"/>
      <c r="CX170" s="601"/>
      <c r="CY170" s="586"/>
      <c r="CZ170" s="586"/>
      <c r="DA170" s="586"/>
      <c r="DB170" s="586"/>
      <c r="DC170" s="586"/>
      <c r="DD170" s="586"/>
      <c r="DE170" s="586"/>
      <c r="DF170" s="586"/>
      <c r="DG170" s="586"/>
      <c r="DH170" s="586"/>
      <c r="DI170" s="586"/>
      <c r="DJ170" s="586"/>
      <c r="DK170" s="586"/>
      <c r="DL170" s="586"/>
      <c r="DM170" s="586"/>
      <c r="DN170" s="586"/>
      <c r="DO170" s="586"/>
      <c r="DP170" s="586"/>
      <c r="DQ170" s="586"/>
      <c r="DR170" s="586"/>
      <c r="DS170" s="586"/>
      <c r="DT170" s="586"/>
      <c r="DU170" s="586"/>
      <c r="DV170" s="586"/>
      <c r="DW170" s="586"/>
      <c r="DX170" s="586"/>
      <c r="DY170" s="586"/>
      <c r="DZ170" s="586"/>
    </row>
    <row r="171" spans="1:130" ht="17.75" customHeight="1">
      <c r="A171" s="596"/>
      <c r="B171" s="598"/>
      <c r="C171" s="598"/>
      <c r="D171" s="598"/>
      <c r="E171" s="598"/>
      <c r="F171" s="598"/>
      <c r="G171" s="598"/>
      <c r="H171" s="598"/>
      <c r="I171" s="598"/>
      <c r="J171" s="598"/>
      <c r="K171" s="598"/>
      <c r="L171" s="586"/>
      <c r="M171" s="599"/>
      <c r="N171" s="600"/>
      <c r="O171" s="600"/>
      <c r="P171" s="600"/>
      <c r="Q171" s="600"/>
      <c r="R171" s="600"/>
      <c r="S171" s="600"/>
      <c r="T171" s="600"/>
      <c r="U171" s="600"/>
      <c r="V171" s="586"/>
      <c r="W171" s="586"/>
      <c r="X171" s="586"/>
      <c r="Y171" s="586"/>
      <c r="Z171" s="586"/>
      <c r="AA171" s="586"/>
      <c r="AB171" s="586"/>
      <c r="AC171" s="586"/>
      <c r="AD171" s="586"/>
      <c r="AE171" s="586"/>
      <c r="AF171" s="586"/>
      <c r="AG171" s="601"/>
      <c r="AH171" s="586"/>
      <c r="AI171" s="586"/>
      <c r="AJ171" s="599"/>
      <c r="AK171" s="600"/>
      <c r="AL171" s="600"/>
      <c r="AM171" s="600"/>
      <c r="AN171" s="600"/>
      <c r="AO171" s="600"/>
      <c r="AP171" s="600"/>
      <c r="AQ171" s="600"/>
      <c r="AR171" s="600"/>
      <c r="AS171" s="586"/>
      <c r="AT171" s="586"/>
      <c r="AU171" s="586"/>
      <c r="AV171" s="586"/>
      <c r="AW171" s="586"/>
      <c r="AX171" s="586"/>
      <c r="AY171" s="586"/>
      <c r="AZ171" s="586"/>
      <c r="BA171" s="586"/>
      <c r="BB171" s="586"/>
      <c r="BC171" s="586"/>
      <c r="BD171" s="601"/>
      <c r="BG171" s="599"/>
      <c r="BH171" s="600"/>
      <c r="BI171" s="600"/>
      <c r="BJ171" s="600"/>
      <c r="BK171" s="600"/>
      <c r="BL171" s="600"/>
      <c r="BM171" s="600"/>
      <c r="BN171" s="600"/>
      <c r="BO171" s="600"/>
      <c r="BP171" s="586"/>
      <c r="BQ171" s="586"/>
      <c r="BR171" s="586"/>
      <c r="BS171" s="586"/>
      <c r="BT171" s="586"/>
      <c r="BU171" s="586"/>
      <c r="BV171" s="586"/>
      <c r="BW171" s="586"/>
      <c r="BX171" s="586"/>
      <c r="BY171" s="586"/>
      <c r="BZ171" s="586"/>
      <c r="CA171" s="601"/>
      <c r="CD171" s="599"/>
      <c r="CE171" s="600"/>
      <c r="CF171" s="600"/>
      <c r="CG171" s="600"/>
      <c r="CH171" s="600"/>
      <c r="CI171" s="600"/>
      <c r="CJ171" s="600"/>
      <c r="CK171" s="600"/>
      <c r="CL171" s="600"/>
      <c r="CM171" s="586"/>
      <c r="CN171" s="586"/>
      <c r="CO171" s="586"/>
      <c r="CP171" s="586"/>
      <c r="CQ171" s="586"/>
      <c r="CR171" s="586"/>
      <c r="CS171" s="586"/>
      <c r="CT171" s="586"/>
      <c r="CU171" s="586"/>
      <c r="CV171" s="586"/>
      <c r="CW171" s="586"/>
      <c r="CX171" s="601"/>
      <c r="CY171" s="586"/>
      <c r="CZ171" s="586"/>
      <c r="DA171" s="586"/>
      <c r="DB171" s="586"/>
      <c r="DC171" s="586"/>
      <c r="DD171" s="586"/>
      <c r="DE171" s="586"/>
      <c r="DF171" s="586"/>
      <c r="DG171" s="586"/>
      <c r="DH171" s="586"/>
      <c r="DI171" s="586"/>
      <c r="DJ171" s="586"/>
      <c r="DK171" s="586"/>
      <c r="DL171" s="586"/>
      <c r="DM171" s="586"/>
      <c r="DN171" s="586"/>
      <c r="DO171" s="586"/>
      <c r="DP171" s="586"/>
      <c r="DQ171" s="586"/>
      <c r="DR171" s="586"/>
      <c r="DS171" s="586"/>
      <c r="DT171" s="586"/>
      <c r="DU171" s="586"/>
      <c r="DV171" s="586"/>
      <c r="DW171" s="586"/>
      <c r="DX171" s="586"/>
      <c r="DY171" s="586"/>
      <c r="DZ171" s="586"/>
    </row>
    <row r="172" spans="1:130" ht="17.75" customHeight="1">
      <c r="A172" s="596"/>
      <c r="B172" s="598"/>
      <c r="C172" s="598"/>
      <c r="D172" s="598"/>
      <c r="E172" s="598"/>
      <c r="F172" s="598"/>
      <c r="G172" s="598"/>
      <c r="H172" s="598"/>
      <c r="I172" s="598"/>
      <c r="J172" s="598"/>
      <c r="K172" s="598"/>
      <c r="L172" s="586"/>
      <c r="M172" s="599"/>
      <c r="N172" s="600"/>
      <c r="O172" s="600"/>
      <c r="P172" s="600"/>
      <c r="Q172" s="600"/>
      <c r="R172" s="600"/>
      <c r="S172" s="600"/>
      <c r="T172" s="600"/>
      <c r="U172" s="600"/>
      <c r="V172" s="586"/>
      <c r="W172" s="586"/>
      <c r="X172" s="586"/>
      <c r="Y172" s="586"/>
      <c r="Z172" s="586"/>
      <c r="AA172" s="586"/>
      <c r="AB172" s="586"/>
      <c r="AC172" s="586"/>
      <c r="AD172" s="586"/>
      <c r="AE172" s="586"/>
      <c r="AF172" s="586"/>
      <c r="AG172" s="601"/>
      <c r="AH172" s="586"/>
      <c r="AI172" s="586"/>
      <c r="AJ172" s="599"/>
      <c r="AK172" s="600"/>
      <c r="AL172" s="600"/>
      <c r="AM172" s="600"/>
      <c r="AN172" s="600"/>
      <c r="AO172" s="600"/>
      <c r="AP172" s="600"/>
      <c r="AQ172" s="600"/>
      <c r="AR172" s="600"/>
      <c r="AS172" s="586"/>
      <c r="AT172" s="586"/>
      <c r="AU172" s="586"/>
      <c r="AV172" s="586"/>
      <c r="AW172" s="586"/>
      <c r="AX172" s="586"/>
      <c r="AY172" s="586"/>
      <c r="AZ172" s="586"/>
      <c r="BA172" s="586"/>
      <c r="BB172" s="586"/>
      <c r="BC172" s="586"/>
      <c r="BD172" s="601"/>
      <c r="BG172" s="599"/>
      <c r="BH172" s="600"/>
      <c r="BI172" s="600"/>
      <c r="BJ172" s="600"/>
      <c r="BK172" s="600"/>
      <c r="BL172" s="600"/>
      <c r="BM172" s="600"/>
      <c r="BN172" s="600"/>
      <c r="BO172" s="600"/>
      <c r="BP172" s="586"/>
      <c r="BQ172" s="586"/>
      <c r="BR172" s="586"/>
      <c r="BS172" s="586"/>
      <c r="BT172" s="586"/>
      <c r="BU172" s="586"/>
      <c r="BV172" s="586"/>
      <c r="BW172" s="586"/>
      <c r="BX172" s="586"/>
      <c r="BY172" s="586"/>
      <c r="BZ172" s="586"/>
      <c r="CA172" s="601"/>
      <c r="CD172" s="599"/>
      <c r="CE172" s="600"/>
      <c r="CF172" s="600"/>
      <c r="CG172" s="600"/>
      <c r="CH172" s="600"/>
      <c r="CI172" s="600"/>
      <c r="CJ172" s="600"/>
      <c r="CK172" s="600"/>
      <c r="CL172" s="600"/>
      <c r="CM172" s="586"/>
      <c r="CN172" s="586"/>
      <c r="CO172" s="586"/>
      <c r="CP172" s="586"/>
      <c r="CQ172" s="586"/>
      <c r="CR172" s="586"/>
      <c r="CS172" s="586"/>
      <c r="CT172" s="586"/>
      <c r="CU172" s="586"/>
      <c r="CV172" s="586"/>
      <c r="CW172" s="586"/>
      <c r="CX172" s="601"/>
      <c r="CY172" s="586"/>
      <c r="CZ172" s="586"/>
      <c r="DA172" s="586"/>
      <c r="DB172" s="586"/>
      <c r="DC172" s="586"/>
      <c r="DD172" s="586"/>
      <c r="DE172" s="586"/>
      <c r="DF172" s="586"/>
      <c r="DG172" s="586"/>
      <c r="DH172" s="586"/>
      <c r="DI172" s="586"/>
      <c r="DJ172" s="586"/>
      <c r="DK172" s="586"/>
      <c r="DL172" s="586"/>
      <c r="DM172" s="586"/>
      <c r="DN172" s="586"/>
      <c r="DO172" s="586"/>
      <c r="DP172" s="586"/>
      <c r="DQ172" s="586"/>
      <c r="DR172" s="586"/>
      <c r="DS172" s="586"/>
      <c r="DT172" s="586"/>
      <c r="DU172" s="586"/>
      <c r="DV172" s="586"/>
      <c r="DW172" s="586"/>
      <c r="DX172" s="586"/>
      <c r="DY172" s="586"/>
      <c r="DZ172" s="586"/>
    </row>
    <row r="173" spans="1:130" ht="17.75" customHeight="1">
      <c r="A173" s="596"/>
      <c r="B173" s="598"/>
      <c r="C173" s="598"/>
      <c r="D173" s="598"/>
      <c r="E173" s="598"/>
      <c r="F173" s="598"/>
      <c r="G173" s="598"/>
      <c r="H173" s="598"/>
      <c r="I173" s="598"/>
      <c r="J173" s="598"/>
      <c r="K173" s="598"/>
      <c r="L173" s="586"/>
      <c r="M173" s="599"/>
      <c r="N173" s="600"/>
      <c r="O173" s="600"/>
      <c r="P173" s="600"/>
      <c r="Q173" s="600"/>
      <c r="R173" s="600"/>
      <c r="S173" s="600"/>
      <c r="T173" s="600"/>
      <c r="U173" s="600"/>
      <c r="V173" s="586"/>
      <c r="W173" s="586"/>
      <c r="X173" s="586"/>
      <c r="Y173" s="586"/>
      <c r="Z173" s="586"/>
      <c r="AA173" s="586"/>
      <c r="AB173" s="586"/>
      <c r="AC173" s="586"/>
      <c r="AD173" s="586"/>
      <c r="AE173" s="586"/>
      <c r="AF173" s="586"/>
      <c r="AG173" s="601"/>
      <c r="AH173" s="586"/>
      <c r="AI173" s="586"/>
      <c r="AJ173" s="599"/>
      <c r="AK173" s="600"/>
      <c r="AL173" s="600"/>
      <c r="AM173" s="600"/>
      <c r="AN173" s="600"/>
      <c r="AO173" s="600"/>
      <c r="AP173" s="600"/>
      <c r="AQ173" s="600"/>
      <c r="AR173" s="600"/>
      <c r="AS173" s="586"/>
      <c r="AT173" s="586"/>
      <c r="AU173" s="586"/>
      <c r="AV173" s="586"/>
      <c r="AW173" s="586"/>
      <c r="AX173" s="586"/>
      <c r="AY173" s="586"/>
      <c r="AZ173" s="586"/>
      <c r="BA173" s="586"/>
      <c r="BB173" s="586"/>
      <c r="BC173" s="586"/>
      <c r="BD173" s="601"/>
      <c r="BG173" s="599"/>
      <c r="BH173" s="600"/>
      <c r="BI173" s="600"/>
      <c r="BJ173" s="600"/>
      <c r="BK173" s="600"/>
      <c r="BL173" s="600"/>
      <c r="BM173" s="600"/>
      <c r="BN173" s="600"/>
      <c r="BO173" s="600"/>
      <c r="BP173" s="586"/>
      <c r="BQ173" s="586"/>
      <c r="BR173" s="586"/>
      <c r="BS173" s="586"/>
      <c r="BT173" s="586"/>
      <c r="BU173" s="586"/>
      <c r="BV173" s="586"/>
      <c r="BW173" s="586"/>
      <c r="BX173" s="586"/>
      <c r="BY173" s="586"/>
      <c r="BZ173" s="586"/>
      <c r="CA173" s="601"/>
      <c r="CD173" s="599"/>
      <c r="CE173" s="600"/>
      <c r="CF173" s="600"/>
      <c r="CG173" s="600"/>
      <c r="CH173" s="600"/>
      <c r="CI173" s="600"/>
      <c r="CJ173" s="600"/>
      <c r="CK173" s="600"/>
      <c r="CL173" s="600"/>
      <c r="CM173" s="586"/>
      <c r="CN173" s="586"/>
      <c r="CO173" s="586"/>
      <c r="CP173" s="586"/>
      <c r="CQ173" s="586"/>
      <c r="CR173" s="586"/>
      <c r="CS173" s="586"/>
      <c r="CT173" s="586"/>
      <c r="CU173" s="586"/>
      <c r="CV173" s="586"/>
      <c r="CW173" s="586"/>
      <c r="CX173" s="601"/>
      <c r="CY173" s="586"/>
      <c r="CZ173" s="586"/>
      <c r="DA173" s="586"/>
      <c r="DB173" s="586"/>
      <c r="DC173" s="586"/>
      <c r="DD173" s="586"/>
      <c r="DE173" s="586"/>
      <c r="DF173" s="586"/>
      <c r="DG173" s="586"/>
      <c r="DH173" s="586"/>
      <c r="DI173" s="586"/>
      <c r="DJ173" s="586"/>
      <c r="DK173" s="586"/>
      <c r="DL173" s="586"/>
      <c r="DM173" s="586"/>
      <c r="DN173" s="586"/>
      <c r="DO173" s="586"/>
      <c r="DP173" s="586"/>
      <c r="DQ173" s="586"/>
      <c r="DR173" s="586"/>
      <c r="DS173" s="586"/>
      <c r="DT173" s="586"/>
      <c r="DU173" s="586"/>
      <c r="DV173" s="586"/>
      <c r="DW173" s="586"/>
      <c r="DX173" s="586"/>
      <c r="DY173" s="586"/>
      <c r="DZ173" s="586"/>
    </row>
    <row r="174" spans="1:130" ht="17.75" customHeight="1">
      <c r="A174" s="596"/>
      <c r="B174" s="598"/>
      <c r="C174" s="598"/>
      <c r="D174" s="598"/>
      <c r="E174" s="598"/>
      <c r="F174" s="598"/>
      <c r="G174" s="598"/>
      <c r="H174" s="598"/>
      <c r="I174" s="598"/>
      <c r="J174" s="598"/>
      <c r="K174" s="598"/>
      <c r="L174" s="586"/>
      <c r="M174" s="599"/>
      <c r="N174" s="600"/>
      <c r="O174" s="600"/>
      <c r="P174" s="600"/>
      <c r="Q174" s="600"/>
      <c r="R174" s="600"/>
      <c r="S174" s="600"/>
      <c r="T174" s="600"/>
      <c r="U174" s="600"/>
      <c r="V174" s="586"/>
      <c r="W174" s="586"/>
      <c r="X174" s="586"/>
      <c r="Y174" s="586"/>
      <c r="Z174" s="586"/>
      <c r="AA174" s="586"/>
      <c r="AB174" s="586"/>
      <c r="AC174" s="586"/>
      <c r="AD174" s="586"/>
      <c r="AE174" s="586"/>
      <c r="AF174" s="586"/>
      <c r="AG174" s="601"/>
      <c r="AH174" s="586"/>
      <c r="AI174" s="586"/>
      <c r="AJ174" s="599"/>
      <c r="AK174" s="600"/>
      <c r="AL174" s="600"/>
      <c r="AM174" s="600"/>
      <c r="AN174" s="600"/>
      <c r="AO174" s="600"/>
      <c r="AP174" s="600"/>
      <c r="AQ174" s="600"/>
      <c r="AR174" s="600"/>
      <c r="AS174" s="586"/>
      <c r="AT174" s="586"/>
      <c r="AU174" s="586"/>
      <c r="AV174" s="586"/>
      <c r="AW174" s="586"/>
      <c r="AX174" s="586"/>
      <c r="AY174" s="586"/>
      <c r="AZ174" s="586"/>
      <c r="BA174" s="586"/>
      <c r="BB174" s="586"/>
      <c r="BC174" s="586"/>
      <c r="BD174" s="601"/>
      <c r="BG174" s="599"/>
      <c r="BH174" s="600"/>
      <c r="BI174" s="600"/>
      <c r="BJ174" s="600"/>
      <c r="BK174" s="600"/>
      <c r="BL174" s="600"/>
      <c r="BM174" s="600"/>
      <c r="BN174" s="600"/>
      <c r="BO174" s="600"/>
      <c r="BP174" s="586"/>
      <c r="BQ174" s="586"/>
      <c r="BR174" s="586"/>
      <c r="BS174" s="586"/>
      <c r="BT174" s="586"/>
      <c r="BU174" s="586"/>
      <c r="BV174" s="586"/>
      <c r="BW174" s="586"/>
      <c r="BX174" s="586"/>
      <c r="BY174" s="586"/>
      <c r="BZ174" s="586"/>
      <c r="CA174" s="601"/>
      <c r="CD174" s="599"/>
      <c r="CE174" s="600"/>
      <c r="CF174" s="600"/>
      <c r="CG174" s="600"/>
      <c r="CH174" s="600"/>
      <c r="CI174" s="600"/>
      <c r="CJ174" s="600"/>
      <c r="CK174" s="600"/>
      <c r="CL174" s="600"/>
      <c r="CM174" s="586"/>
      <c r="CN174" s="586"/>
      <c r="CO174" s="586"/>
      <c r="CP174" s="586"/>
      <c r="CQ174" s="586"/>
      <c r="CR174" s="586"/>
      <c r="CS174" s="586"/>
      <c r="CT174" s="586"/>
      <c r="CU174" s="586"/>
      <c r="CV174" s="586"/>
      <c r="CW174" s="586"/>
      <c r="CX174" s="601"/>
      <c r="CY174" s="586"/>
      <c r="CZ174" s="586"/>
      <c r="DA174" s="586"/>
      <c r="DB174" s="586"/>
      <c r="DC174" s="586"/>
      <c r="DD174" s="586"/>
      <c r="DE174" s="586"/>
      <c r="DF174" s="586"/>
      <c r="DG174" s="586"/>
      <c r="DH174" s="586"/>
      <c r="DI174" s="586"/>
      <c r="DJ174" s="586"/>
      <c r="DK174" s="586"/>
      <c r="DL174" s="586"/>
      <c r="DM174" s="586"/>
      <c r="DN174" s="586"/>
      <c r="DO174" s="586"/>
      <c r="DP174" s="586"/>
      <c r="DQ174" s="586"/>
      <c r="DR174" s="586"/>
      <c r="DS174" s="586"/>
      <c r="DT174" s="586"/>
      <c r="DU174" s="586"/>
      <c r="DV174" s="586"/>
      <c r="DW174" s="586"/>
      <c r="DX174" s="586"/>
      <c r="DY174" s="586"/>
      <c r="DZ174" s="586"/>
    </row>
    <row r="175" spans="1:130" ht="17.75" customHeight="1">
      <c r="A175" s="596"/>
      <c r="B175" s="598"/>
      <c r="C175" s="598"/>
      <c r="D175" s="598"/>
      <c r="E175" s="598"/>
      <c r="F175" s="598"/>
      <c r="G175" s="598"/>
      <c r="H175" s="598"/>
      <c r="I175" s="598"/>
      <c r="J175" s="598"/>
      <c r="K175" s="598"/>
      <c r="L175" s="586"/>
      <c r="M175" s="599"/>
      <c r="N175" s="600"/>
      <c r="O175" s="600"/>
      <c r="P175" s="600"/>
      <c r="Q175" s="600"/>
      <c r="R175" s="600"/>
      <c r="S175" s="600"/>
      <c r="T175" s="600"/>
      <c r="U175" s="600"/>
      <c r="V175" s="586"/>
      <c r="W175" s="586"/>
      <c r="X175" s="586"/>
      <c r="Y175" s="586"/>
      <c r="Z175" s="586"/>
      <c r="AA175" s="586"/>
      <c r="AB175" s="586"/>
      <c r="AC175" s="586"/>
      <c r="AD175" s="586"/>
      <c r="AE175" s="586"/>
      <c r="AF175" s="586"/>
      <c r="AG175" s="601"/>
      <c r="AH175" s="586"/>
      <c r="AI175" s="586"/>
      <c r="AJ175" s="599"/>
      <c r="AK175" s="600"/>
      <c r="AL175" s="600"/>
      <c r="AM175" s="600"/>
      <c r="AN175" s="600"/>
      <c r="AO175" s="600"/>
      <c r="AP175" s="600"/>
      <c r="AQ175" s="600"/>
      <c r="AR175" s="600"/>
      <c r="AS175" s="586"/>
      <c r="AT175" s="586"/>
      <c r="AU175" s="586"/>
      <c r="AV175" s="586"/>
      <c r="AW175" s="586"/>
      <c r="AX175" s="586"/>
      <c r="AY175" s="586"/>
      <c r="AZ175" s="586"/>
      <c r="BA175" s="586"/>
      <c r="BB175" s="586"/>
      <c r="BC175" s="586"/>
      <c r="BD175" s="601"/>
      <c r="BG175" s="599"/>
      <c r="BH175" s="600"/>
      <c r="BI175" s="600"/>
      <c r="BJ175" s="600"/>
      <c r="BK175" s="600"/>
      <c r="BL175" s="600"/>
      <c r="BM175" s="600"/>
      <c r="BN175" s="600"/>
      <c r="BO175" s="600"/>
      <c r="BP175" s="586"/>
      <c r="BQ175" s="586"/>
      <c r="BR175" s="586"/>
      <c r="BS175" s="586"/>
      <c r="BT175" s="586"/>
      <c r="BU175" s="586"/>
      <c r="BV175" s="586"/>
      <c r="BW175" s="586"/>
      <c r="BX175" s="586"/>
      <c r="BY175" s="586"/>
      <c r="BZ175" s="586"/>
      <c r="CA175" s="601"/>
      <c r="CD175" s="599"/>
      <c r="CE175" s="600"/>
      <c r="CF175" s="600"/>
      <c r="CG175" s="600"/>
      <c r="CH175" s="600"/>
      <c r="CI175" s="600"/>
      <c r="CJ175" s="600"/>
      <c r="CK175" s="600"/>
      <c r="CL175" s="600"/>
      <c r="CM175" s="586"/>
      <c r="CN175" s="586"/>
      <c r="CO175" s="586"/>
      <c r="CP175" s="586"/>
      <c r="CQ175" s="586"/>
      <c r="CR175" s="586"/>
      <c r="CS175" s="586"/>
      <c r="CT175" s="586"/>
      <c r="CU175" s="586"/>
      <c r="CV175" s="586"/>
      <c r="CW175" s="586"/>
      <c r="CX175" s="601"/>
      <c r="CY175" s="586"/>
      <c r="CZ175" s="586"/>
      <c r="DA175" s="586"/>
      <c r="DB175" s="586"/>
      <c r="DC175" s="586"/>
      <c r="DD175" s="586"/>
      <c r="DE175" s="586"/>
      <c r="DF175" s="586"/>
      <c r="DG175" s="586"/>
      <c r="DH175" s="586"/>
      <c r="DI175" s="586"/>
      <c r="DJ175" s="586"/>
      <c r="DK175" s="586"/>
      <c r="DL175" s="586"/>
      <c r="DM175" s="586"/>
      <c r="DN175" s="586"/>
      <c r="DO175" s="586"/>
      <c r="DP175" s="586"/>
      <c r="DQ175" s="586"/>
      <c r="DR175" s="586"/>
      <c r="DS175" s="586"/>
      <c r="DT175" s="586"/>
      <c r="DU175" s="586"/>
      <c r="DV175" s="586"/>
      <c r="DW175" s="586"/>
      <c r="DX175" s="586"/>
      <c r="DY175" s="586"/>
      <c r="DZ175" s="586"/>
    </row>
    <row r="176" spans="1:130" ht="17.75" customHeight="1">
      <c r="A176" s="596"/>
      <c r="B176" s="598"/>
      <c r="C176" s="598"/>
      <c r="D176" s="598"/>
      <c r="E176" s="598"/>
      <c r="F176" s="598"/>
      <c r="G176" s="598"/>
      <c r="H176" s="598"/>
      <c r="I176" s="598"/>
      <c r="J176" s="598"/>
      <c r="K176" s="598"/>
      <c r="L176" s="586"/>
      <c r="M176" s="599"/>
      <c r="N176" s="600"/>
      <c r="O176" s="600"/>
      <c r="P176" s="600"/>
      <c r="Q176" s="600"/>
      <c r="R176" s="600"/>
      <c r="S176" s="600"/>
      <c r="T176" s="600"/>
      <c r="U176" s="600"/>
      <c r="V176" s="586"/>
      <c r="W176" s="586"/>
      <c r="X176" s="586"/>
      <c r="Y176" s="586"/>
      <c r="Z176" s="586"/>
      <c r="AA176" s="586"/>
      <c r="AB176" s="586"/>
      <c r="AC176" s="586"/>
      <c r="AD176" s="586"/>
      <c r="AE176" s="586"/>
      <c r="AF176" s="586"/>
      <c r="AG176" s="601"/>
      <c r="AH176" s="586"/>
      <c r="AI176" s="586"/>
      <c r="AJ176" s="599"/>
      <c r="AK176" s="600"/>
      <c r="AL176" s="600"/>
      <c r="AM176" s="600"/>
      <c r="AN176" s="600"/>
      <c r="AO176" s="600"/>
      <c r="AP176" s="600"/>
      <c r="AQ176" s="600"/>
      <c r="AR176" s="600"/>
      <c r="AS176" s="586"/>
      <c r="AT176" s="586"/>
      <c r="AU176" s="586"/>
      <c r="AV176" s="586"/>
      <c r="AW176" s="586"/>
      <c r="AX176" s="586"/>
      <c r="AY176" s="586"/>
      <c r="AZ176" s="586"/>
      <c r="BA176" s="586"/>
      <c r="BB176" s="586"/>
      <c r="BC176" s="586"/>
      <c r="BD176" s="601"/>
      <c r="BG176" s="599"/>
      <c r="BH176" s="600"/>
      <c r="BI176" s="600"/>
      <c r="BJ176" s="600"/>
      <c r="BK176" s="600"/>
      <c r="BL176" s="600"/>
      <c r="BM176" s="600"/>
      <c r="BN176" s="600"/>
      <c r="BO176" s="600"/>
      <c r="BP176" s="586"/>
      <c r="BQ176" s="586"/>
      <c r="BR176" s="586"/>
      <c r="BS176" s="586"/>
      <c r="BT176" s="586"/>
      <c r="BU176" s="586"/>
      <c r="BV176" s="586"/>
      <c r="BW176" s="586"/>
      <c r="BX176" s="586"/>
      <c r="BY176" s="586"/>
      <c r="BZ176" s="586"/>
      <c r="CA176" s="601"/>
      <c r="CD176" s="599"/>
      <c r="CE176" s="600"/>
      <c r="CF176" s="600"/>
      <c r="CG176" s="600"/>
      <c r="CH176" s="600"/>
      <c r="CI176" s="600"/>
      <c r="CJ176" s="600"/>
      <c r="CK176" s="600"/>
      <c r="CL176" s="600"/>
      <c r="CM176" s="586"/>
      <c r="CN176" s="586"/>
      <c r="CO176" s="586"/>
      <c r="CP176" s="586"/>
      <c r="CQ176" s="586"/>
      <c r="CR176" s="586"/>
      <c r="CS176" s="586"/>
      <c r="CT176" s="586"/>
      <c r="CU176" s="586"/>
      <c r="CV176" s="586"/>
      <c r="CW176" s="586"/>
      <c r="CX176" s="601"/>
      <c r="CY176" s="586"/>
      <c r="CZ176" s="586"/>
      <c r="DA176" s="586"/>
      <c r="DB176" s="586"/>
      <c r="DC176" s="586"/>
      <c r="DD176" s="586"/>
      <c r="DE176" s="586"/>
      <c r="DF176" s="586"/>
      <c r="DG176" s="586"/>
      <c r="DH176" s="586"/>
      <c r="DI176" s="586"/>
      <c r="DJ176" s="586"/>
      <c r="DK176" s="586"/>
      <c r="DL176" s="586"/>
      <c r="DM176" s="586"/>
      <c r="DN176" s="586"/>
      <c r="DO176" s="586"/>
      <c r="DP176" s="586"/>
      <c r="DQ176" s="586"/>
      <c r="DR176" s="586"/>
      <c r="DS176" s="586"/>
      <c r="DT176" s="586"/>
      <c r="DU176" s="586"/>
      <c r="DV176" s="586"/>
      <c r="DW176" s="586"/>
      <c r="DX176" s="586"/>
      <c r="DY176" s="586"/>
      <c r="DZ176" s="586"/>
    </row>
    <row r="177" spans="1:130" ht="17.75" customHeight="1">
      <c r="A177" s="596"/>
      <c r="B177" s="598"/>
      <c r="C177" s="598"/>
      <c r="D177" s="598"/>
      <c r="E177" s="598"/>
      <c r="F177" s="598"/>
      <c r="G177" s="598"/>
      <c r="H177" s="598"/>
      <c r="I177" s="598"/>
      <c r="J177" s="598"/>
      <c r="K177" s="598"/>
      <c r="L177" s="586"/>
      <c r="M177" s="599"/>
      <c r="N177" s="600"/>
      <c r="O177" s="600"/>
      <c r="P177" s="600"/>
      <c r="Q177" s="600"/>
      <c r="R177" s="600"/>
      <c r="S177" s="600"/>
      <c r="T177" s="600"/>
      <c r="U177" s="600"/>
      <c r="V177" s="586"/>
      <c r="W177" s="586"/>
      <c r="X177" s="586"/>
      <c r="Y177" s="586"/>
      <c r="Z177" s="586"/>
      <c r="AA177" s="586"/>
      <c r="AB177" s="586"/>
      <c r="AC177" s="586"/>
      <c r="AD177" s="586"/>
      <c r="AE177" s="586"/>
      <c r="AF177" s="586"/>
      <c r="AG177" s="601"/>
      <c r="AH177" s="586"/>
      <c r="AI177" s="586"/>
      <c r="AJ177" s="599"/>
      <c r="AK177" s="600"/>
      <c r="AL177" s="600"/>
      <c r="AM177" s="600"/>
      <c r="AN177" s="600"/>
      <c r="AO177" s="600"/>
      <c r="AP177" s="600"/>
      <c r="AQ177" s="600"/>
      <c r="AR177" s="600"/>
      <c r="AS177" s="586"/>
      <c r="AT177" s="586"/>
      <c r="AU177" s="586"/>
      <c r="AV177" s="586"/>
      <c r="AW177" s="586"/>
      <c r="AX177" s="586"/>
      <c r="AY177" s="586"/>
      <c r="AZ177" s="586"/>
      <c r="BA177" s="586"/>
      <c r="BB177" s="586"/>
      <c r="BC177" s="586"/>
      <c r="BD177" s="601"/>
      <c r="BG177" s="599"/>
      <c r="BH177" s="600"/>
      <c r="BI177" s="600"/>
      <c r="BJ177" s="600"/>
      <c r="BK177" s="600"/>
      <c r="BL177" s="600"/>
      <c r="BM177" s="600"/>
      <c r="BN177" s="600"/>
      <c r="BO177" s="600"/>
      <c r="BP177" s="586"/>
      <c r="BQ177" s="586"/>
      <c r="BR177" s="586"/>
      <c r="BS177" s="586"/>
      <c r="BT177" s="586"/>
      <c r="BU177" s="586"/>
      <c r="BV177" s="586"/>
      <c r="BW177" s="586"/>
      <c r="BX177" s="586"/>
      <c r="BY177" s="586"/>
      <c r="BZ177" s="586"/>
      <c r="CA177" s="601"/>
      <c r="CD177" s="599"/>
      <c r="CE177" s="600"/>
      <c r="CF177" s="600"/>
      <c r="CG177" s="600"/>
      <c r="CH177" s="600"/>
      <c r="CI177" s="600"/>
      <c r="CJ177" s="600"/>
      <c r="CK177" s="600"/>
      <c r="CL177" s="600"/>
      <c r="CM177" s="586"/>
      <c r="CN177" s="586"/>
      <c r="CO177" s="586"/>
      <c r="CP177" s="586"/>
      <c r="CQ177" s="586"/>
      <c r="CR177" s="586"/>
      <c r="CS177" s="586"/>
      <c r="CT177" s="586"/>
      <c r="CU177" s="586"/>
      <c r="CV177" s="586"/>
      <c r="CW177" s="586"/>
      <c r="CX177" s="601"/>
      <c r="CY177" s="586"/>
      <c r="CZ177" s="586"/>
      <c r="DA177" s="586"/>
      <c r="DB177" s="586"/>
      <c r="DC177" s="586"/>
      <c r="DD177" s="586"/>
      <c r="DE177" s="586"/>
      <c r="DF177" s="586"/>
      <c r="DG177" s="586"/>
      <c r="DH177" s="586"/>
      <c r="DI177" s="586"/>
      <c r="DJ177" s="586"/>
      <c r="DK177" s="586"/>
      <c r="DL177" s="586"/>
      <c r="DM177" s="586"/>
      <c r="DN177" s="586"/>
      <c r="DO177" s="586"/>
      <c r="DP177" s="586"/>
      <c r="DQ177" s="586"/>
      <c r="DR177" s="586"/>
      <c r="DS177" s="586"/>
      <c r="DT177" s="586"/>
      <c r="DU177" s="586"/>
      <c r="DV177" s="586"/>
      <c r="DW177" s="586"/>
      <c r="DX177" s="586"/>
      <c r="DY177" s="586"/>
      <c r="DZ177" s="586"/>
    </row>
    <row r="178" spans="1:130" ht="17.75" customHeight="1">
      <c r="A178" s="596"/>
      <c r="B178" s="598"/>
      <c r="C178" s="598"/>
      <c r="D178" s="598"/>
      <c r="E178" s="598"/>
      <c r="F178" s="598"/>
      <c r="G178" s="598"/>
      <c r="H178" s="598"/>
      <c r="I178" s="598"/>
      <c r="J178" s="598"/>
      <c r="K178" s="598"/>
      <c r="L178" s="586"/>
      <c r="M178" s="599"/>
      <c r="N178" s="600"/>
      <c r="O178" s="600"/>
      <c r="P178" s="600"/>
      <c r="Q178" s="600"/>
      <c r="R178" s="600"/>
      <c r="S178" s="600"/>
      <c r="T178" s="600"/>
      <c r="U178" s="600"/>
      <c r="V178" s="586"/>
      <c r="W178" s="586"/>
      <c r="X178" s="586"/>
      <c r="Y178" s="586"/>
      <c r="Z178" s="586"/>
      <c r="AA178" s="586"/>
      <c r="AB178" s="586"/>
      <c r="AC178" s="586"/>
      <c r="AD178" s="586"/>
      <c r="AE178" s="586"/>
      <c r="AF178" s="586"/>
      <c r="AG178" s="601"/>
      <c r="AH178" s="586"/>
      <c r="AI178" s="586"/>
      <c r="AJ178" s="599"/>
      <c r="AK178" s="600"/>
      <c r="AL178" s="600"/>
      <c r="AM178" s="600"/>
      <c r="AN178" s="600"/>
      <c r="AO178" s="600"/>
      <c r="AP178" s="600"/>
      <c r="AQ178" s="600"/>
      <c r="AR178" s="600"/>
      <c r="AS178" s="586"/>
      <c r="AT178" s="586"/>
      <c r="AU178" s="586"/>
      <c r="AV178" s="586"/>
      <c r="AW178" s="586"/>
      <c r="AX178" s="586"/>
      <c r="AY178" s="586"/>
      <c r="AZ178" s="586"/>
      <c r="BA178" s="586"/>
      <c r="BB178" s="586"/>
      <c r="BC178" s="586"/>
      <c r="BD178" s="601"/>
      <c r="BG178" s="599"/>
      <c r="BH178" s="600"/>
      <c r="BI178" s="600"/>
      <c r="BJ178" s="600"/>
      <c r="BK178" s="600"/>
      <c r="BL178" s="600"/>
      <c r="BM178" s="600"/>
      <c r="BN178" s="600"/>
      <c r="BO178" s="600"/>
      <c r="BP178" s="586"/>
      <c r="BQ178" s="586"/>
      <c r="BR178" s="586"/>
      <c r="BS178" s="586"/>
      <c r="BT178" s="586"/>
      <c r="BU178" s="586"/>
      <c r="BV178" s="586"/>
      <c r="BW178" s="586"/>
      <c r="BX178" s="586"/>
      <c r="BY178" s="586"/>
      <c r="BZ178" s="586"/>
      <c r="CA178" s="601"/>
      <c r="CD178" s="599"/>
      <c r="CE178" s="600"/>
      <c r="CF178" s="600"/>
      <c r="CG178" s="600"/>
      <c r="CH178" s="600"/>
      <c r="CI178" s="600"/>
      <c r="CJ178" s="600"/>
      <c r="CK178" s="600"/>
      <c r="CL178" s="600"/>
      <c r="CM178" s="586"/>
      <c r="CN178" s="586"/>
      <c r="CO178" s="586"/>
      <c r="CP178" s="586"/>
      <c r="CQ178" s="586"/>
      <c r="CR178" s="586"/>
      <c r="CS178" s="586"/>
      <c r="CT178" s="586"/>
      <c r="CU178" s="586"/>
      <c r="CV178" s="586"/>
      <c r="CW178" s="586"/>
      <c r="CX178" s="601"/>
      <c r="CY178" s="586"/>
      <c r="CZ178" s="586"/>
      <c r="DA178" s="586"/>
      <c r="DB178" s="586"/>
      <c r="DC178" s="586"/>
      <c r="DD178" s="586"/>
      <c r="DE178" s="586"/>
      <c r="DF178" s="586"/>
      <c r="DG178" s="586"/>
      <c r="DH178" s="586"/>
      <c r="DI178" s="586"/>
      <c r="DJ178" s="586"/>
      <c r="DK178" s="586"/>
      <c r="DL178" s="586"/>
      <c r="DM178" s="586"/>
      <c r="DN178" s="586"/>
      <c r="DO178" s="586"/>
      <c r="DP178" s="586"/>
      <c r="DQ178" s="586"/>
      <c r="DR178" s="586"/>
      <c r="DS178" s="586"/>
      <c r="DT178" s="586"/>
      <c r="DU178" s="586"/>
      <c r="DV178" s="586"/>
      <c r="DW178" s="586"/>
      <c r="DX178" s="586"/>
      <c r="DY178" s="586"/>
      <c r="DZ178" s="586"/>
    </row>
    <row r="179" spans="1:130" ht="17.75" customHeight="1">
      <c r="A179" s="596"/>
      <c r="B179" s="598"/>
      <c r="C179" s="598"/>
      <c r="D179" s="598"/>
      <c r="E179" s="598"/>
      <c r="F179" s="598"/>
      <c r="G179" s="598"/>
      <c r="H179" s="598"/>
      <c r="I179" s="598"/>
      <c r="J179" s="598"/>
      <c r="K179" s="598"/>
      <c r="L179" s="586"/>
      <c r="M179" s="599"/>
      <c r="N179" s="600"/>
      <c r="O179" s="600"/>
      <c r="P179" s="600"/>
      <c r="Q179" s="600"/>
      <c r="R179" s="600"/>
      <c r="S179" s="600"/>
      <c r="T179" s="600"/>
      <c r="U179" s="600"/>
      <c r="V179" s="586"/>
      <c r="W179" s="586"/>
      <c r="X179" s="586"/>
      <c r="Y179" s="586"/>
      <c r="Z179" s="586"/>
      <c r="AA179" s="586"/>
      <c r="AB179" s="586"/>
      <c r="AC179" s="586"/>
      <c r="AD179" s="586"/>
      <c r="AE179" s="586"/>
      <c r="AF179" s="586"/>
      <c r="AG179" s="601"/>
      <c r="AH179" s="586"/>
      <c r="AI179" s="586"/>
      <c r="AJ179" s="599"/>
      <c r="AK179" s="600"/>
      <c r="AL179" s="600"/>
      <c r="AM179" s="600"/>
      <c r="AN179" s="600"/>
      <c r="AO179" s="600"/>
      <c r="AP179" s="600"/>
      <c r="AQ179" s="600"/>
      <c r="AR179" s="600"/>
      <c r="AS179" s="586"/>
      <c r="AT179" s="586"/>
      <c r="AU179" s="586"/>
      <c r="AV179" s="586"/>
      <c r="AW179" s="586"/>
      <c r="AX179" s="586"/>
      <c r="AY179" s="586"/>
      <c r="AZ179" s="586"/>
      <c r="BA179" s="586"/>
      <c r="BB179" s="586"/>
      <c r="BC179" s="586"/>
      <c r="BD179" s="601"/>
      <c r="BG179" s="599"/>
      <c r="BH179" s="600"/>
      <c r="BI179" s="600"/>
      <c r="BJ179" s="600"/>
      <c r="BK179" s="600"/>
      <c r="BL179" s="600"/>
      <c r="BM179" s="600"/>
      <c r="BN179" s="600"/>
      <c r="BO179" s="600"/>
      <c r="BP179" s="586"/>
      <c r="BQ179" s="586"/>
      <c r="BR179" s="586"/>
      <c r="BS179" s="586"/>
      <c r="BT179" s="586"/>
      <c r="BU179" s="586"/>
      <c r="BV179" s="586"/>
      <c r="BW179" s="586"/>
      <c r="BX179" s="586"/>
      <c r="BY179" s="586"/>
      <c r="BZ179" s="586"/>
      <c r="CA179" s="601"/>
      <c r="CD179" s="599"/>
      <c r="CE179" s="600"/>
      <c r="CF179" s="600"/>
      <c r="CG179" s="600"/>
      <c r="CH179" s="600"/>
      <c r="CI179" s="600"/>
      <c r="CJ179" s="600"/>
      <c r="CK179" s="600"/>
      <c r="CL179" s="600"/>
      <c r="CM179" s="586"/>
      <c r="CN179" s="586"/>
      <c r="CO179" s="586"/>
      <c r="CP179" s="586"/>
      <c r="CQ179" s="586"/>
      <c r="CR179" s="586"/>
      <c r="CS179" s="586"/>
      <c r="CT179" s="586"/>
      <c r="CU179" s="586"/>
      <c r="CV179" s="586"/>
      <c r="CW179" s="586"/>
      <c r="CX179" s="601"/>
      <c r="CY179" s="586"/>
      <c r="CZ179" s="586"/>
      <c r="DA179" s="586"/>
      <c r="DB179" s="586"/>
      <c r="DC179" s="586"/>
      <c r="DD179" s="586"/>
      <c r="DE179" s="586"/>
      <c r="DF179" s="586"/>
      <c r="DG179" s="586"/>
      <c r="DH179" s="586"/>
      <c r="DI179" s="586"/>
      <c r="DJ179" s="586"/>
      <c r="DK179" s="586"/>
      <c r="DL179" s="586"/>
      <c r="DM179" s="586"/>
      <c r="DN179" s="586"/>
      <c r="DO179" s="586"/>
      <c r="DP179" s="586"/>
      <c r="DQ179" s="586"/>
      <c r="DR179" s="586"/>
      <c r="DS179" s="586"/>
      <c r="DT179" s="586"/>
      <c r="DU179" s="586"/>
      <c r="DV179" s="586"/>
      <c r="DW179" s="586"/>
      <c r="DX179" s="586"/>
      <c r="DY179" s="586"/>
      <c r="DZ179" s="586"/>
    </row>
    <row r="180" spans="1:130" ht="17.75" customHeight="1">
      <c r="A180" s="596"/>
      <c r="B180" s="598"/>
      <c r="C180" s="598"/>
      <c r="D180" s="598"/>
      <c r="E180" s="598"/>
      <c r="F180" s="598"/>
      <c r="G180" s="598"/>
      <c r="H180" s="598"/>
      <c r="I180" s="598"/>
      <c r="J180" s="598"/>
      <c r="K180" s="598"/>
      <c r="L180" s="586"/>
      <c r="M180" s="599"/>
      <c r="N180" s="600"/>
      <c r="O180" s="600"/>
      <c r="P180" s="600"/>
      <c r="Q180" s="600"/>
      <c r="R180" s="600"/>
      <c r="S180" s="600"/>
      <c r="T180" s="600"/>
      <c r="U180" s="600"/>
      <c r="V180" s="586"/>
      <c r="W180" s="586"/>
      <c r="X180" s="586"/>
      <c r="Y180" s="586"/>
      <c r="Z180" s="586"/>
      <c r="AA180" s="586"/>
      <c r="AB180" s="586"/>
      <c r="AC180" s="586"/>
      <c r="AD180" s="586"/>
      <c r="AE180" s="586"/>
      <c r="AF180" s="586"/>
      <c r="AG180" s="601"/>
      <c r="AH180" s="586"/>
      <c r="AI180" s="586"/>
      <c r="AJ180" s="599"/>
      <c r="AK180" s="600"/>
      <c r="AL180" s="600"/>
      <c r="AM180" s="600"/>
      <c r="AN180" s="600"/>
      <c r="AO180" s="600"/>
      <c r="AP180" s="600"/>
      <c r="AQ180" s="600"/>
      <c r="AR180" s="600"/>
      <c r="AS180" s="586"/>
      <c r="AT180" s="586"/>
      <c r="AU180" s="586"/>
      <c r="AV180" s="586"/>
      <c r="AW180" s="586"/>
      <c r="AX180" s="586"/>
      <c r="AY180" s="586"/>
      <c r="AZ180" s="586"/>
      <c r="BA180" s="586"/>
      <c r="BB180" s="586"/>
      <c r="BC180" s="586"/>
      <c r="BD180" s="601"/>
      <c r="BG180" s="599"/>
      <c r="BH180" s="600"/>
      <c r="BI180" s="600"/>
      <c r="BJ180" s="600"/>
      <c r="BK180" s="600"/>
      <c r="BL180" s="600"/>
      <c r="BM180" s="600"/>
      <c r="BN180" s="600"/>
      <c r="BO180" s="600"/>
      <c r="BP180" s="586"/>
      <c r="BQ180" s="586"/>
      <c r="BR180" s="586"/>
      <c r="BS180" s="586"/>
      <c r="BT180" s="586"/>
      <c r="BU180" s="586"/>
      <c r="BV180" s="586"/>
      <c r="BW180" s="586"/>
      <c r="BX180" s="586"/>
      <c r="BY180" s="586"/>
      <c r="BZ180" s="586"/>
      <c r="CA180" s="601"/>
      <c r="CD180" s="599"/>
      <c r="CE180" s="600"/>
      <c r="CF180" s="600"/>
      <c r="CG180" s="600"/>
      <c r="CH180" s="600"/>
      <c r="CI180" s="600"/>
      <c r="CJ180" s="600"/>
      <c r="CK180" s="600"/>
      <c r="CL180" s="600"/>
      <c r="CM180" s="586"/>
      <c r="CN180" s="586"/>
      <c r="CO180" s="586"/>
      <c r="CP180" s="586"/>
      <c r="CQ180" s="586"/>
      <c r="CR180" s="586"/>
      <c r="CS180" s="586"/>
      <c r="CT180" s="586"/>
      <c r="CU180" s="586"/>
      <c r="CV180" s="586"/>
      <c r="CW180" s="586"/>
      <c r="CX180" s="601"/>
      <c r="CY180" s="586"/>
      <c r="CZ180" s="586"/>
      <c r="DA180" s="586"/>
      <c r="DB180" s="586"/>
      <c r="DC180" s="586"/>
      <c r="DD180" s="586"/>
      <c r="DE180" s="586"/>
      <c r="DF180" s="586"/>
      <c r="DG180" s="586"/>
      <c r="DH180" s="586"/>
      <c r="DI180" s="586"/>
      <c r="DJ180" s="586"/>
      <c r="DK180" s="586"/>
      <c r="DL180" s="586"/>
      <c r="DM180" s="586"/>
      <c r="DN180" s="586"/>
      <c r="DO180" s="586"/>
      <c r="DP180" s="586"/>
      <c r="DQ180" s="586"/>
      <c r="DR180" s="586"/>
      <c r="DS180" s="586"/>
      <c r="DT180" s="586"/>
      <c r="DU180" s="586"/>
      <c r="DV180" s="586"/>
      <c r="DW180" s="586"/>
      <c r="DX180" s="586"/>
      <c r="DY180" s="586"/>
      <c r="DZ180" s="586"/>
    </row>
    <row r="181" spans="1:130" ht="17.75" customHeight="1">
      <c r="A181" s="596"/>
      <c r="B181" s="598"/>
      <c r="C181" s="598"/>
      <c r="D181" s="598"/>
      <c r="E181" s="598"/>
      <c r="F181" s="598"/>
      <c r="G181" s="598"/>
      <c r="H181" s="598"/>
      <c r="I181" s="598"/>
      <c r="J181" s="598"/>
      <c r="K181" s="598"/>
      <c r="L181" s="586"/>
      <c r="M181" s="599"/>
      <c r="N181" s="600"/>
      <c r="O181" s="600"/>
      <c r="P181" s="600"/>
      <c r="Q181" s="600"/>
      <c r="R181" s="600"/>
      <c r="S181" s="600"/>
      <c r="T181" s="600"/>
      <c r="U181" s="600"/>
      <c r="V181" s="586"/>
      <c r="W181" s="586"/>
      <c r="X181" s="586"/>
      <c r="Y181" s="586"/>
      <c r="Z181" s="586"/>
      <c r="AA181" s="586"/>
      <c r="AB181" s="586"/>
      <c r="AC181" s="586"/>
      <c r="AD181" s="586"/>
      <c r="AE181" s="586"/>
      <c r="AF181" s="586"/>
      <c r="AG181" s="601"/>
      <c r="AH181" s="586"/>
      <c r="AI181" s="586"/>
      <c r="AJ181" s="599"/>
      <c r="AK181" s="600"/>
      <c r="AL181" s="600"/>
      <c r="AM181" s="600"/>
      <c r="AN181" s="600"/>
      <c r="AO181" s="600"/>
      <c r="AP181" s="600"/>
      <c r="AQ181" s="600"/>
      <c r="AR181" s="600"/>
      <c r="AS181" s="586"/>
      <c r="AT181" s="586"/>
      <c r="AU181" s="586"/>
      <c r="AV181" s="586"/>
      <c r="AW181" s="586"/>
      <c r="AX181" s="586"/>
      <c r="AY181" s="586"/>
      <c r="AZ181" s="586"/>
      <c r="BA181" s="586"/>
      <c r="BB181" s="586"/>
      <c r="BC181" s="586"/>
      <c r="BD181" s="601"/>
      <c r="BG181" s="599"/>
      <c r="BH181" s="600"/>
      <c r="BI181" s="600"/>
      <c r="BJ181" s="600"/>
      <c r="BK181" s="600"/>
      <c r="BL181" s="600"/>
      <c r="BM181" s="600"/>
      <c r="BN181" s="600"/>
      <c r="BO181" s="600"/>
      <c r="BP181" s="586"/>
      <c r="BQ181" s="586"/>
      <c r="BR181" s="586"/>
      <c r="BS181" s="586"/>
      <c r="BT181" s="586"/>
      <c r="BU181" s="586"/>
      <c r="BV181" s="586"/>
      <c r="BW181" s="586"/>
      <c r="BX181" s="586"/>
      <c r="BY181" s="586"/>
      <c r="BZ181" s="586"/>
      <c r="CA181" s="601"/>
      <c r="CD181" s="599"/>
      <c r="CE181" s="600"/>
      <c r="CF181" s="600"/>
      <c r="CG181" s="600"/>
      <c r="CH181" s="600"/>
      <c r="CI181" s="600"/>
      <c r="CJ181" s="600"/>
      <c r="CK181" s="600"/>
      <c r="CL181" s="600"/>
      <c r="CM181" s="586"/>
      <c r="CN181" s="586"/>
      <c r="CO181" s="586"/>
      <c r="CP181" s="586"/>
      <c r="CQ181" s="586"/>
      <c r="CR181" s="586"/>
      <c r="CS181" s="586"/>
      <c r="CT181" s="586"/>
      <c r="CU181" s="586"/>
      <c r="CV181" s="586"/>
      <c r="CW181" s="586"/>
      <c r="CX181" s="601"/>
      <c r="CY181" s="586"/>
      <c r="CZ181" s="586"/>
      <c r="DA181" s="586"/>
      <c r="DB181" s="586"/>
      <c r="DC181" s="586"/>
      <c r="DD181" s="586"/>
      <c r="DE181" s="586"/>
      <c r="DF181" s="586"/>
      <c r="DG181" s="586"/>
      <c r="DH181" s="586"/>
      <c r="DI181" s="586"/>
      <c r="DJ181" s="586"/>
      <c r="DK181" s="586"/>
      <c r="DL181" s="586"/>
      <c r="DM181" s="586"/>
      <c r="DN181" s="586"/>
      <c r="DO181" s="586"/>
      <c r="DP181" s="586"/>
      <c r="DQ181" s="586"/>
      <c r="DR181" s="586"/>
      <c r="DS181" s="586"/>
      <c r="DT181" s="586"/>
      <c r="DU181" s="586"/>
      <c r="DV181" s="586"/>
      <c r="DW181" s="586"/>
      <c r="DX181" s="586"/>
      <c r="DY181" s="586"/>
      <c r="DZ181" s="586"/>
    </row>
    <row r="182" spans="1:130" ht="17.75" customHeight="1">
      <c r="A182" s="596"/>
      <c r="B182" s="598"/>
      <c r="C182" s="598"/>
      <c r="D182" s="598"/>
      <c r="E182" s="598"/>
      <c r="F182" s="598"/>
      <c r="G182" s="598"/>
      <c r="H182" s="598"/>
      <c r="I182" s="598"/>
      <c r="J182" s="598"/>
      <c r="K182" s="598"/>
      <c r="L182" s="586"/>
      <c r="M182" s="599"/>
      <c r="N182" s="600"/>
      <c r="O182" s="600"/>
      <c r="P182" s="600"/>
      <c r="Q182" s="600"/>
      <c r="R182" s="600"/>
      <c r="S182" s="600"/>
      <c r="T182" s="600"/>
      <c r="U182" s="600"/>
      <c r="V182" s="586"/>
      <c r="W182" s="586"/>
      <c r="X182" s="586"/>
      <c r="Y182" s="586"/>
      <c r="Z182" s="586"/>
      <c r="AA182" s="586"/>
      <c r="AB182" s="586"/>
      <c r="AC182" s="586"/>
      <c r="AD182" s="586"/>
      <c r="AE182" s="586"/>
      <c r="AF182" s="586"/>
      <c r="AG182" s="601"/>
      <c r="AH182" s="586"/>
      <c r="AI182" s="586"/>
      <c r="AJ182" s="599"/>
      <c r="AK182" s="600"/>
      <c r="AL182" s="600"/>
      <c r="AM182" s="600"/>
      <c r="AN182" s="600"/>
      <c r="AO182" s="600"/>
      <c r="AP182" s="600"/>
      <c r="AQ182" s="600"/>
      <c r="AR182" s="600"/>
      <c r="AS182" s="586"/>
      <c r="AT182" s="586"/>
      <c r="AU182" s="586"/>
      <c r="AV182" s="586"/>
      <c r="AW182" s="586"/>
      <c r="AX182" s="586"/>
      <c r="AY182" s="586"/>
      <c r="AZ182" s="586"/>
      <c r="BA182" s="586"/>
      <c r="BB182" s="586"/>
      <c r="BC182" s="586"/>
      <c r="BD182" s="601"/>
      <c r="BG182" s="599"/>
      <c r="BH182" s="600"/>
      <c r="BI182" s="600"/>
      <c r="BJ182" s="600"/>
      <c r="BK182" s="600"/>
      <c r="BL182" s="600"/>
      <c r="BM182" s="600"/>
      <c r="BN182" s="600"/>
      <c r="BO182" s="600"/>
      <c r="BP182" s="586"/>
      <c r="BQ182" s="586"/>
      <c r="BR182" s="586"/>
      <c r="BS182" s="586"/>
      <c r="BT182" s="586"/>
      <c r="BU182" s="586"/>
      <c r="BV182" s="586"/>
      <c r="BW182" s="586"/>
      <c r="BX182" s="586"/>
      <c r="BY182" s="586"/>
      <c r="BZ182" s="586"/>
      <c r="CA182" s="601"/>
      <c r="CD182" s="599"/>
      <c r="CE182" s="600"/>
      <c r="CF182" s="600"/>
      <c r="CG182" s="600"/>
      <c r="CH182" s="600"/>
      <c r="CI182" s="600"/>
      <c r="CJ182" s="600"/>
      <c r="CK182" s="600"/>
      <c r="CL182" s="600"/>
      <c r="CM182" s="586"/>
      <c r="CN182" s="586"/>
      <c r="CO182" s="586"/>
      <c r="CP182" s="586"/>
      <c r="CQ182" s="586"/>
      <c r="CR182" s="586"/>
      <c r="CS182" s="586"/>
      <c r="CT182" s="586"/>
      <c r="CU182" s="586"/>
      <c r="CV182" s="586"/>
      <c r="CW182" s="586"/>
      <c r="CX182" s="601"/>
      <c r="CY182" s="586"/>
      <c r="CZ182" s="586"/>
      <c r="DA182" s="586"/>
      <c r="DB182" s="586"/>
      <c r="DC182" s="586"/>
      <c r="DD182" s="586"/>
      <c r="DE182" s="586"/>
      <c r="DF182" s="586"/>
      <c r="DG182" s="586"/>
      <c r="DH182" s="586"/>
      <c r="DI182" s="586"/>
      <c r="DJ182" s="586"/>
      <c r="DK182" s="586"/>
      <c r="DL182" s="586"/>
      <c r="DM182" s="586"/>
      <c r="DN182" s="586"/>
      <c r="DO182" s="586"/>
      <c r="DP182" s="586"/>
      <c r="DQ182" s="586"/>
      <c r="DR182" s="586"/>
      <c r="DS182" s="586"/>
      <c r="DT182" s="586"/>
      <c r="DU182" s="586"/>
      <c r="DV182" s="586"/>
      <c r="DW182" s="586"/>
      <c r="DX182" s="586"/>
      <c r="DY182" s="586"/>
      <c r="DZ182" s="586"/>
    </row>
    <row r="183" spans="1:130" ht="17.75" customHeight="1">
      <c r="A183" s="596"/>
      <c r="B183" s="598"/>
      <c r="C183" s="598"/>
      <c r="D183" s="598"/>
      <c r="E183" s="598"/>
      <c r="F183" s="598"/>
      <c r="G183" s="598"/>
      <c r="H183" s="598"/>
      <c r="I183" s="598"/>
      <c r="J183" s="598"/>
      <c r="K183" s="598"/>
      <c r="L183" s="586"/>
      <c r="M183" s="599"/>
      <c r="N183" s="600"/>
      <c r="O183" s="600"/>
      <c r="P183" s="600"/>
      <c r="Q183" s="600"/>
      <c r="R183" s="600"/>
      <c r="S183" s="600"/>
      <c r="T183" s="600"/>
      <c r="U183" s="600"/>
      <c r="V183" s="586"/>
      <c r="W183" s="586"/>
      <c r="X183" s="586"/>
      <c r="Y183" s="586"/>
      <c r="Z183" s="586"/>
      <c r="AA183" s="586"/>
      <c r="AB183" s="586"/>
      <c r="AC183" s="586"/>
      <c r="AD183" s="586"/>
      <c r="AE183" s="586"/>
      <c r="AF183" s="586"/>
      <c r="AG183" s="601"/>
      <c r="AH183" s="586"/>
      <c r="AI183" s="586"/>
      <c r="AJ183" s="599"/>
      <c r="AK183" s="600"/>
      <c r="AL183" s="600"/>
      <c r="AM183" s="600"/>
      <c r="AN183" s="600"/>
      <c r="AO183" s="600"/>
      <c r="AP183" s="600"/>
      <c r="AQ183" s="600"/>
      <c r="AR183" s="600"/>
      <c r="AS183" s="586"/>
      <c r="AT183" s="586"/>
      <c r="AU183" s="586"/>
      <c r="AV183" s="586"/>
      <c r="AW183" s="586"/>
      <c r="AX183" s="586"/>
      <c r="AY183" s="586"/>
      <c r="AZ183" s="586"/>
      <c r="BA183" s="586"/>
      <c r="BB183" s="586"/>
      <c r="BC183" s="586"/>
      <c r="BD183" s="601"/>
      <c r="BG183" s="599"/>
      <c r="BH183" s="600"/>
      <c r="BI183" s="600"/>
      <c r="BJ183" s="600"/>
      <c r="BK183" s="600"/>
      <c r="BL183" s="600"/>
      <c r="BM183" s="600"/>
      <c r="BN183" s="600"/>
      <c r="BO183" s="600"/>
      <c r="BP183" s="586"/>
      <c r="BQ183" s="586"/>
      <c r="BR183" s="586"/>
      <c r="BS183" s="586"/>
      <c r="BT183" s="586"/>
      <c r="BU183" s="586"/>
      <c r="BV183" s="586"/>
      <c r="BW183" s="586"/>
      <c r="BX183" s="586"/>
      <c r="BY183" s="586"/>
      <c r="BZ183" s="586"/>
      <c r="CA183" s="601"/>
      <c r="CD183" s="599"/>
      <c r="CE183" s="600"/>
      <c r="CF183" s="600"/>
      <c r="CG183" s="600"/>
      <c r="CH183" s="600"/>
      <c r="CI183" s="600"/>
      <c r="CJ183" s="600"/>
      <c r="CK183" s="600"/>
      <c r="CL183" s="600"/>
      <c r="CM183" s="586"/>
      <c r="CN183" s="586"/>
      <c r="CO183" s="586"/>
      <c r="CP183" s="586"/>
      <c r="CQ183" s="586"/>
      <c r="CR183" s="586"/>
      <c r="CS183" s="586"/>
      <c r="CT183" s="586"/>
      <c r="CU183" s="586"/>
      <c r="CV183" s="586"/>
      <c r="CW183" s="586"/>
      <c r="CX183" s="601"/>
      <c r="CY183" s="586"/>
      <c r="CZ183" s="586"/>
      <c r="DA183" s="586"/>
      <c r="DB183" s="586"/>
      <c r="DC183" s="586"/>
      <c r="DD183" s="586"/>
      <c r="DE183" s="586"/>
      <c r="DF183" s="586"/>
      <c r="DG183" s="586"/>
      <c r="DH183" s="586"/>
      <c r="DI183" s="586"/>
      <c r="DJ183" s="586"/>
      <c r="DK183" s="586"/>
      <c r="DL183" s="586"/>
      <c r="DM183" s="586"/>
      <c r="DN183" s="586"/>
      <c r="DO183" s="586"/>
      <c r="DP183" s="586"/>
      <c r="DQ183" s="586"/>
      <c r="DR183" s="586"/>
      <c r="DS183" s="586"/>
      <c r="DT183" s="586"/>
      <c r="DU183" s="586"/>
      <c r="DV183" s="586"/>
      <c r="DW183" s="586"/>
      <c r="DX183" s="586"/>
      <c r="DY183" s="586"/>
      <c r="DZ183" s="586"/>
    </row>
    <row r="184" spans="1:130" ht="17.75" customHeight="1">
      <c r="A184" s="596"/>
      <c r="B184" s="598"/>
      <c r="C184" s="598"/>
      <c r="D184" s="598"/>
      <c r="E184" s="598"/>
      <c r="F184" s="598"/>
      <c r="G184" s="598"/>
      <c r="H184" s="598"/>
      <c r="I184" s="598"/>
      <c r="J184" s="598"/>
      <c r="K184" s="598"/>
      <c r="L184" s="586"/>
      <c r="M184" s="599"/>
      <c r="N184" s="600"/>
      <c r="O184" s="600"/>
      <c r="P184" s="600"/>
      <c r="Q184" s="600"/>
      <c r="R184" s="600"/>
      <c r="S184" s="600"/>
      <c r="T184" s="600"/>
      <c r="U184" s="600"/>
      <c r="V184" s="586"/>
      <c r="W184" s="586"/>
      <c r="X184" s="586"/>
      <c r="Y184" s="586"/>
      <c r="Z184" s="586"/>
      <c r="AA184" s="586"/>
      <c r="AB184" s="586"/>
      <c r="AC184" s="586"/>
      <c r="AD184" s="586"/>
      <c r="AE184" s="586"/>
      <c r="AF184" s="586"/>
      <c r="AG184" s="601"/>
      <c r="AH184" s="586"/>
      <c r="AI184" s="586"/>
      <c r="AJ184" s="599"/>
      <c r="AK184" s="600"/>
      <c r="AL184" s="600"/>
      <c r="AM184" s="600"/>
      <c r="AN184" s="600"/>
      <c r="AO184" s="600"/>
      <c r="AP184" s="600"/>
      <c r="AQ184" s="600"/>
      <c r="AR184" s="600"/>
      <c r="AS184" s="586"/>
      <c r="AT184" s="586"/>
      <c r="AU184" s="586"/>
      <c r="AV184" s="586"/>
      <c r="AW184" s="586"/>
      <c r="AX184" s="586"/>
      <c r="AY184" s="586"/>
      <c r="AZ184" s="586"/>
      <c r="BA184" s="586"/>
      <c r="BB184" s="586"/>
      <c r="BC184" s="586"/>
      <c r="BD184" s="601"/>
      <c r="BG184" s="599"/>
      <c r="BH184" s="600"/>
      <c r="BI184" s="600"/>
      <c r="BJ184" s="600"/>
      <c r="BK184" s="600"/>
      <c r="BL184" s="600"/>
      <c r="BM184" s="600"/>
      <c r="BN184" s="600"/>
      <c r="BO184" s="600"/>
      <c r="BP184" s="586"/>
      <c r="BQ184" s="586"/>
      <c r="BR184" s="586"/>
      <c r="BS184" s="586"/>
      <c r="BT184" s="586"/>
      <c r="BU184" s="586"/>
      <c r="BV184" s="586"/>
      <c r="BW184" s="586"/>
      <c r="BX184" s="586"/>
      <c r="BY184" s="586"/>
      <c r="BZ184" s="586"/>
      <c r="CA184" s="601"/>
      <c r="CD184" s="599"/>
      <c r="CE184" s="600"/>
      <c r="CF184" s="600"/>
      <c r="CG184" s="600"/>
      <c r="CH184" s="600"/>
      <c r="CI184" s="600"/>
      <c r="CJ184" s="600"/>
      <c r="CK184" s="600"/>
      <c r="CL184" s="600"/>
      <c r="CM184" s="586"/>
      <c r="CN184" s="586"/>
      <c r="CO184" s="586"/>
      <c r="CP184" s="586"/>
      <c r="CQ184" s="586"/>
      <c r="CR184" s="586"/>
      <c r="CS184" s="586"/>
      <c r="CT184" s="586"/>
      <c r="CU184" s="586"/>
      <c r="CV184" s="586"/>
      <c r="CW184" s="586"/>
      <c r="CX184" s="601"/>
      <c r="CY184" s="586"/>
      <c r="CZ184" s="586"/>
      <c r="DA184" s="586"/>
      <c r="DB184" s="586"/>
      <c r="DC184" s="586"/>
      <c r="DD184" s="586"/>
      <c r="DE184" s="586"/>
      <c r="DF184" s="586"/>
      <c r="DG184" s="586"/>
      <c r="DH184" s="586"/>
      <c r="DI184" s="586"/>
      <c r="DJ184" s="586"/>
      <c r="DK184" s="586"/>
      <c r="DL184" s="586"/>
      <c r="DM184" s="586"/>
      <c r="DN184" s="586"/>
      <c r="DO184" s="586"/>
      <c r="DP184" s="586"/>
      <c r="DQ184" s="586"/>
      <c r="DR184" s="586"/>
      <c r="DS184" s="586"/>
      <c r="DT184" s="586"/>
      <c r="DU184" s="586"/>
      <c r="DV184" s="586"/>
      <c r="DW184" s="586"/>
      <c r="DX184" s="586"/>
      <c r="DY184" s="586"/>
      <c r="DZ184" s="586"/>
    </row>
    <row r="185" spans="1:130" ht="17.75" customHeight="1">
      <c r="A185" s="596"/>
      <c r="B185" s="598"/>
      <c r="C185" s="598"/>
      <c r="D185" s="598"/>
      <c r="E185" s="598"/>
      <c r="F185" s="598"/>
      <c r="G185" s="598"/>
      <c r="H185" s="598"/>
      <c r="I185" s="598"/>
      <c r="J185" s="598"/>
      <c r="K185" s="598"/>
      <c r="L185" s="586"/>
      <c r="M185" s="599"/>
      <c r="N185" s="600"/>
      <c r="O185" s="600"/>
      <c r="P185" s="600"/>
      <c r="Q185" s="600"/>
      <c r="R185" s="600"/>
      <c r="S185" s="600"/>
      <c r="T185" s="600"/>
      <c r="U185" s="600"/>
      <c r="V185" s="586"/>
      <c r="W185" s="586"/>
      <c r="X185" s="586"/>
      <c r="Y185" s="586"/>
      <c r="Z185" s="586"/>
      <c r="AA185" s="586"/>
      <c r="AB185" s="586"/>
      <c r="AC185" s="586"/>
      <c r="AD185" s="586"/>
      <c r="AE185" s="586"/>
      <c r="AF185" s="586"/>
      <c r="AG185" s="601"/>
      <c r="AH185" s="586"/>
      <c r="AI185" s="586"/>
      <c r="AJ185" s="599"/>
      <c r="AK185" s="600"/>
      <c r="AL185" s="600"/>
      <c r="AM185" s="600"/>
      <c r="AN185" s="600"/>
      <c r="AO185" s="600"/>
      <c r="AP185" s="600"/>
      <c r="AQ185" s="600"/>
      <c r="AR185" s="600"/>
      <c r="AS185" s="586"/>
      <c r="AT185" s="586"/>
      <c r="AU185" s="586"/>
      <c r="AV185" s="586"/>
      <c r="AW185" s="586"/>
      <c r="AX185" s="586"/>
      <c r="AY185" s="586"/>
      <c r="AZ185" s="586"/>
      <c r="BA185" s="586"/>
      <c r="BB185" s="586"/>
      <c r="BC185" s="586"/>
      <c r="BD185" s="601"/>
      <c r="BG185" s="599"/>
      <c r="BH185" s="600"/>
      <c r="BI185" s="600"/>
      <c r="BJ185" s="600"/>
      <c r="BK185" s="600"/>
      <c r="BL185" s="600"/>
      <c r="BM185" s="600"/>
      <c r="BN185" s="600"/>
      <c r="BO185" s="600"/>
      <c r="BP185" s="586"/>
      <c r="BQ185" s="586"/>
      <c r="BR185" s="586"/>
      <c r="BS185" s="586"/>
      <c r="BT185" s="586"/>
      <c r="BU185" s="586"/>
      <c r="BV185" s="586"/>
      <c r="BW185" s="586"/>
      <c r="BX185" s="586"/>
      <c r="BY185" s="586"/>
      <c r="BZ185" s="586"/>
      <c r="CA185" s="601"/>
      <c r="CD185" s="599"/>
      <c r="CE185" s="600"/>
      <c r="CF185" s="600"/>
      <c r="CG185" s="600"/>
      <c r="CH185" s="600"/>
      <c r="CI185" s="600"/>
      <c r="CJ185" s="600"/>
      <c r="CK185" s="600"/>
      <c r="CL185" s="600"/>
      <c r="CM185" s="586"/>
      <c r="CN185" s="586"/>
      <c r="CO185" s="586"/>
      <c r="CP185" s="586"/>
      <c r="CQ185" s="586"/>
      <c r="CR185" s="586"/>
      <c r="CS185" s="586"/>
      <c r="CT185" s="586"/>
      <c r="CU185" s="586"/>
      <c r="CV185" s="586"/>
      <c r="CW185" s="586"/>
      <c r="CX185" s="601"/>
      <c r="CY185" s="586"/>
      <c r="CZ185" s="586"/>
      <c r="DA185" s="586"/>
      <c r="DB185" s="586"/>
      <c r="DC185" s="586"/>
      <c r="DD185" s="586"/>
      <c r="DE185" s="586"/>
      <c r="DF185" s="586"/>
      <c r="DG185" s="586"/>
      <c r="DH185" s="586"/>
      <c r="DI185" s="586"/>
      <c r="DJ185" s="586"/>
      <c r="DK185" s="586"/>
      <c r="DL185" s="586"/>
      <c r="DM185" s="586"/>
      <c r="DN185" s="586"/>
      <c r="DO185" s="586"/>
      <c r="DP185" s="586"/>
      <c r="DQ185" s="586"/>
      <c r="DR185" s="586"/>
      <c r="DS185" s="586"/>
      <c r="DT185" s="586"/>
      <c r="DU185" s="586"/>
      <c r="DV185" s="586"/>
      <c r="DW185" s="586"/>
      <c r="DX185" s="586"/>
      <c r="DY185" s="586"/>
      <c r="DZ185" s="586"/>
    </row>
    <row r="186" spans="1:130" ht="17.75" customHeight="1">
      <c r="A186" s="596"/>
      <c r="B186" s="598"/>
      <c r="C186" s="598"/>
      <c r="D186" s="598"/>
      <c r="E186" s="598"/>
      <c r="F186" s="598"/>
      <c r="G186" s="598"/>
      <c r="H186" s="598"/>
      <c r="I186" s="598"/>
      <c r="J186" s="598"/>
      <c r="K186" s="598"/>
      <c r="L186" s="586"/>
      <c r="M186" s="599"/>
      <c r="N186" s="600"/>
      <c r="O186" s="600"/>
      <c r="P186" s="600"/>
      <c r="Q186" s="600"/>
      <c r="R186" s="600"/>
      <c r="S186" s="600"/>
      <c r="T186" s="600"/>
      <c r="U186" s="600"/>
      <c r="V186" s="586"/>
      <c r="W186" s="586"/>
      <c r="X186" s="586"/>
      <c r="Y186" s="586"/>
      <c r="Z186" s="586"/>
      <c r="AA186" s="586"/>
      <c r="AB186" s="586"/>
      <c r="AC186" s="586"/>
      <c r="AD186" s="586"/>
      <c r="AE186" s="586"/>
      <c r="AF186" s="586"/>
      <c r="AG186" s="601"/>
      <c r="AH186" s="586"/>
      <c r="AI186" s="586"/>
      <c r="AJ186" s="599"/>
      <c r="AK186" s="600"/>
      <c r="AL186" s="600"/>
      <c r="AM186" s="600"/>
      <c r="AN186" s="600"/>
      <c r="AO186" s="600"/>
      <c r="AP186" s="600"/>
      <c r="AQ186" s="600"/>
      <c r="AR186" s="600"/>
      <c r="AS186" s="586"/>
      <c r="AT186" s="586"/>
      <c r="AU186" s="586"/>
      <c r="AV186" s="586"/>
      <c r="AW186" s="586"/>
      <c r="AX186" s="586"/>
      <c r="AY186" s="586"/>
      <c r="AZ186" s="586"/>
      <c r="BA186" s="586"/>
      <c r="BB186" s="586"/>
      <c r="BC186" s="586"/>
      <c r="BD186" s="601"/>
      <c r="BG186" s="599"/>
      <c r="BH186" s="600"/>
      <c r="BI186" s="600"/>
      <c r="BJ186" s="600"/>
      <c r="BK186" s="600"/>
      <c r="BL186" s="600"/>
      <c r="BM186" s="600"/>
      <c r="BN186" s="600"/>
      <c r="BO186" s="600"/>
      <c r="BP186" s="586"/>
      <c r="BQ186" s="586"/>
      <c r="BR186" s="586"/>
      <c r="BS186" s="586"/>
      <c r="BT186" s="586"/>
      <c r="BU186" s="586"/>
      <c r="BV186" s="586"/>
      <c r="BW186" s="586"/>
      <c r="BX186" s="586"/>
      <c r="BY186" s="586"/>
      <c r="BZ186" s="586"/>
      <c r="CA186" s="601"/>
      <c r="CD186" s="599"/>
      <c r="CE186" s="600"/>
      <c r="CF186" s="600"/>
      <c r="CG186" s="600"/>
      <c r="CH186" s="600"/>
      <c r="CI186" s="600"/>
      <c r="CJ186" s="600"/>
      <c r="CK186" s="600"/>
      <c r="CL186" s="600"/>
      <c r="CM186" s="586"/>
      <c r="CN186" s="586"/>
      <c r="CO186" s="586"/>
      <c r="CP186" s="586"/>
      <c r="CQ186" s="586"/>
      <c r="CR186" s="586"/>
      <c r="CS186" s="586"/>
      <c r="CT186" s="586"/>
      <c r="CU186" s="586"/>
      <c r="CV186" s="586"/>
      <c r="CW186" s="586"/>
      <c r="CX186" s="601"/>
      <c r="CY186" s="586"/>
      <c r="CZ186" s="586"/>
      <c r="DA186" s="586"/>
      <c r="DB186" s="586"/>
      <c r="DC186" s="586"/>
      <c r="DD186" s="586"/>
      <c r="DE186" s="586"/>
      <c r="DF186" s="586"/>
      <c r="DG186" s="586"/>
      <c r="DH186" s="586"/>
      <c r="DI186" s="586"/>
      <c r="DJ186" s="586"/>
      <c r="DK186" s="586"/>
      <c r="DL186" s="586"/>
      <c r="DM186" s="586"/>
      <c r="DN186" s="586"/>
      <c r="DO186" s="586"/>
      <c r="DP186" s="586"/>
      <c r="DQ186" s="586"/>
      <c r="DR186" s="586"/>
      <c r="DS186" s="586"/>
      <c r="DT186" s="586"/>
      <c r="DU186" s="586"/>
      <c r="DV186" s="586"/>
      <c r="DW186" s="586"/>
      <c r="DX186" s="586"/>
      <c r="DY186" s="586"/>
      <c r="DZ186" s="586"/>
    </row>
    <row r="187" spans="1:130" ht="17.75" customHeight="1">
      <c r="A187" s="596"/>
      <c r="B187" s="598"/>
      <c r="C187" s="598"/>
      <c r="D187" s="598"/>
      <c r="E187" s="598"/>
      <c r="F187" s="598"/>
      <c r="G187" s="598"/>
      <c r="H187" s="598"/>
      <c r="I187" s="598"/>
      <c r="J187" s="598"/>
      <c r="K187" s="598"/>
      <c r="L187" s="586"/>
      <c r="M187" s="599"/>
      <c r="N187" s="600"/>
      <c r="O187" s="600"/>
      <c r="P187" s="600"/>
      <c r="Q187" s="600"/>
      <c r="R187" s="600"/>
      <c r="S187" s="600"/>
      <c r="T187" s="600"/>
      <c r="U187" s="600"/>
      <c r="V187" s="586"/>
      <c r="W187" s="586"/>
      <c r="X187" s="586"/>
      <c r="Y187" s="586"/>
      <c r="Z187" s="586"/>
      <c r="AA187" s="586"/>
      <c r="AB187" s="586"/>
      <c r="AC187" s="586"/>
      <c r="AD187" s="586"/>
      <c r="AE187" s="586"/>
      <c r="AF187" s="586"/>
      <c r="AG187" s="601"/>
      <c r="AH187" s="586"/>
      <c r="AI187" s="586"/>
      <c r="AJ187" s="599"/>
      <c r="AK187" s="600"/>
      <c r="AL187" s="600"/>
      <c r="AM187" s="600"/>
      <c r="AN187" s="600"/>
      <c r="AO187" s="600"/>
      <c r="AP187" s="600"/>
      <c r="AQ187" s="600"/>
      <c r="AR187" s="600"/>
      <c r="AS187" s="586"/>
      <c r="AT187" s="586"/>
      <c r="AU187" s="586"/>
      <c r="AV187" s="586"/>
      <c r="AW187" s="586"/>
      <c r="AX187" s="586"/>
      <c r="AY187" s="586"/>
      <c r="AZ187" s="586"/>
      <c r="BA187" s="586"/>
      <c r="BB187" s="586"/>
      <c r="BC187" s="586"/>
      <c r="BD187" s="601"/>
      <c r="BG187" s="599"/>
      <c r="BH187" s="600"/>
      <c r="BI187" s="600"/>
      <c r="BJ187" s="600"/>
      <c r="BK187" s="600"/>
      <c r="BL187" s="600"/>
      <c r="BM187" s="600"/>
      <c r="BN187" s="600"/>
      <c r="BO187" s="600"/>
      <c r="BP187" s="586"/>
      <c r="BQ187" s="586"/>
      <c r="BR187" s="586"/>
      <c r="BS187" s="586"/>
      <c r="BT187" s="586"/>
      <c r="BU187" s="586"/>
      <c r="BV187" s="586"/>
      <c r="BW187" s="586"/>
      <c r="BX187" s="586"/>
      <c r="BY187" s="586"/>
      <c r="BZ187" s="586"/>
      <c r="CA187" s="601"/>
      <c r="CD187" s="599"/>
      <c r="CE187" s="600"/>
      <c r="CF187" s="600"/>
      <c r="CG187" s="600"/>
      <c r="CH187" s="600"/>
      <c r="CI187" s="600"/>
      <c r="CJ187" s="600"/>
      <c r="CK187" s="600"/>
      <c r="CL187" s="600"/>
      <c r="CM187" s="586"/>
      <c r="CN187" s="586"/>
      <c r="CO187" s="586"/>
      <c r="CP187" s="586"/>
      <c r="CQ187" s="586"/>
      <c r="CR187" s="586"/>
      <c r="CS187" s="586"/>
      <c r="CT187" s="586"/>
      <c r="CU187" s="586"/>
      <c r="CV187" s="586"/>
      <c r="CW187" s="586"/>
      <c r="CX187" s="601"/>
      <c r="CY187" s="586"/>
      <c r="CZ187" s="586"/>
      <c r="DA187" s="586"/>
      <c r="DB187" s="586"/>
      <c r="DC187" s="586"/>
      <c r="DD187" s="586"/>
      <c r="DE187" s="586"/>
      <c r="DF187" s="586"/>
      <c r="DG187" s="586"/>
      <c r="DH187" s="586"/>
      <c r="DI187" s="586"/>
      <c r="DJ187" s="586"/>
      <c r="DK187" s="586"/>
      <c r="DL187" s="586"/>
      <c r="DM187" s="586"/>
      <c r="DN187" s="586"/>
      <c r="DO187" s="586"/>
      <c r="DP187" s="586"/>
      <c r="DQ187" s="586"/>
      <c r="DR187" s="586"/>
      <c r="DS187" s="586"/>
      <c r="DT187" s="586"/>
      <c r="DU187" s="586"/>
      <c r="DV187" s="586"/>
      <c r="DW187" s="586"/>
      <c r="DX187" s="586"/>
      <c r="DY187" s="586"/>
      <c r="DZ187" s="586"/>
    </row>
    <row r="188" spans="1:130" ht="17.75" customHeight="1">
      <c r="A188" s="596"/>
      <c r="B188" s="598"/>
      <c r="C188" s="598"/>
      <c r="D188" s="598"/>
      <c r="E188" s="598"/>
      <c r="F188" s="598"/>
      <c r="G188" s="598"/>
      <c r="H188" s="598"/>
      <c r="I188" s="598"/>
      <c r="J188" s="598"/>
      <c r="K188" s="598"/>
      <c r="L188" s="586"/>
      <c r="M188" s="599"/>
      <c r="N188" s="600"/>
      <c r="O188" s="600"/>
      <c r="P188" s="600"/>
      <c r="Q188" s="600"/>
      <c r="R188" s="600"/>
      <c r="S188" s="600"/>
      <c r="T188" s="600"/>
      <c r="U188" s="600"/>
      <c r="V188" s="586"/>
      <c r="W188" s="586"/>
      <c r="X188" s="586"/>
      <c r="Y188" s="586"/>
      <c r="Z188" s="586"/>
      <c r="AA188" s="586"/>
      <c r="AB188" s="586"/>
      <c r="AC188" s="586"/>
      <c r="AD188" s="586"/>
      <c r="AE188" s="586"/>
      <c r="AF188" s="586"/>
      <c r="AG188" s="601"/>
      <c r="AH188" s="586"/>
      <c r="AI188" s="586"/>
      <c r="AJ188" s="599"/>
      <c r="AK188" s="600"/>
      <c r="AL188" s="600"/>
      <c r="AM188" s="600"/>
      <c r="AN188" s="600"/>
      <c r="AO188" s="600"/>
      <c r="AP188" s="600"/>
      <c r="AQ188" s="600"/>
      <c r="AR188" s="600"/>
      <c r="AS188" s="586"/>
      <c r="AT188" s="586"/>
      <c r="AU188" s="586"/>
      <c r="AV188" s="586"/>
      <c r="AW188" s="586"/>
      <c r="AX188" s="586"/>
      <c r="AY188" s="586"/>
      <c r="AZ188" s="586"/>
      <c r="BA188" s="586"/>
      <c r="BB188" s="586"/>
      <c r="BC188" s="586"/>
      <c r="BD188" s="601"/>
      <c r="BG188" s="599"/>
      <c r="BH188" s="600"/>
      <c r="BI188" s="600"/>
      <c r="BJ188" s="600"/>
      <c r="BK188" s="600"/>
      <c r="BL188" s="600"/>
      <c r="BM188" s="600"/>
      <c r="BN188" s="600"/>
      <c r="BO188" s="600"/>
      <c r="BP188" s="586"/>
      <c r="BQ188" s="586"/>
      <c r="BR188" s="586"/>
      <c r="BS188" s="586"/>
      <c r="BT188" s="586"/>
      <c r="BU188" s="586"/>
      <c r="BV188" s="586"/>
      <c r="BW188" s="586"/>
      <c r="BX188" s="586"/>
      <c r="BY188" s="586"/>
      <c r="BZ188" s="586"/>
      <c r="CA188" s="601"/>
      <c r="CD188" s="599"/>
      <c r="CE188" s="600"/>
      <c r="CF188" s="600"/>
      <c r="CG188" s="600"/>
      <c r="CH188" s="600"/>
      <c r="CI188" s="600"/>
      <c r="CJ188" s="600"/>
      <c r="CK188" s="600"/>
      <c r="CL188" s="600"/>
      <c r="CM188" s="586"/>
      <c r="CN188" s="586"/>
      <c r="CO188" s="586"/>
      <c r="CP188" s="586"/>
      <c r="CQ188" s="586"/>
      <c r="CR188" s="586"/>
      <c r="CS188" s="586"/>
      <c r="CT188" s="586"/>
      <c r="CU188" s="586"/>
      <c r="CV188" s="586"/>
      <c r="CW188" s="586"/>
      <c r="CX188" s="601"/>
      <c r="CY188" s="586"/>
      <c r="CZ188" s="586"/>
      <c r="DA188" s="586"/>
      <c r="DB188" s="586"/>
      <c r="DC188" s="586"/>
      <c r="DD188" s="586"/>
      <c r="DE188" s="586"/>
      <c r="DF188" s="586"/>
      <c r="DG188" s="586"/>
      <c r="DH188" s="586"/>
      <c r="DI188" s="586"/>
      <c r="DJ188" s="586"/>
      <c r="DK188" s="586"/>
      <c r="DL188" s="586"/>
      <c r="DM188" s="586"/>
      <c r="DN188" s="586"/>
      <c r="DO188" s="586"/>
      <c r="DP188" s="586"/>
      <c r="DQ188" s="586"/>
      <c r="DR188" s="586"/>
      <c r="DS188" s="586"/>
      <c r="DT188" s="586"/>
      <c r="DU188" s="586"/>
      <c r="DV188" s="586"/>
      <c r="DW188" s="586"/>
      <c r="DX188" s="586"/>
      <c r="DY188" s="586"/>
      <c r="DZ188" s="586"/>
    </row>
    <row r="189" spans="1:130" ht="17.75" customHeight="1">
      <c r="A189" s="596"/>
      <c r="B189" s="598"/>
      <c r="C189" s="598"/>
      <c r="D189" s="598"/>
      <c r="E189" s="598"/>
      <c r="F189" s="598"/>
      <c r="G189" s="598"/>
      <c r="H189" s="598"/>
      <c r="I189" s="598"/>
      <c r="J189" s="598"/>
      <c r="K189" s="598"/>
      <c r="L189" s="586"/>
      <c r="M189" s="599"/>
      <c r="N189" s="600"/>
      <c r="O189" s="600"/>
      <c r="P189" s="600"/>
      <c r="Q189" s="600"/>
      <c r="R189" s="600"/>
      <c r="S189" s="600"/>
      <c r="T189" s="600"/>
      <c r="U189" s="600"/>
      <c r="V189" s="586"/>
      <c r="W189" s="586"/>
      <c r="X189" s="586"/>
      <c r="Y189" s="586"/>
      <c r="Z189" s="586"/>
      <c r="AA189" s="586"/>
      <c r="AB189" s="586"/>
      <c r="AC189" s="586"/>
      <c r="AD189" s="586"/>
      <c r="AE189" s="586"/>
      <c r="AF189" s="586"/>
      <c r="AG189" s="601"/>
      <c r="AH189" s="586"/>
      <c r="AI189" s="586"/>
      <c r="AJ189" s="599"/>
      <c r="AK189" s="600"/>
      <c r="AL189" s="600"/>
      <c r="AM189" s="600"/>
      <c r="AN189" s="600"/>
      <c r="AO189" s="600"/>
      <c r="AP189" s="600"/>
      <c r="AQ189" s="600"/>
      <c r="AR189" s="600"/>
      <c r="AS189" s="586"/>
      <c r="AT189" s="586"/>
      <c r="AU189" s="586"/>
      <c r="AV189" s="586"/>
      <c r="AW189" s="586"/>
      <c r="AX189" s="586"/>
      <c r="AY189" s="586"/>
      <c r="AZ189" s="586"/>
      <c r="BA189" s="586"/>
      <c r="BB189" s="586"/>
      <c r="BC189" s="586"/>
      <c r="BD189" s="601"/>
      <c r="BG189" s="599"/>
      <c r="BH189" s="600"/>
      <c r="BI189" s="600"/>
      <c r="BJ189" s="600"/>
      <c r="BK189" s="600"/>
      <c r="BL189" s="600"/>
      <c r="BM189" s="600"/>
      <c r="BN189" s="600"/>
      <c r="BO189" s="600"/>
      <c r="BP189" s="586"/>
      <c r="BQ189" s="586"/>
      <c r="BR189" s="586"/>
      <c r="BS189" s="586"/>
      <c r="BT189" s="586"/>
      <c r="BU189" s="586"/>
      <c r="BV189" s="586"/>
      <c r="BW189" s="586"/>
      <c r="BX189" s="586"/>
      <c r="BY189" s="586"/>
      <c r="BZ189" s="586"/>
      <c r="CA189" s="601"/>
      <c r="CD189" s="599"/>
      <c r="CE189" s="600"/>
      <c r="CF189" s="600"/>
      <c r="CG189" s="600"/>
      <c r="CH189" s="600"/>
      <c r="CI189" s="600"/>
      <c r="CJ189" s="600"/>
      <c r="CK189" s="600"/>
      <c r="CL189" s="600"/>
      <c r="CM189" s="586"/>
      <c r="CN189" s="586"/>
      <c r="CO189" s="586"/>
      <c r="CP189" s="586"/>
      <c r="CQ189" s="586"/>
      <c r="CR189" s="586"/>
      <c r="CS189" s="586"/>
      <c r="CT189" s="586"/>
      <c r="CU189" s="586"/>
      <c r="CV189" s="586"/>
      <c r="CW189" s="586"/>
      <c r="CX189" s="601"/>
      <c r="CY189" s="586"/>
      <c r="CZ189" s="586"/>
      <c r="DA189" s="586"/>
      <c r="DB189" s="586"/>
      <c r="DC189" s="586"/>
      <c r="DD189" s="586"/>
      <c r="DE189" s="586"/>
      <c r="DF189" s="586"/>
      <c r="DG189" s="586"/>
      <c r="DH189" s="586"/>
      <c r="DI189" s="586"/>
      <c r="DJ189" s="586"/>
      <c r="DK189" s="586"/>
      <c r="DL189" s="586"/>
      <c r="DM189" s="586"/>
      <c r="DN189" s="586"/>
      <c r="DO189" s="586"/>
      <c r="DP189" s="586"/>
      <c r="DQ189" s="586"/>
      <c r="DR189" s="586"/>
      <c r="DS189" s="586"/>
      <c r="DT189" s="586"/>
      <c r="DU189" s="586"/>
      <c r="DV189" s="586"/>
      <c r="DW189" s="586"/>
      <c r="DX189" s="586"/>
      <c r="DY189" s="586"/>
      <c r="DZ189" s="586"/>
    </row>
    <row r="190" spans="1:130" ht="17.75" customHeight="1">
      <c r="A190" s="596"/>
      <c r="B190" s="598"/>
      <c r="C190" s="598"/>
      <c r="D190" s="598"/>
      <c r="E190" s="598"/>
      <c r="F190" s="598"/>
      <c r="G190" s="598"/>
      <c r="H190" s="598"/>
      <c r="I190" s="598"/>
      <c r="J190" s="598"/>
      <c r="K190" s="598"/>
      <c r="L190" s="586"/>
      <c r="M190" s="599"/>
      <c r="N190" s="600"/>
      <c r="O190" s="600"/>
      <c r="P190" s="600"/>
      <c r="Q190" s="600"/>
      <c r="R190" s="600"/>
      <c r="S190" s="600"/>
      <c r="T190" s="600"/>
      <c r="U190" s="600"/>
      <c r="V190" s="586"/>
      <c r="W190" s="586"/>
      <c r="X190" s="586"/>
      <c r="Y190" s="586"/>
      <c r="Z190" s="586"/>
      <c r="AA190" s="586"/>
      <c r="AB190" s="586"/>
      <c r="AC190" s="586"/>
      <c r="AD190" s="586"/>
      <c r="AE190" s="586"/>
      <c r="AF190" s="586"/>
      <c r="AG190" s="601"/>
      <c r="AH190" s="586"/>
      <c r="AI190" s="586"/>
      <c r="AJ190" s="599"/>
      <c r="AK190" s="600"/>
      <c r="AL190" s="600"/>
      <c r="AM190" s="600"/>
      <c r="AN190" s="600"/>
      <c r="AO190" s="600"/>
      <c r="AP190" s="600"/>
      <c r="AQ190" s="600"/>
      <c r="AR190" s="600"/>
      <c r="AS190" s="586"/>
      <c r="AT190" s="586"/>
      <c r="AU190" s="586"/>
      <c r="AV190" s="586"/>
      <c r="AW190" s="586"/>
      <c r="AX190" s="586"/>
      <c r="AY190" s="586"/>
      <c r="AZ190" s="586"/>
      <c r="BA190" s="586"/>
      <c r="BB190" s="586"/>
      <c r="BC190" s="586"/>
      <c r="BD190" s="601"/>
      <c r="BG190" s="599"/>
      <c r="BH190" s="600"/>
      <c r="BI190" s="600"/>
      <c r="BJ190" s="600"/>
      <c r="BK190" s="600"/>
      <c r="BL190" s="600"/>
      <c r="BM190" s="600"/>
      <c r="BN190" s="600"/>
      <c r="BO190" s="600"/>
      <c r="BP190" s="586"/>
      <c r="BQ190" s="586"/>
      <c r="BR190" s="586"/>
      <c r="BS190" s="586"/>
      <c r="BT190" s="586"/>
      <c r="BU190" s="586"/>
      <c r="BV190" s="586"/>
      <c r="BW190" s="586"/>
      <c r="BX190" s="586"/>
      <c r="BY190" s="586"/>
      <c r="BZ190" s="586"/>
      <c r="CA190" s="601"/>
      <c r="CD190" s="599"/>
      <c r="CE190" s="600"/>
      <c r="CF190" s="600"/>
      <c r="CG190" s="600"/>
      <c r="CH190" s="600"/>
      <c r="CI190" s="600"/>
      <c r="CJ190" s="600"/>
      <c r="CK190" s="600"/>
      <c r="CL190" s="600"/>
      <c r="CM190" s="586"/>
      <c r="CN190" s="586"/>
      <c r="CO190" s="586"/>
      <c r="CP190" s="586"/>
      <c r="CQ190" s="586"/>
      <c r="CR190" s="586"/>
      <c r="CS190" s="586"/>
      <c r="CT190" s="586"/>
      <c r="CU190" s="586"/>
      <c r="CV190" s="586"/>
      <c r="CW190" s="586"/>
      <c r="CX190" s="601"/>
      <c r="CY190" s="586"/>
      <c r="CZ190" s="586"/>
      <c r="DA190" s="586"/>
      <c r="DB190" s="586"/>
      <c r="DC190" s="586"/>
      <c r="DD190" s="586"/>
      <c r="DE190" s="586"/>
      <c r="DF190" s="586"/>
      <c r="DG190" s="586"/>
      <c r="DH190" s="586"/>
      <c r="DI190" s="586"/>
      <c r="DJ190" s="586"/>
      <c r="DK190" s="586"/>
      <c r="DL190" s="586"/>
      <c r="DM190" s="586"/>
      <c r="DN190" s="586"/>
      <c r="DO190" s="586"/>
      <c r="DP190" s="586"/>
      <c r="DQ190" s="586"/>
      <c r="DR190" s="586"/>
      <c r="DS190" s="586"/>
      <c r="DT190" s="586"/>
      <c r="DU190" s="586"/>
      <c r="DV190" s="586"/>
      <c r="DW190" s="586"/>
      <c r="DX190" s="586"/>
      <c r="DY190" s="586"/>
      <c r="DZ190" s="586"/>
    </row>
    <row r="191" spans="1:130" ht="15.5" customHeight="1">
      <c r="A191" s="596"/>
      <c r="B191" s="598"/>
      <c r="C191" s="598"/>
      <c r="D191" s="598"/>
      <c r="E191" s="598"/>
      <c r="F191" s="598"/>
      <c r="G191" s="598"/>
      <c r="H191" s="598"/>
      <c r="I191" s="598"/>
      <c r="J191" s="617"/>
      <c r="K191" s="598"/>
      <c r="L191" s="586"/>
      <c r="M191" s="599"/>
      <c r="N191" s="600"/>
      <c r="O191" s="600"/>
      <c r="P191" s="600"/>
      <c r="Q191" s="600"/>
      <c r="R191" s="600"/>
      <c r="S191" s="600"/>
      <c r="T191" s="600"/>
      <c r="U191" s="600"/>
      <c r="V191" s="586"/>
      <c r="W191" s="586"/>
      <c r="X191" s="586"/>
      <c r="Y191" s="586"/>
      <c r="Z191" s="586"/>
      <c r="AA191" s="586"/>
      <c r="AB191" s="586"/>
      <c r="AC191" s="586"/>
      <c r="AD191" s="586"/>
      <c r="AE191" s="586"/>
      <c r="AF191" s="586"/>
      <c r="AG191" s="601"/>
      <c r="AH191" s="586"/>
      <c r="AI191" s="586"/>
      <c r="AJ191" s="599"/>
      <c r="AK191" s="600"/>
      <c r="AL191" s="600"/>
      <c r="AM191" s="600"/>
      <c r="AN191" s="600"/>
      <c r="AO191" s="600"/>
      <c r="AP191" s="600"/>
      <c r="AQ191" s="600"/>
      <c r="AR191" s="600"/>
      <c r="AS191" s="586"/>
      <c r="AT191" s="586"/>
      <c r="AU191" s="586"/>
      <c r="AV191" s="586"/>
      <c r="AW191" s="586"/>
      <c r="AX191" s="586"/>
      <c r="AY191" s="586"/>
      <c r="AZ191" s="586"/>
      <c r="BA191" s="586"/>
      <c r="BB191" s="586"/>
      <c r="BC191" s="586"/>
      <c r="BD191" s="601"/>
      <c r="BG191" s="599"/>
      <c r="BH191" s="600"/>
      <c r="BI191" s="600"/>
      <c r="BJ191" s="600"/>
      <c r="BK191" s="600"/>
      <c r="BL191" s="600"/>
      <c r="BM191" s="600"/>
      <c r="BN191" s="600"/>
      <c r="BO191" s="600"/>
      <c r="BP191" s="586"/>
      <c r="BQ191" s="586"/>
      <c r="BR191" s="586"/>
      <c r="BS191" s="586"/>
      <c r="BT191" s="586"/>
      <c r="BU191" s="586"/>
      <c r="BV191" s="586"/>
      <c r="BW191" s="586"/>
      <c r="BX191" s="586"/>
      <c r="BY191" s="586"/>
      <c r="BZ191" s="586"/>
      <c r="CA191" s="601"/>
      <c r="CD191" s="599"/>
      <c r="CE191" s="600"/>
      <c r="CF191" s="600"/>
      <c r="CG191" s="600"/>
      <c r="CH191" s="600"/>
      <c r="CI191" s="600"/>
      <c r="CJ191" s="600"/>
      <c r="CK191" s="600"/>
      <c r="CL191" s="600"/>
      <c r="CM191" s="586"/>
      <c r="CN191" s="586"/>
      <c r="CO191" s="586"/>
      <c r="CP191" s="586"/>
      <c r="CQ191" s="586"/>
      <c r="CR191" s="586"/>
      <c r="CS191" s="586"/>
      <c r="CT191" s="586"/>
      <c r="CU191" s="586"/>
      <c r="CV191" s="586"/>
      <c r="CW191" s="586"/>
      <c r="CX191" s="601"/>
      <c r="CY191" s="586"/>
      <c r="CZ191" s="586"/>
      <c r="DA191" s="586"/>
      <c r="DB191" s="586"/>
      <c r="DC191" s="586"/>
      <c r="DD191" s="586"/>
      <c r="DE191" s="586"/>
      <c r="DF191" s="586"/>
      <c r="DG191" s="586"/>
      <c r="DH191" s="586"/>
      <c r="DI191" s="586"/>
      <c r="DJ191" s="586"/>
      <c r="DK191" s="586"/>
      <c r="DL191" s="586"/>
      <c r="DM191" s="586"/>
      <c r="DN191" s="586"/>
      <c r="DO191" s="586"/>
      <c r="DP191" s="586"/>
      <c r="DQ191" s="586"/>
      <c r="DR191" s="586"/>
      <c r="DS191" s="586"/>
      <c r="DT191" s="586"/>
      <c r="DU191" s="586"/>
      <c r="DV191" s="586"/>
      <c r="DW191" s="586"/>
      <c r="DX191" s="586"/>
      <c r="DY191" s="586"/>
      <c r="DZ191" s="586"/>
    </row>
    <row r="192" spans="1:130" s="651" customFormat="1" ht="26.75" customHeight="1">
      <c r="B192" s="636" t="s">
        <v>1442</v>
      </c>
      <c r="C192" s="653"/>
      <c r="D192" s="653"/>
      <c r="E192" s="653"/>
      <c r="F192" s="653"/>
      <c r="G192" s="653"/>
      <c r="H192" s="653"/>
      <c r="I192" s="653"/>
      <c r="J192" s="622"/>
      <c r="K192" s="623"/>
      <c r="L192" s="586"/>
      <c r="M192" s="627" t="s">
        <v>1443</v>
      </c>
      <c r="N192" s="654"/>
      <c r="O192" s="654"/>
      <c r="P192" s="654"/>
      <c r="Q192" s="654"/>
      <c r="R192" s="654"/>
      <c r="S192" s="654"/>
      <c r="AG192" s="655"/>
      <c r="AJ192" s="627" t="s">
        <v>1444</v>
      </c>
      <c r="AK192" s="654"/>
      <c r="AL192" s="654"/>
      <c r="AM192" s="654"/>
      <c r="AN192" s="654"/>
      <c r="AO192" s="654"/>
      <c r="AP192" s="654"/>
      <c r="BD192" s="655"/>
      <c r="BE192" s="656"/>
      <c r="BF192" s="656"/>
      <c r="BG192" s="627" t="s">
        <v>1445</v>
      </c>
      <c r="BH192" s="654"/>
      <c r="BI192" s="654"/>
      <c r="BJ192" s="654"/>
      <c r="BK192" s="654"/>
      <c r="BL192" s="654"/>
      <c r="BM192" s="654"/>
      <c r="CA192" s="655"/>
      <c r="CB192" s="586"/>
      <c r="CC192" s="586"/>
      <c r="CD192" s="627" t="s">
        <v>1446</v>
      </c>
      <c r="CE192" s="654"/>
      <c r="CF192" s="654"/>
      <c r="CG192" s="654"/>
      <c r="CH192" s="654"/>
      <c r="CI192" s="654"/>
      <c r="CJ192" s="654"/>
      <c r="CX192" s="655"/>
      <c r="CY192" s="656"/>
      <c r="CZ192" s="656"/>
      <c r="DA192" s="656"/>
      <c r="DB192" s="656"/>
      <c r="DC192" s="656"/>
      <c r="DD192" s="656"/>
      <c r="DE192" s="656"/>
      <c r="DF192" s="656"/>
      <c r="DG192" s="656"/>
      <c r="DH192" s="656"/>
      <c r="DI192" s="656"/>
      <c r="DJ192" s="656"/>
      <c r="DK192" s="656"/>
      <c r="DL192" s="656"/>
      <c r="DM192" s="656"/>
      <c r="DN192" s="656"/>
      <c r="DO192" s="656"/>
      <c r="DP192" s="656"/>
      <c r="DQ192" s="656"/>
      <c r="DR192" s="656"/>
      <c r="DS192" s="656"/>
      <c r="DT192" s="656"/>
      <c r="DU192" s="656"/>
      <c r="DV192" s="656"/>
      <c r="DW192" s="656"/>
      <c r="DX192" s="656"/>
      <c r="DY192" s="656"/>
      <c r="DZ192" s="656"/>
    </row>
    <row r="193" spans="1:130" ht="17.75" customHeight="1">
      <c r="A193" s="596"/>
      <c r="B193" s="598"/>
      <c r="C193" s="598"/>
      <c r="D193" s="598"/>
      <c r="E193" s="598"/>
      <c r="F193" s="598"/>
      <c r="G193" s="598"/>
      <c r="H193" s="598"/>
      <c r="I193" s="598"/>
      <c r="J193" s="629"/>
      <c r="K193" s="598"/>
      <c r="L193" s="586"/>
      <c r="M193" s="599"/>
      <c r="N193" s="600"/>
      <c r="O193" s="600"/>
      <c r="P193" s="600"/>
      <c r="Q193" s="600"/>
      <c r="R193" s="600"/>
      <c r="S193" s="600"/>
      <c r="T193" s="600"/>
      <c r="U193" s="600"/>
      <c r="V193" s="600"/>
      <c r="W193" s="586"/>
      <c r="X193" s="600"/>
      <c r="Y193" s="600"/>
      <c r="Z193" s="600"/>
      <c r="AA193" s="600"/>
      <c r="AB193" s="586"/>
      <c r="AC193" s="600"/>
      <c r="AD193" s="600"/>
      <c r="AE193" s="600"/>
      <c r="AF193" s="600"/>
      <c r="AG193" s="601"/>
      <c r="AH193" s="586"/>
      <c r="AI193" s="586"/>
      <c r="AJ193" s="599"/>
      <c r="AK193" s="600"/>
      <c r="AL193" s="600"/>
      <c r="AM193" s="600"/>
      <c r="AN193" s="600"/>
      <c r="AO193" s="600"/>
      <c r="AP193" s="600"/>
      <c r="AQ193" s="600"/>
      <c r="AR193" s="600"/>
      <c r="AS193" s="600"/>
      <c r="AT193" s="586"/>
      <c r="AU193" s="600"/>
      <c r="AV193" s="600"/>
      <c r="AW193" s="600"/>
      <c r="AX193" s="600"/>
      <c r="AY193" s="586"/>
      <c r="AZ193" s="600"/>
      <c r="BA193" s="600"/>
      <c r="BB193" s="600"/>
      <c r="BC193" s="600"/>
      <c r="BD193" s="601"/>
      <c r="BG193" s="599"/>
      <c r="BH193" s="600"/>
      <c r="BI193" s="600"/>
      <c r="BJ193" s="600"/>
      <c r="BK193" s="600"/>
      <c r="BL193" s="600"/>
      <c r="BM193" s="600"/>
      <c r="BN193" s="600"/>
      <c r="BO193" s="600"/>
      <c r="BP193" s="600"/>
      <c r="BQ193" s="586"/>
      <c r="BR193" s="600"/>
      <c r="BS193" s="600"/>
      <c r="BT193" s="600"/>
      <c r="BU193" s="600"/>
      <c r="BV193" s="586"/>
      <c r="BW193" s="600"/>
      <c r="BX193" s="600"/>
      <c r="BY193" s="600"/>
      <c r="BZ193" s="600"/>
      <c r="CA193" s="601"/>
      <c r="CD193" s="599"/>
      <c r="CE193" s="600"/>
      <c r="CF193" s="600"/>
      <c r="CG193" s="600"/>
      <c r="CH193" s="600"/>
      <c r="CI193" s="600"/>
      <c r="CJ193" s="600"/>
      <c r="CK193" s="600"/>
      <c r="CL193" s="600"/>
      <c r="CM193" s="600"/>
      <c r="CN193" s="586"/>
      <c r="CO193" s="600"/>
      <c r="CP193" s="600"/>
      <c r="CQ193" s="600"/>
      <c r="CR193" s="600"/>
      <c r="CS193" s="586"/>
      <c r="CT193" s="600"/>
      <c r="CU193" s="600"/>
      <c r="CV193" s="600"/>
      <c r="CW193" s="600"/>
      <c r="CX193" s="601"/>
      <c r="CY193" s="586"/>
      <c r="CZ193" s="586"/>
      <c r="DA193" s="586"/>
      <c r="DB193" s="586"/>
      <c r="DC193" s="586"/>
      <c r="DD193" s="586"/>
      <c r="DE193" s="586"/>
      <c r="DF193" s="586"/>
      <c r="DG193" s="586"/>
      <c r="DH193" s="586"/>
      <c r="DI193" s="586"/>
      <c r="DJ193" s="586"/>
      <c r="DK193" s="586"/>
      <c r="DL193" s="586"/>
      <c r="DM193" s="586"/>
      <c r="DN193" s="586"/>
      <c r="DO193" s="586"/>
      <c r="DP193" s="586"/>
      <c r="DQ193" s="586"/>
      <c r="DR193" s="586"/>
      <c r="DS193" s="586"/>
      <c r="DT193" s="586"/>
      <c r="DU193" s="586"/>
      <c r="DV193" s="586"/>
      <c r="DW193" s="586"/>
      <c r="DX193" s="586"/>
      <c r="DY193" s="586"/>
      <c r="DZ193" s="586"/>
    </row>
    <row r="194" spans="1:130" ht="17.75" customHeight="1">
      <c r="A194" s="596"/>
      <c r="B194" s="598"/>
      <c r="C194" s="1457" t="s">
        <v>1447</v>
      </c>
      <c r="D194" s="1457"/>
      <c r="E194" s="1457"/>
      <c r="F194" s="1457"/>
      <c r="G194" s="1457"/>
      <c r="H194" s="1457"/>
      <c r="I194" s="1457"/>
      <c r="J194" s="598"/>
      <c r="K194" s="598"/>
      <c r="L194" s="586"/>
      <c r="M194" s="599"/>
      <c r="N194" s="1550" t="s">
        <v>1860</v>
      </c>
      <c r="O194" s="1550"/>
      <c r="P194" s="1550"/>
      <c r="Q194" s="1550"/>
      <c r="R194" s="1550"/>
      <c r="S194" s="1550"/>
      <c r="T194" s="1550"/>
      <c r="U194" s="1550"/>
      <c r="V194" s="1550"/>
      <c r="W194" s="684"/>
      <c r="X194" s="1445" t="s">
        <v>1448</v>
      </c>
      <c r="Y194" s="1445"/>
      <c r="Z194" s="1445"/>
      <c r="AA194" s="1445"/>
      <c r="AB194" s="1445"/>
      <c r="AC194" s="1445"/>
      <c r="AD194" s="1445"/>
      <c r="AE194" s="1445"/>
      <c r="AF194" s="1445"/>
      <c r="AG194" s="601"/>
      <c r="AH194" s="586"/>
      <c r="AI194" s="586"/>
      <c r="AJ194" s="599"/>
      <c r="AK194" s="1447" t="s">
        <v>1449</v>
      </c>
      <c r="AL194" s="1447"/>
      <c r="AM194" s="1447"/>
      <c r="AN194" s="1447"/>
      <c r="AO194" s="1447"/>
      <c r="AP194" s="1447"/>
      <c r="AQ194" s="1447"/>
      <c r="AR194" s="1447"/>
      <c r="AS194" s="1447"/>
      <c r="AT194" s="684"/>
      <c r="AU194" s="1445" t="s">
        <v>1448</v>
      </c>
      <c r="AV194" s="1445"/>
      <c r="AW194" s="1445"/>
      <c r="AX194" s="1445"/>
      <c r="AY194" s="1445"/>
      <c r="AZ194" s="1445"/>
      <c r="BA194" s="1445"/>
      <c r="BB194" s="1445"/>
      <c r="BC194" s="1445"/>
      <c r="BD194" s="601"/>
      <c r="BG194" s="599"/>
      <c r="BH194" s="1451" t="s">
        <v>1449</v>
      </c>
      <c r="BI194" s="1451"/>
      <c r="BJ194" s="1451"/>
      <c r="BK194" s="1451"/>
      <c r="BL194" s="1451"/>
      <c r="BM194" s="1451"/>
      <c r="BN194" s="1451"/>
      <c r="BO194" s="1451"/>
      <c r="BP194" s="1451"/>
      <c r="BQ194" s="685"/>
      <c r="BR194" s="1449" t="s">
        <v>1448</v>
      </c>
      <c r="BS194" s="1449"/>
      <c r="BT194" s="1449"/>
      <c r="BU194" s="1449"/>
      <c r="BV194" s="1449"/>
      <c r="BW194" s="1449"/>
      <c r="BX194" s="1449"/>
      <c r="BY194" s="1449"/>
      <c r="BZ194" s="1449"/>
      <c r="CA194" s="601"/>
      <c r="CD194" s="599"/>
      <c r="CE194" s="1451" t="s">
        <v>1449</v>
      </c>
      <c r="CF194" s="1451"/>
      <c r="CG194" s="1451"/>
      <c r="CH194" s="1451"/>
      <c r="CI194" s="1451"/>
      <c r="CJ194" s="1451"/>
      <c r="CK194" s="1451"/>
      <c r="CL194" s="1451"/>
      <c r="CM194" s="1451"/>
      <c r="CN194" s="685"/>
      <c r="CO194" s="1449" t="s">
        <v>1448</v>
      </c>
      <c r="CP194" s="1449"/>
      <c r="CQ194" s="1449"/>
      <c r="CR194" s="1449"/>
      <c r="CS194" s="1449"/>
      <c r="CT194" s="1449"/>
      <c r="CU194" s="1449"/>
      <c r="CV194" s="1449"/>
      <c r="CW194" s="1449"/>
      <c r="CX194" s="601"/>
      <c r="CY194" s="586"/>
      <c r="CZ194" s="586"/>
      <c r="DA194" s="586"/>
      <c r="DB194" s="586"/>
      <c r="DC194" s="586"/>
      <c r="DD194" s="586"/>
      <c r="DE194" s="586"/>
      <c r="DF194" s="586"/>
      <c r="DG194" s="586"/>
      <c r="DH194" s="586"/>
      <c r="DI194" s="586"/>
      <c r="DJ194" s="586"/>
      <c r="DK194" s="586"/>
      <c r="DL194" s="586"/>
      <c r="DM194" s="586"/>
      <c r="DN194" s="586"/>
      <c r="DO194" s="586"/>
      <c r="DP194" s="586"/>
      <c r="DQ194" s="586"/>
      <c r="DR194" s="586"/>
      <c r="DS194" s="586"/>
      <c r="DT194" s="586"/>
      <c r="DU194" s="586"/>
      <c r="DV194" s="586"/>
      <c r="DW194" s="586"/>
      <c r="DX194" s="586"/>
      <c r="DY194" s="586"/>
      <c r="DZ194" s="586"/>
    </row>
    <row r="195" spans="1:130" ht="17.75" customHeight="1">
      <c r="A195" s="596"/>
      <c r="B195" s="598"/>
      <c r="C195" s="1457"/>
      <c r="D195" s="1457"/>
      <c r="E195" s="1457"/>
      <c r="F195" s="1457"/>
      <c r="G195" s="1457"/>
      <c r="H195" s="1457"/>
      <c r="I195" s="1457"/>
      <c r="J195" s="598"/>
      <c r="K195" s="598"/>
      <c r="L195" s="586"/>
      <c r="M195" s="599"/>
      <c r="N195" s="1550"/>
      <c r="O195" s="1550"/>
      <c r="P195" s="1550"/>
      <c r="Q195" s="1550"/>
      <c r="R195" s="1550"/>
      <c r="S195" s="1550"/>
      <c r="T195" s="1550"/>
      <c r="U195" s="1550"/>
      <c r="V195" s="1550"/>
      <c r="W195" s="684"/>
      <c r="X195" s="1445"/>
      <c r="Y195" s="1445"/>
      <c r="Z195" s="1445"/>
      <c r="AA195" s="1445"/>
      <c r="AB195" s="1445"/>
      <c r="AC195" s="1445"/>
      <c r="AD195" s="1445"/>
      <c r="AE195" s="1445"/>
      <c r="AF195" s="1445"/>
      <c r="AG195" s="601"/>
      <c r="AH195" s="586"/>
      <c r="AI195" s="586"/>
      <c r="AJ195" s="599"/>
      <c r="AK195" s="1447"/>
      <c r="AL195" s="1447"/>
      <c r="AM195" s="1447"/>
      <c r="AN195" s="1447"/>
      <c r="AO195" s="1447"/>
      <c r="AP195" s="1447"/>
      <c r="AQ195" s="1447"/>
      <c r="AR195" s="1447"/>
      <c r="AS195" s="1447"/>
      <c r="AT195" s="684"/>
      <c r="AU195" s="1445"/>
      <c r="AV195" s="1445"/>
      <c r="AW195" s="1445"/>
      <c r="AX195" s="1445"/>
      <c r="AY195" s="1445"/>
      <c r="AZ195" s="1445"/>
      <c r="BA195" s="1445"/>
      <c r="BB195" s="1445"/>
      <c r="BC195" s="1445"/>
      <c r="BD195" s="601"/>
      <c r="BG195" s="599"/>
      <c r="BH195" s="1451"/>
      <c r="BI195" s="1451"/>
      <c r="BJ195" s="1451"/>
      <c r="BK195" s="1451"/>
      <c r="BL195" s="1451"/>
      <c r="BM195" s="1451"/>
      <c r="BN195" s="1451"/>
      <c r="BO195" s="1451"/>
      <c r="BP195" s="1451"/>
      <c r="BQ195" s="685"/>
      <c r="BR195" s="1449"/>
      <c r="BS195" s="1449"/>
      <c r="BT195" s="1449"/>
      <c r="BU195" s="1449"/>
      <c r="BV195" s="1449"/>
      <c r="BW195" s="1449"/>
      <c r="BX195" s="1449"/>
      <c r="BY195" s="1449"/>
      <c r="BZ195" s="1449"/>
      <c r="CA195" s="601"/>
      <c r="CD195" s="599"/>
      <c r="CE195" s="1451"/>
      <c r="CF195" s="1451"/>
      <c r="CG195" s="1451"/>
      <c r="CH195" s="1451"/>
      <c r="CI195" s="1451"/>
      <c r="CJ195" s="1451"/>
      <c r="CK195" s="1451"/>
      <c r="CL195" s="1451"/>
      <c r="CM195" s="1451"/>
      <c r="CN195" s="685"/>
      <c r="CO195" s="1449"/>
      <c r="CP195" s="1449"/>
      <c r="CQ195" s="1449"/>
      <c r="CR195" s="1449"/>
      <c r="CS195" s="1449"/>
      <c r="CT195" s="1449"/>
      <c r="CU195" s="1449"/>
      <c r="CV195" s="1449"/>
      <c r="CW195" s="1449"/>
      <c r="CX195" s="601"/>
      <c r="CY195" s="586"/>
      <c r="CZ195" s="586"/>
      <c r="DA195" s="586"/>
      <c r="DB195" s="586"/>
      <c r="DC195" s="586"/>
      <c r="DD195" s="586"/>
      <c r="DE195" s="586"/>
      <c r="DF195" s="586"/>
      <c r="DG195" s="586"/>
      <c r="DH195" s="586"/>
      <c r="DI195" s="586"/>
      <c r="DJ195" s="586"/>
      <c r="DK195" s="586"/>
      <c r="DL195" s="586"/>
      <c r="DM195" s="586"/>
      <c r="DN195" s="586"/>
      <c r="DO195" s="586"/>
      <c r="DP195" s="586"/>
      <c r="DQ195" s="586"/>
      <c r="DR195" s="586"/>
      <c r="DS195" s="586"/>
      <c r="DT195" s="586"/>
      <c r="DU195" s="586"/>
      <c r="DV195" s="586"/>
      <c r="DW195" s="586"/>
      <c r="DX195" s="586"/>
      <c r="DY195" s="586"/>
      <c r="DZ195" s="586"/>
    </row>
    <row r="196" spans="1:130" ht="17.75" customHeight="1">
      <c r="A196" s="596"/>
      <c r="B196" s="598"/>
      <c r="C196" s="1457"/>
      <c r="D196" s="1457"/>
      <c r="E196" s="1457"/>
      <c r="F196" s="1457"/>
      <c r="G196" s="1457"/>
      <c r="H196" s="1457"/>
      <c r="I196" s="1457"/>
      <c r="J196" s="598"/>
      <c r="K196" s="598"/>
      <c r="L196" s="586"/>
      <c r="M196" s="599"/>
      <c r="N196" s="1551" t="s">
        <v>1859</v>
      </c>
      <c r="O196" s="1552"/>
      <c r="P196" s="1552"/>
      <c r="Q196" s="1552"/>
      <c r="R196" s="1552"/>
      <c r="S196" s="1552"/>
      <c r="T196" s="1552"/>
      <c r="U196" s="1552"/>
      <c r="V196" s="1553"/>
      <c r="W196" s="686"/>
      <c r="X196" s="1560" t="s">
        <v>1450</v>
      </c>
      <c r="Y196" s="1561"/>
      <c r="Z196" s="1561"/>
      <c r="AA196" s="1561"/>
      <c r="AB196" s="1561"/>
      <c r="AC196" s="1561"/>
      <c r="AD196" s="1561"/>
      <c r="AE196" s="1561"/>
      <c r="AF196" s="1562"/>
      <c r="AG196" s="601"/>
      <c r="AH196" s="586"/>
      <c r="AI196" s="586"/>
      <c r="AJ196" s="599"/>
      <c r="AK196" s="1569" t="s">
        <v>1451</v>
      </c>
      <c r="AL196" s="1570"/>
      <c r="AM196" s="1570"/>
      <c r="AN196" s="1570"/>
      <c r="AO196" s="1570"/>
      <c r="AP196" s="1570"/>
      <c r="AQ196" s="1570"/>
      <c r="AR196" s="1570"/>
      <c r="AS196" s="1571"/>
      <c r="AT196" s="586"/>
      <c r="AU196" s="1578" t="s">
        <v>1885</v>
      </c>
      <c r="AV196" s="1579"/>
      <c r="AW196" s="1579"/>
      <c r="AX196" s="1579"/>
      <c r="AY196" s="1579"/>
      <c r="AZ196" s="1579"/>
      <c r="BA196" s="1579"/>
      <c r="BB196" s="1579"/>
      <c r="BC196" s="1580"/>
      <c r="BD196" s="601"/>
      <c r="BG196" s="599"/>
      <c r="BH196" s="1587" t="s">
        <v>1452</v>
      </c>
      <c r="BI196" s="1588"/>
      <c r="BJ196" s="1588"/>
      <c r="BK196" s="1588"/>
      <c r="BL196" s="1588"/>
      <c r="BM196" s="1588"/>
      <c r="BN196" s="1588"/>
      <c r="BO196" s="1588"/>
      <c r="BP196" s="1589"/>
      <c r="BQ196" s="586"/>
      <c r="BR196" s="1596" t="s">
        <v>1453</v>
      </c>
      <c r="BS196" s="1597"/>
      <c r="BT196" s="1597"/>
      <c r="BU196" s="1597"/>
      <c r="BV196" s="1597"/>
      <c r="BW196" s="1597"/>
      <c r="BX196" s="1597"/>
      <c r="BY196" s="1597"/>
      <c r="BZ196" s="1598"/>
      <c r="CA196" s="601"/>
      <c r="CD196" s="599"/>
      <c r="CE196" s="1605" t="s">
        <v>1889</v>
      </c>
      <c r="CF196" s="1570"/>
      <c r="CG196" s="1570"/>
      <c r="CH196" s="1570"/>
      <c r="CI196" s="1570"/>
      <c r="CJ196" s="1570"/>
      <c r="CK196" s="1570"/>
      <c r="CL196" s="1570"/>
      <c r="CM196" s="1571"/>
      <c r="CN196" s="586"/>
      <c r="CO196" s="1578" t="s">
        <v>1888</v>
      </c>
      <c r="CP196" s="1579"/>
      <c r="CQ196" s="1579"/>
      <c r="CR196" s="1579"/>
      <c r="CS196" s="1579"/>
      <c r="CT196" s="1579"/>
      <c r="CU196" s="1579"/>
      <c r="CV196" s="1579"/>
      <c r="CW196" s="1580"/>
      <c r="CX196" s="601"/>
      <c r="CY196" s="586"/>
      <c r="CZ196" s="586"/>
      <c r="DA196" s="586"/>
      <c r="DB196" s="586"/>
      <c r="DC196" s="586"/>
      <c r="DD196" s="586"/>
      <c r="DE196" s="586"/>
      <c r="DF196" s="586"/>
      <c r="DG196" s="586"/>
      <c r="DH196" s="586"/>
      <c r="DI196" s="586"/>
      <c r="DJ196" s="586"/>
      <c r="DK196" s="586"/>
      <c r="DL196" s="586"/>
      <c r="DM196" s="586"/>
      <c r="DN196" s="586"/>
      <c r="DO196" s="586"/>
      <c r="DP196" s="586"/>
      <c r="DQ196" s="586"/>
      <c r="DR196" s="586"/>
      <c r="DS196" s="586"/>
      <c r="DT196" s="586"/>
      <c r="DU196" s="586"/>
      <c r="DV196" s="586"/>
      <c r="DW196" s="586"/>
      <c r="DX196" s="586"/>
      <c r="DY196" s="586"/>
      <c r="DZ196" s="586"/>
    </row>
    <row r="197" spans="1:130" ht="17.75" customHeight="1">
      <c r="A197" s="596"/>
      <c r="B197" s="598"/>
      <c r="C197" s="1457"/>
      <c r="D197" s="1457"/>
      <c r="E197" s="1457"/>
      <c r="F197" s="1457"/>
      <c r="G197" s="1457"/>
      <c r="H197" s="1457"/>
      <c r="I197" s="1457"/>
      <c r="J197" s="598"/>
      <c r="K197" s="598"/>
      <c r="L197" s="586"/>
      <c r="M197" s="599"/>
      <c r="N197" s="1554"/>
      <c r="O197" s="1555"/>
      <c r="P197" s="1555"/>
      <c r="Q197" s="1555"/>
      <c r="R197" s="1555"/>
      <c r="S197" s="1555"/>
      <c r="T197" s="1555"/>
      <c r="U197" s="1555"/>
      <c r="V197" s="1556"/>
      <c r="W197" s="686"/>
      <c r="X197" s="1563"/>
      <c r="Y197" s="1564"/>
      <c r="Z197" s="1564"/>
      <c r="AA197" s="1564"/>
      <c r="AB197" s="1564"/>
      <c r="AC197" s="1564"/>
      <c r="AD197" s="1564"/>
      <c r="AE197" s="1564"/>
      <c r="AF197" s="1565"/>
      <c r="AG197" s="601"/>
      <c r="AH197" s="586"/>
      <c r="AI197" s="586"/>
      <c r="AJ197" s="599"/>
      <c r="AK197" s="1572"/>
      <c r="AL197" s="1573"/>
      <c r="AM197" s="1573"/>
      <c r="AN197" s="1573"/>
      <c r="AO197" s="1573"/>
      <c r="AP197" s="1573"/>
      <c r="AQ197" s="1573"/>
      <c r="AR197" s="1573"/>
      <c r="AS197" s="1574"/>
      <c r="AT197" s="586"/>
      <c r="AU197" s="1581"/>
      <c r="AV197" s="1582"/>
      <c r="AW197" s="1582"/>
      <c r="AX197" s="1582"/>
      <c r="AY197" s="1582"/>
      <c r="AZ197" s="1582"/>
      <c r="BA197" s="1582"/>
      <c r="BB197" s="1582"/>
      <c r="BC197" s="1583"/>
      <c r="BD197" s="601"/>
      <c r="BG197" s="599"/>
      <c r="BH197" s="1590"/>
      <c r="BI197" s="1591"/>
      <c r="BJ197" s="1591"/>
      <c r="BK197" s="1591"/>
      <c r="BL197" s="1591"/>
      <c r="BM197" s="1591"/>
      <c r="BN197" s="1591"/>
      <c r="BO197" s="1591"/>
      <c r="BP197" s="1592"/>
      <c r="BQ197" s="586"/>
      <c r="BR197" s="1599"/>
      <c r="BS197" s="1600"/>
      <c r="BT197" s="1600"/>
      <c r="BU197" s="1600"/>
      <c r="BV197" s="1600"/>
      <c r="BW197" s="1600"/>
      <c r="BX197" s="1600"/>
      <c r="BY197" s="1600"/>
      <c r="BZ197" s="1601"/>
      <c r="CA197" s="601"/>
      <c r="CD197" s="599"/>
      <c r="CE197" s="1572"/>
      <c r="CF197" s="1573"/>
      <c r="CG197" s="1573"/>
      <c r="CH197" s="1573"/>
      <c r="CI197" s="1573"/>
      <c r="CJ197" s="1573"/>
      <c r="CK197" s="1573"/>
      <c r="CL197" s="1573"/>
      <c r="CM197" s="1574"/>
      <c r="CN197" s="586"/>
      <c r="CO197" s="1581"/>
      <c r="CP197" s="1582"/>
      <c r="CQ197" s="1582"/>
      <c r="CR197" s="1582"/>
      <c r="CS197" s="1582"/>
      <c r="CT197" s="1582"/>
      <c r="CU197" s="1582"/>
      <c r="CV197" s="1582"/>
      <c r="CW197" s="1583"/>
      <c r="CX197" s="601"/>
      <c r="CY197" s="586"/>
      <c r="CZ197" s="586"/>
      <c r="DA197" s="586"/>
      <c r="DB197" s="586"/>
      <c r="DC197" s="586"/>
      <c r="DD197" s="586"/>
      <c r="DE197" s="586"/>
      <c r="DF197" s="586"/>
      <c r="DG197" s="586"/>
      <c r="DH197" s="586"/>
      <c r="DI197" s="586"/>
      <c r="DJ197" s="586"/>
      <c r="DK197" s="586"/>
      <c r="DL197" s="586"/>
      <c r="DM197" s="586"/>
      <c r="DN197" s="586"/>
      <c r="DO197" s="586"/>
      <c r="DP197" s="586"/>
      <c r="DQ197" s="586"/>
      <c r="DR197" s="586"/>
      <c r="DS197" s="586"/>
      <c r="DT197" s="586"/>
      <c r="DU197" s="586"/>
      <c r="DV197" s="586"/>
      <c r="DW197" s="586"/>
      <c r="DX197" s="586"/>
      <c r="DY197" s="586"/>
      <c r="DZ197" s="586"/>
    </row>
    <row r="198" spans="1:130" ht="17.75" customHeight="1">
      <c r="A198" s="596"/>
      <c r="B198" s="598"/>
      <c r="C198" s="1460"/>
      <c r="D198" s="1460"/>
      <c r="E198" s="1460"/>
      <c r="F198" s="1460"/>
      <c r="G198" s="1460"/>
      <c r="H198" s="1460"/>
      <c r="I198" s="1460"/>
      <c r="J198" s="598"/>
      <c r="K198" s="598"/>
      <c r="L198" s="586"/>
      <c r="M198" s="599"/>
      <c r="N198" s="1554"/>
      <c r="O198" s="1555"/>
      <c r="P198" s="1555"/>
      <c r="Q198" s="1555"/>
      <c r="R198" s="1555"/>
      <c r="S198" s="1555"/>
      <c r="T198" s="1555"/>
      <c r="U198" s="1555"/>
      <c r="V198" s="1556"/>
      <c r="W198" s="686"/>
      <c r="X198" s="1563"/>
      <c r="Y198" s="1564"/>
      <c r="Z198" s="1564"/>
      <c r="AA198" s="1564"/>
      <c r="AB198" s="1564"/>
      <c r="AC198" s="1564"/>
      <c r="AD198" s="1564"/>
      <c r="AE198" s="1564"/>
      <c r="AF198" s="1565"/>
      <c r="AG198" s="601"/>
      <c r="AH198" s="586"/>
      <c r="AI198" s="586"/>
      <c r="AJ198" s="599"/>
      <c r="AK198" s="1572"/>
      <c r="AL198" s="1573"/>
      <c r="AM198" s="1573"/>
      <c r="AN198" s="1573"/>
      <c r="AO198" s="1573"/>
      <c r="AP198" s="1573"/>
      <c r="AQ198" s="1573"/>
      <c r="AR198" s="1573"/>
      <c r="AS198" s="1574"/>
      <c r="AT198" s="586"/>
      <c r="AU198" s="1581"/>
      <c r="AV198" s="1582"/>
      <c r="AW198" s="1582"/>
      <c r="AX198" s="1582"/>
      <c r="AY198" s="1582"/>
      <c r="AZ198" s="1582"/>
      <c r="BA198" s="1582"/>
      <c r="BB198" s="1582"/>
      <c r="BC198" s="1583"/>
      <c r="BD198" s="601"/>
      <c r="BG198" s="599"/>
      <c r="BH198" s="1590"/>
      <c r="BI198" s="1591"/>
      <c r="BJ198" s="1591"/>
      <c r="BK198" s="1591"/>
      <c r="BL198" s="1591"/>
      <c r="BM198" s="1591"/>
      <c r="BN198" s="1591"/>
      <c r="BO198" s="1591"/>
      <c r="BP198" s="1592"/>
      <c r="BQ198" s="586"/>
      <c r="BR198" s="1599"/>
      <c r="BS198" s="1600"/>
      <c r="BT198" s="1600"/>
      <c r="BU198" s="1600"/>
      <c r="BV198" s="1600"/>
      <c r="BW198" s="1600"/>
      <c r="BX198" s="1600"/>
      <c r="BY198" s="1600"/>
      <c r="BZ198" s="1601"/>
      <c r="CA198" s="601"/>
      <c r="CD198" s="599"/>
      <c r="CE198" s="1572"/>
      <c r="CF198" s="1573"/>
      <c r="CG198" s="1573"/>
      <c r="CH198" s="1573"/>
      <c r="CI198" s="1573"/>
      <c r="CJ198" s="1573"/>
      <c r="CK198" s="1573"/>
      <c r="CL198" s="1573"/>
      <c r="CM198" s="1574"/>
      <c r="CN198" s="586"/>
      <c r="CO198" s="1581"/>
      <c r="CP198" s="1582"/>
      <c r="CQ198" s="1582"/>
      <c r="CR198" s="1582"/>
      <c r="CS198" s="1582"/>
      <c r="CT198" s="1582"/>
      <c r="CU198" s="1582"/>
      <c r="CV198" s="1582"/>
      <c r="CW198" s="1583"/>
      <c r="CX198" s="601"/>
      <c r="CY198" s="586"/>
      <c r="CZ198" s="586"/>
      <c r="DA198" s="586"/>
      <c r="DB198" s="586"/>
      <c r="DC198" s="586"/>
      <c r="DD198" s="586"/>
      <c r="DE198" s="586"/>
      <c r="DF198" s="586"/>
      <c r="DG198" s="586"/>
      <c r="DH198" s="586"/>
      <c r="DI198" s="586"/>
      <c r="DJ198" s="586"/>
      <c r="DK198" s="586"/>
      <c r="DL198" s="586"/>
      <c r="DM198" s="586"/>
      <c r="DN198" s="586"/>
      <c r="DO198" s="586"/>
      <c r="DP198" s="586"/>
      <c r="DQ198" s="586"/>
      <c r="DR198" s="586"/>
      <c r="DS198" s="586"/>
      <c r="DT198" s="586"/>
      <c r="DU198" s="586"/>
      <c r="DV198" s="586"/>
      <c r="DW198" s="586"/>
      <c r="DX198" s="586"/>
      <c r="DY198" s="586"/>
      <c r="DZ198" s="586"/>
    </row>
    <row r="199" spans="1:130" ht="17.75" customHeight="1">
      <c r="A199" s="596"/>
      <c r="B199" s="598"/>
      <c r="C199" s="687"/>
      <c r="D199" s="687"/>
      <c r="E199" s="687"/>
      <c r="F199" s="687"/>
      <c r="G199" s="687"/>
      <c r="H199" s="687"/>
      <c r="I199" s="687"/>
      <c r="J199" s="598"/>
      <c r="K199" s="598"/>
      <c r="L199" s="586"/>
      <c r="M199" s="599"/>
      <c r="N199" s="1554"/>
      <c r="O199" s="1555"/>
      <c r="P199" s="1555"/>
      <c r="Q199" s="1555"/>
      <c r="R199" s="1555"/>
      <c r="S199" s="1555"/>
      <c r="T199" s="1555"/>
      <c r="U199" s="1555"/>
      <c r="V199" s="1556"/>
      <c r="W199" s="686"/>
      <c r="X199" s="1563"/>
      <c r="Y199" s="1564"/>
      <c r="Z199" s="1564"/>
      <c r="AA199" s="1564"/>
      <c r="AB199" s="1564"/>
      <c r="AC199" s="1564"/>
      <c r="AD199" s="1564"/>
      <c r="AE199" s="1564"/>
      <c r="AF199" s="1565"/>
      <c r="AG199" s="601"/>
      <c r="AH199" s="586"/>
      <c r="AI199" s="586"/>
      <c r="AJ199" s="599"/>
      <c r="AK199" s="1572"/>
      <c r="AL199" s="1573"/>
      <c r="AM199" s="1573"/>
      <c r="AN199" s="1573"/>
      <c r="AO199" s="1573"/>
      <c r="AP199" s="1573"/>
      <c r="AQ199" s="1573"/>
      <c r="AR199" s="1573"/>
      <c r="AS199" s="1574"/>
      <c r="AT199" s="586"/>
      <c r="AU199" s="1581"/>
      <c r="AV199" s="1582"/>
      <c r="AW199" s="1582"/>
      <c r="AX199" s="1582"/>
      <c r="AY199" s="1582"/>
      <c r="AZ199" s="1582"/>
      <c r="BA199" s="1582"/>
      <c r="BB199" s="1582"/>
      <c r="BC199" s="1583"/>
      <c r="BD199" s="601"/>
      <c r="BG199" s="599"/>
      <c r="BH199" s="1590"/>
      <c r="BI199" s="1591"/>
      <c r="BJ199" s="1591"/>
      <c r="BK199" s="1591"/>
      <c r="BL199" s="1591"/>
      <c r="BM199" s="1591"/>
      <c r="BN199" s="1591"/>
      <c r="BO199" s="1591"/>
      <c r="BP199" s="1592"/>
      <c r="BQ199" s="586"/>
      <c r="BR199" s="1599"/>
      <c r="BS199" s="1600"/>
      <c r="BT199" s="1600"/>
      <c r="BU199" s="1600"/>
      <c r="BV199" s="1600"/>
      <c r="BW199" s="1600"/>
      <c r="BX199" s="1600"/>
      <c r="BY199" s="1600"/>
      <c r="BZ199" s="1601"/>
      <c r="CA199" s="601"/>
      <c r="CD199" s="599"/>
      <c r="CE199" s="1572"/>
      <c r="CF199" s="1573"/>
      <c r="CG199" s="1573"/>
      <c r="CH199" s="1573"/>
      <c r="CI199" s="1573"/>
      <c r="CJ199" s="1573"/>
      <c r="CK199" s="1573"/>
      <c r="CL199" s="1573"/>
      <c r="CM199" s="1574"/>
      <c r="CN199" s="586"/>
      <c r="CO199" s="1581"/>
      <c r="CP199" s="1582"/>
      <c r="CQ199" s="1582"/>
      <c r="CR199" s="1582"/>
      <c r="CS199" s="1582"/>
      <c r="CT199" s="1582"/>
      <c r="CU199" s="1582"/>
      <c r="CV199" s="1582"/>
      <c r="CW199" s="1583"/>
      <c r="CX199" s="601"/>
      <c r="CY199" s="586"/>
      <c r="CZ199" s="586"/>
      <c r="DA199" s="586"/>
      <c r="DB199" s="586"/>
      <c r="DC199" s="586"/>
      <c r="DD199" s="586"/>
      <c r="DE199" s="586"/>
      <c r="DF199" s="586"/>
      <c r="DG199" s="586"/>
      <c r="DH199" s="586"/>
      <c r="DI199" s="586"/>
      <c r="DJ199" s="586"/>
      <c r="DK199" s="586"/>
      <c r="DL199" s="586"/>
      <c r="DM199" s="586"/>
      <c r="DN199" s="586"/>
      <c r="DO199" s="586"/>
      <c r="DP199" s="586"/>
      <c r="DQ199" s="586"/>
      <c r="DR199" s="586"/>
      <c r="DS199" s="586"/>
      <c r="DT199" s="586"/>
      <c r="DU199" s="586"/>
      <c r="DV199" s="586"/>
      <c r="DW199" s="586"/>
      <c r="DX199" s="586"/>
      <c r="DY199" s="586"/>
      <c r="DZ199" s="586"/>
    </row>
    <row r="200" spans="1:130" ht="17.75" customHeight="1">
      <c r="A200" s="596"/>
      <c r="B200" s="598"/>
      <c r="C200" s="687"/>
      <c r="D200" s="687"/>
      <c r="E200" s="687"/>
      <c r="F200" s="687"/>
      <c r="G200" s="687"/>
      <c r="H200" s="687"/>
      <c r="I200" s="687"/>
      <c r="J200" s="598"/>
      <c r="K200" s="598"/>
      <c r="L200" s="586"/>
      <c r="M200" s="599"/>
      <c r="N200" s="1554"/>
      <c r="O200" s="1555"/>
      <c r="P200" s="1555"/>
      <c r="Q200" s="1555"/>
      <c r="R200" s="1555"/>
      <c r="S200" s="1555"/>
      <c r="T200" s="1555"/>
      <c r="U200" s="1555"/>
      <c r="V200" s="1556"/>
      <c r="W200" s="686"/>
      <c r="X200" s="1563"/>
      <c r="Y200" s="1564"/>
      <c r="Z200" s="1564"/>
      <c r="AA200" s="1564"/>
      <c r="AB200" s="1564"/>
      <c r="AC200" s="1564"/>
      <c r="AD200" s="1564"/>
      <c r="AE200" s="1564"/>
      <c r="AF200" s="1565"/>
      <c r="AG200" s="601"/>
      <c r="AH200" s="586"/>
      <c r="AI200" s="586"/>
      <c r="AJ200" s="599"/>
      <c r="AK200" s="1572"/>
      <c r="AL200" s="1573"/>
      <c r="AM200" s="1573"/>
      <c r="AN200" s="1573"/>
      <c r="AO200" s="1573"/>
      <c r="AP200" s="1573"/>
      <c r="AQ200" s="1573"/>
      <c r="AR200" s="1573"/>
      <c r="AS200" s="1574"/>
      <c r="AT200" s="586"/>
      <c r="AU200" s="1581"/>
      <c r="AV200" s="1582"/>
      <c r="AW200" s="1582"/>
      <c r="AX200" s="1582"/>
      <c r="AY200" s="1582"/>
      <c r="AZ200" s="1582"/>
      <c r="BA200" s="1582"/>
      <c r="BB200" s="1582"/>
      <c r="BC200" s="1583"/>
      <c r="BD200" s="601"/>
      <c r="BG200" s="599"/>
      <c r="BH200" s="1590"/>
      <c r="BI200" s="1591"/>
      <c r="BJ200" s="1591"/>
      <c r="BK200" s="1591"/>
      <c r="BL200" s="1591"/>
      <c r="BM200" s="1591"/>
      <c r="BN200" s="1591"/>
      <c r="BO200" s="1591"/>
      <c r="BP200" s="1592"/>
      <c r="BQ200" s="586"/>
      <c r="BR200" s="1599"/>
      <c r="BS200" s="1600"/>
      <c r="BT200" s="1600"/>
      <c r="BU200" s="1600"/>
      <c r="BV200" s="1600"/>
      <c r="BW200" s="1600"/>
      <c r="BX200" s="1600"/>
      <c r="BY200" s="1600"/>
      <c r="BZ200" s="1601"/>
      <c r="CA200" s="601"/>
      <c r="CD200" s="599"/>
      <c r="CE200" s="1572"/>
      <c r="CF200" s="1573"/>
      <c r="CG200" s="1573"/>
      <c r="CH200" s="1573"/>
      <c r="CI200" s="1573"/>
      <c r="CJ200" s="1573"/>
      <c r="CK200" s="1573"/>
      <c r="CL200" s="1573"/>
      <c r="CM200" s="1574"/>
      <c r="CN200" s="586"/>
      <c r="CO200" s="1581"/>
      <c r="CP200" s="1582"/>
      <c r="CQ200" s="1582"/>
      <c r="CR200" s="1582"/>
      <c r="CS200" s="1582"/>
      <c r="CT200" s="1582"/>
      <c r="CU200" s="1582"/>
      <c r="CV200" s="1582"/>
      <c r="CW200" s="1583"/>
      <c r="CX200" s="601"/>
      <c r="CY200" s="586"/>
      <c r="CZ200" s="586"/>
      <c r="DA200" s="586"/>
      <c r="DB200" s="586"/>
      <c r="DC200" s="586"/>
      <c r="DD200" s="586"/>
      <c r="DE200" s="586"/>
      <c r="DF200" s="586"/>
      <c r="DG200" s="586"/>
      <c r="DH200" s="586"/>
      <c r="DI200" s="586"/>
      <c r="DJ200" s="586"/>
      <c r="DK200" s="586"/>
      <c r="DL200" s="586"/>
      <c r="DM200" s="586"/>
      <c r="DN200" s="586"/>
      <c r="DO200" s="586"/>
      <c r="DP200" s="586"/>
      <c r="DQ200" s="586"/>
      <c r="DR200" s="586"/>
      <c r="DS200" s="586"/>
      <c r="DT200" s="586"/>
      <c r="DU200" s="586"/>
      <c r="DV200" s="586"/>
      <c r="DW200" s="586"/>
      <c r="DX200" s="586"/>
      <c r="DY200" s="586"/>
      <c r="DZ200" s="586"/>
    </row>
    <row r="201" spans="1:130" ht="17.75" customHeight="1">
      <c r="A201" s="596"/>
      <c r="B201" s="598"/>
      <c r="C201" s="687"/>
      <c r="D201" s="687"/>
      <c r="E201" s="687"/>
      <c r="F201" s="687"/>
      <c r="G201" s="687"/>
      <c r="H201" s="687"/>
      <c r="I201" s="687"/>
      <c r="J201" s="598"/>
      <c r="K201" s="598"/>
      <c r="L201" s="586"/>
      <c r="M201" s="599"/>
      <c r="N201" s="1554"/>
      <c r="O201" s="1555"/>
      <c r="P201" s="1555"/>
      <c r="Q201" s="1555"/>
      <c r="R201" s="1555"/>
      <c r="S201" s="1555"/>
      <c r="T201" s="1555"/>
      <c r="U201" s="1555"/>
      <c r="V201" s="1556"/>
      <c r="W201" s="686"/>
      <c r="X201" s="1563"/>
      <c r="Y201" s="1564"/>
      <c r="Z201" s="1564"/>
      <c r="AA201" s="1564"/>
      <c r="AB201" s="1564"/>
      <c r="AC201" s="1564"/>
      <c r="AD201" s="1564"/>
      <c r="AE201" s="1564"/>
      <c r="AF201" s="1565"/>
      <c r="AG201" s="601"/>
      <c r="AH201" s="586"/>
      <c r="AI201" s="586"/>
      <c r="AJ201" s="599"/>
      <c r="AK201" s="1572"/>
      <c r="AL201" s="1573"/>
      <c r="AM201" s="1573"/>
      <c r="AN201" s="1573"/>
      <c r="AO201" s="1573"/>
      <c r="AP201" s="1573"/>
      <c r="AQ201" s="1573"/>
      <c r="AR201" s="1573"/>
      <c r="AS201" s="1574"/>
      <c r="AT201" s="586"/>
      <c r="AU201" s="1581"/>
      <c r="AV201" s="1582"/>
      <c r="AW201" s="1582"/>
      <c r="AX201" s="1582"/>
      <c r="AY201" s="1582"/>
      <c r="AZ201" s="1582"/>
      <c r="BA201" s="1582"/>
      <c r="BB201" s="1582"/>
      <c r="BC201" s="1583"/>
      <c r="BD201" s="601"/>
      <c r="BG201" s="599"/>
      <c r="BH201" s="1590"/>
      <c r="BI201" s="1591"/>
      <c r="BJ201" s="1591"/>
      <c r="BK201" s="1591"/>
      <c r="BL201" s="1591"/>
      <c r="BM201" s="1591"/>
      <c r="BN201" s="1591"/>
      <c r="BO201" s="1591"/>
      <c r="BP201" s="1592"/>
      <c r="BQ201" s="586"/>
      <c r="BR201" s="1599"/>
      <c r="BS201" s="1600"/>
      <c r="BT201" s="1600"/>
      <c r="BU201" s="1600"/>
      <c r="BV201" s="1600"/>
      <c r="BW201" s="1600"/>
      <c r="BX201" s="1600"/>
      <c r="BY201" s="1600"/>
      <c r="BZ201" s="1601"/>
      <c r="CA201" s="601"/>
      <c r="CD201" s="599"/>
      <c r="CE201" s="1572"/>
      <c r="CF201" s="1573"/>
      <c r="CG201" s="1573"/>
      <c r="CH201" s="1573"/>
      <c r="CI201" s="1573"/>
      <c r="CJ201" s="1573"/>
      <c r="CK201" s="1573"/>
      <c r="CL201" s="1573"/>
      <c r="CM201" s="1574"/>
      <c r="CN201" s="586"/>
      <c r="CO201" s="1581"/>
      <c r="CP201" s="1582"/>
      <c r="CQ201" s="1582"/>
      <c r="CR201" s="1582"/>
      <c r="CS201" s="1582"/>
      <c r="CT201" s="1582"/>
      <c r="CU201" s="1582"/>
      <c r="CV201" s="1582"/>
      <c r="CW201" s="1583"/>
      <c r="CX201" s="601"/>
      <c r="CY201" s="586"/>
      <c r="CZ201" s="586"/>
      <c r="DA201" s="586"/>
      <c r="DB201" s="586"/>
      <c r="DC201" s="586"/>
      <c r="DD201" s="586"/>
      <c r="DE201" s="586"/>
      <c r="DF201" s="586"/>
      <c r="DG201" s="586"/>
      <c r="DH201" s="586"/>
      <c r="DI201" s="586"/>
      <c r="DJ201" s="586"/>
      <c r="DK201" s="586"/>
      <c r="DL201" s="586"/>
      <c r="DM201" s="586"/>
      <c r="DN201" s="586"/>
      <c r="DO201" s="586"/>
      <c r="DP201" s="586"/>
      <c r="DQ201" s="586"/>
      <c r="DR201" s="586"/>
      <c r="DS201" s="586"/>
      <c r="DT201" s="586"/>
      <c r="DU201" s="586"/>
      <c r="DV201" s="586"/>
      <c r="DW201" s="586"/>
      <c r="DX201" s="586"/>
      <c r="DY201" s="586"/>
      <c r="DZ201" s="586"/>
    </row>
    <row r="202" spans="1:130" ht="17.75" customHeight="1">
      <c r="A202" s="596"/>
      <c r="B202" s="598"/>
      <c r="C202" s="687"/>
      <c r="D202" s="687"/>
      <c r="E202" s="687"/>
      <c r="F202" s="687"/>
      <c r="G202" s="687"/>
      <c r="H202" s="687"/>
      <c r="I202" s="687"/>
      <c r="J202" s="598"/>
      <c r="K202" s="598"/>
      <c r="L202" s="586"/>
      <c r="M202" s="599"/>
      <c r="N202" s="1554"/>
      <c r="O202" s="1555"/>
      <c r="P202" s="1555"/>
      <c r="Q202" s="1555"/>
      <c r="R202" s="1555"/>
      <c r="S202" s="1555"/>
      <c r="T202" s="1555"/>
      <c r="U202" s="1555"/>
      <c r="V202" s="1556"/>
      <c r="W202" s="686"/>
      <c r="X202" s="1563"/>
      <c r="Y202" s="1564"/>
      <c r="Z202" s="1564"/>
      <c r="AA202" s="1564"/>
      <c r="AB202" s="1564"/>
      <c r="AC202" s="1564"/>
      <c r="AD202" s="1564"/>
      <c r="AE202" s="1564"/>
      <c r="AF202" s="1565"/>
      <c r="AG202" s="601"/>
      <c r="AH202" s="586"/>
      <c r="AI202" s="586"/>
      <c r="AJ202" s="599"/>
      <c r="AK202" s="1572"/>
      <c r="AL202" s="1573"/>
      <c r="AM202" s="1573"/>
      <c r="AN202" s="1573"/>
      <c r="AO202" s="1573"/>
      <c r="AP202" s="1573"/>
      <c r="AQ202" s="1573"/>
      <c r="AR202" s="1573"/>
      <c r="AS202" s="1574"/>
      <c r="AT202" s="586"/>
      <c r="AU202" s="1581"/>
      <c r="AV202" s="1582"/>
      <c r="AW202" s="1582"/>
      <c r="AX202" s="1582"/>
      <c r="AY202" s="1582"/>
      <c r="AZ202" s="1582"/>
      <c r="BA202" s="1582"/>
      <c r="BB202" s="1582"/>
      <c r="BC202" s="1583"/>
      <c r="BD202" s="601"/>
      <c r="BG202" s="599"/>
      <c r="BH202" s="1590"/>
      <c r="BI202" s="1591"/>
      <c r="BJ202" s="1591"/>
      <c r="BK202" s="1591"/>
      <c r="BL202" s="1591"/>
      <c r="BM202" s="1591"/>
      <c r="BN202" s="1591"/>
      <c r="BO202" s="1591"/>
      <c r="BP202" s="1592"/>
      <c r="BQ202" s="586"/>
      <c r="BR202" s="1599"/>
      <c r="BS202" s="1600"/>
      <c r="BT202" s="1600"/>
      <c r="BU202" s="1600"/>
      <c r="BV202" s="1600"/>
      <c r="BW202" s="1600"/>
      <c r="BX202" s="1600"/>
      <c r="BY202" s="1600"/>
      <c r="BZ202" s="1601"/>
      <c r="CA202" s="601"/>
      <c r="CD202" s="599"/>
      <c r="CE202" s="1572"/>
      <c r="CF202" s="1573"/>
      <c r="CG202" s="1573"/>
      <c r="CH202" s="1573"/>
      <c r="CI202" s="1573"/>
      <c r="CJ202" s="1573"/>
      <c r="CK202" s="1573"/>
      <c r="CL202" s="1573"/>
      <c r="CM202" s="1574"/>
      <c r="CN202" s="586"/>
      <c r="CO202" s="1581"/>
      <c r="CP202" s="1582"/>
      <c r="CQ202" s="1582"/>
      <c r="CR202" s="1582"/>
      <c r="CS202" s="1582"/>
      <c r="CT202" s="1582"/>
      <c r="CU202" s="1582"/>
      <c r="CV202" s="1582"/>
      <c r="CW202" s="1583"/>
      <c r="CX202" s="601"/>
      <c r="CY202" s="586"/>
      <c r="CZ202" s="586"/>
      <c r="DA202" s="586"/>
      <c r="DB202" s="586"/>
      <c r="DC202" s="586"/>
      <c r="DD202" s="586"/>
      <c r="DE202" s="586"/>
      <c r="DF202" s="586"/>
      <c r="DG202" s="586"/>
      <c r="DH202" s="586"/>
      <c r="DI202" s="586"/>
      <c r="DJ202" s="586"/>
      <c r="DK202" s="586"/>
      <c r="DL202" s="586"/>
      <c r="DM202" s="586"/>
      <c r="DN202" s="586"/>
      <c r="DO202" s="586"/>
      <c r="DP202" s="586"/>
      <c r="DQ202" s="586"/>
      <c r="DR202" s="586"/>
      <c r="DS202" s="586"/>
      <c r="DT202" s="586"/>
      <c r="DU202" s="586"/>
      <c r="DV202" s="586"/>
      <c r="DW202" s="586"/>
      <c r="DX202" s="586"/>
      <c r="DY202" s="586"/>
      <c r="DZ202" s="586"/>
    </row>
    <row r="203" spans="1:130" ht="17.75" customHeight="1">
      <c r="A203" s="596"/>
      <c r="B203" s="598"/>
      <c r="C203" s="687"/>
      <c r="D203" s="687"/>
      <c r="E203" s="687"/>
      <c r="F203" s="687"/>
      <c r="G203" s="687"/>
      <c r="H203" s="687"/>
      <c r="I203" s="687"/>
      <c r="J203" s="598"/>
      <c r="K203" s="598"/>
      <c r="L203" s="586"/>
      <c r="M203" s="599"/>
      <c r="N203" s="1554"/>
      <c r="O203" s="1555"/>
      <c r="P203" s="1555"/>
      <c r="Q203" s="1555"/>
      <c r="R203" s="1555"/>
      <c r="S203" s="1555"/>
      <c r="T203" s="1555"/>
      <c r="U203" s="1555"/>
      <c r="V203" s="1556"/>
      <c r="W203" s="686"/>
      <c r="X203" s="1563"/>
      <c r="Y203" s="1564"/>
      <c r="Z203" s="1564"/>
      <c r="AA203" s="1564"/>
      <c r="AB203" s="1564"/>
      <c r="AC203" s="1564"/>
      <c r="AD203" s="1564"/>
      <c r="AE203" s="1564"/>
      <c r="AF203" s="1565"/>
      <c r="AG203" s="601"/>
      <c r="AH203" s="586"/>
      <c r="AI203" s="586"/>
      <c r="AJ203" s="599"/>
      <c r="AK203" s="1572"/>
      <c r="AL203" s="1573"/>
      <c r="AM203" s="1573"/>
      <c r="AN203" s="1573"/>
      <c r="AO203" s="1573"/>
      <c r="AP203" s="1573"/>
      <c r="AQ203" s="1573"/>
      <c r="AR203" s="1573"/>
      <c r="AS203" s="1574"/>
      <c r="AT203" s="586"/>
      <c r="AU203" s="1581"/>
      <c r="AV203" s="1582"/>
      <c r="AW203" s="1582"/>
      <c r="AX203" s="1582"/>
      <c r="AY203" s="1582"/>
      <c r="AZ203" s="1582"/>
      <c r="BA203" s="1582"/>
      <c r="BB203" s="1582"/>
      <c r="BC203" s="1583"/>
      <c r="BD203" s="601"/>
      <c r="BG203" s="599"/>
      <c r="BH203" s="1590"/>
      <c r="BI203" s="1591"/>
      <c r="BJ203" s="1591"/>
      <c r="BK203" s="1591"/>
      <c r="BL203" s="1591"/>
      <c r="BM203" s="1591"/>
      <c r="BN203" s="1591"/>
      <c r="BO203" s="1591"/>
      <c r="BP203" s="1592"/>
      <c r="BQ203" s="586"/>
      <c r="BR203" s="1599"/>
      <c r="BS203" s="1600"/>
      <c r="BT203" s="1600"/>
      <c r="BU203" s="1600"/>
      <c r="BV203" s="1600"/>
      <c r="BW203" s="1600"/>
      <c r="BX203" s="1600"/>
      <c r="BY203" s="1600"/>
      <c r="BZ203" s="1601"/>
      <c r="CA203" s="601"/>
      <c r="CD203" s="599"/>
      <c r="CE203" s="1572"/>
      <c r="CF203" s="1573"/>
      <c r="CG203" s="1573"/>
      <c r="CH203" s="1573"/>
      <c r="CI203" s="1573"/>
      <c r="CJ203" s="1573"/>
      <c r="CK203" s="1573"/>
      <c r="CL203" s="1573"/>
      <c r="CM203" s="1574"/>
      <c r="CN203" s="586"/>
      <c r="CO203" s="1581"/>
      <c r="CP203" s="1582"/>
      <c r="CQ203" s="1582"/>
      <c r="CR203" s="1582"/>
      <c r="CS203" s="1582"/>
      <c r="CT203" s="1582"/>
      <c r="CU203" s="1582"/>
      <c r="CV203" s="1582"/>
      <c r="CW203" s="1583"/>
      <c r="CX203" s="601"/>
      <c r="CY203" s="586"/>
      <c r="CZ203" s="586"/>
      <c r="DA203" s="586"/>
      <c r="DB203" s="586"/>
      <c r="DC203" s="586"/>
      <c r="DD203" s="586"/>
      <c r="DE203" s="586"/>
      <c r="DF203" s="586"/>
      <c r="DG203" s="586"/>
      <c r="DH203" s="586"/>
      <c r="DI203" s="586"/>
      <c r="DJ203" s="586"/>
      <c r="DK203" s="586"/>
      <c r="DL203" s="586"/>
      <c r="DM203" s="586"/>
      <c r="DN203" s="586"/>
      <c r="DO203" s="586"/>
      <c r="DP203" s="586"/>
      <c r="DQ203" s="586"/>
      <c r="DR203" s="586"/>
      <c r="DS203" s="586"/>
      <c r="DT203" s="586"/>
      <c r="DU203" s="586"/>
      <c r="DV203" s="586"/>
      <c r="DW203" s="586"/>
      <c r="DX203" s="586"/>
      <c r="DY203" s="586"/>
      <c r="DZ203" s="586"/>
    </row>
    <row r="204" spans="1:130" ht="17.75" customHeight="1">
      <c r="A204" s="596"/>
      <c r="B204" s="598"/>
      <c r="C204" s="687"/>
      <c r="D204" s="687"/>
      <c r="E204" s="687"/>
      <c r="F204" s="687"/>
      <c r="G204" s="687"/>
      <c r="H204" s="687"/>
      <c r="I204" s="687"/>
      <c r="J204" s="598"/>
      <c r="K204" s="598"/>
      <c r="L204" s="586"/>
      <c r="M204" s="599"/>
      <c r="N204" s="1554"/>
      <c r="O204" s="1555"/>
      <c r="P204" s="1555"/>
      <c r="Q204" s="1555"/>
      <c r="R204" s="1555"/>
      <c r="S204" s="1555"/>
      <c r="T204" s="1555"/>
      <c r="U204" s="1555"/>
      <c r="V204" s="1556"/>
      <c r="W204" s="686"/>
      <c r="X204" s="1563"/>
      <c r="Y204" s="1564"/>
      <c r="Z204" s="1564"/>
      <c r="AA204" s="1564"/>
      <c r="AB204" s="1564"/>
      <c r="AC204" s="1564"/>
      <c r="AD204" s="1564"/>
      <c r="AE204" s="1564"/>
      <c r="AF204" s="1565"/>
      <c r="AG204" s="601"/>
      <c r="AH204" s="586"/>
      <c r="AI204" s="586"/>
      <c r="AJ204" s="599"/>
      <c r="AK204" s="1572"/>
      <c r="AL204" s="1573"/>
      <c r="AM204" s="1573"/>
      <c r="AN204" s="1573"/>
      <c r="AO204" s="1573"/>
      <c r="AP204" s="1573"/>
      <c r="AQ204" s="1573"/>
      <c r="AR204" s="1573"/>
      <c r="AS204" s="1574"/>
      <c r="AT204" s="586"/>
      <c r="AU204" s="1581"/>
      <c r="AV204" s="1582"/>
      <c r="AW204" s="1582"/>
      <c r="AX204" s="1582"/>
      <c r="AY204" s="1582"/>
      <c r="AZ204" s="1582"/>
      <c r="BA204" s="1582"/>
      <c r="BB204" s="1582"/>
      <c r="BC204" s="1583"/>
      <c r="BD204" s="601"/>
      <c r="BG204" s="599"/>
      <c r="BH204" s="1590"/>
      <c r="BI204" s="1591"/>
      <c r="BJ204" s="1591"/>
      <c r="BK204" s="1591"/>
      <c r="BL204" s="1591"/>
      <c r="BM204" s="1591"/>
      <c r="BN204" s="1591"/>
      <c r="BO204" s="1591"/>
      <c r="BP204" s="1592"/>
      <c r="BQ204" s="586"/>
      <c r="BR204" s="1599"/>
      <c r="BS204" s="1600"/>
      <c r="BT204" s="1600"/>
      <c r="BU204" s="1600"/>
      <c r="BV204" s="1600"/>
      <c r="BW204" s="1600"/>
      <c r="BX204" s="1600"/>
      <c r="BY204" s="1600"/>
      <c r="BZ204" s="1601"/>
      <c r="CA204" s="601"/>
      <c r="CD204" s="599"/>
      <c r="CE204" s="1572"/>
      <c r="CF204" s="1573"/>
      <c r="CG204" s="1573"/>
      <c r="CH204" s="1573"/>
      <c r="CI204" s="1573"/>
      <c r="CJ204" s="1573"/>
      <c r="CK204" s="1573"/>
      <c r="CL204" s="1573"/>
      <c r="CM204" s="1574"/>
      <c r="CN204" s="586"/>
      <c r="CO204" s="1581"/>
      <c r="CP204" s="1582"/>
      <c r="CQ204" s="1582"/>
      <c r="CR204" s="1582"/>
      <c r="CS204" s="1582"/>
      <c r="CT204" s="1582"/>
      <c r="CU204" s="1582"/>
      <c r="CV204" s="1582"/>
      <c r="CW204" s="1583"/>
      <c r="CX204" s="601"/>
      <c r="CY204" s="586"/>
      <c r="CZ204" s="586"/>
      <c r="DA204" s="586"/>
      <c r="DB204" s="586"/>
      <c r="DC204" s="586"/>
      <c r="DD204" s="586"/>
      <c r="DE204" s="586"/>
      <c r="DF204" s="586"/>
      <c r="DG204" s="586"/>
      <c r="DH204" s="586"/>
      <c r="DI204" s="586"/>
      <c r="DJ204" s="586"/>
      <c r="DK204" s="586"/>
      <c r="DL204" s="586"/>
      <c r="DM204" s="586"/>
      <c r="DN204" s="586"/>
      <c r="DO204" s="586"/>
      <c r="DP204" s="586"/>
      <c r="DQ204" s="586"/>
      <c r="DR204" s="586"/>
      <c r="DS204" s="586"/>
      <c r="DT204" s="586"/>
      <c r="DU204" s="586"/>
      <c r="DV204" s="586"/>
      <c r="DW204" s="586"/>
      <c r="DX204" s="586"/>
      <c r="DY204" s="586"/>
      <c r="DZ204" s="586"/>
    </row>
    <row r="205" spans="1:130" ht="17.75" customHeight="1">
      <c r="A205" s="596"/>
      <c r="B205" s="598"/>
      <c r="C205" s="687"/>
      <c r="D205" s="687"/>
      <c r="E205" s="687"/>
      <c r="F205" s="687"/>
      <c r="G205" s="687"/>
      <c r="H205" s="687"/>
      <c r="I205" s="687"/>
      <c r="J205" s="598"/>
      <c r="K205" s="598"/>
      <c r="L205" s="586"/>
      <c r="M205" s="599"/>
      <c r="N205" s="1554"/>
      <c r="O205" s="1555"/>
      <c r="P205" s="1555"/>
      <c r="Q205" s="1555"/>
      <c r="R205" s="1555"/>
      <c r="S205" s="1555"/>
      <c r="T205" s="1555"/>
      <c r="U205" s="1555"/>
      <c r="V205" s="1556"/>
      <c r="W205" s="686"/>
      <c r="X205" s="1563"/>
      <c r="Y205" s="1564"/>
      <c r="Z205" s="1564"/>
      <c r="AA205" s="1564"/>
      <c r="AB205" s="1564"/>
      <c r="AC205" s="1564"/>
      <c r="AD205" s="1564"/>
      <c r="AE205" s="1564"/>
      <c r="AF205" s="1565"/>
      <c r="AG205" s="601"/>
      <c r="AH205" s="586"/>
      <c r="AI205" s="586"/>
      <c r="AJ205" s="599"/>
      <c r="AK205" s="1572"/>
      <c r="AL205" s="1573"/>
      <c r="AM205" s="1573"/>
      <c r="AN205" s="1573"/>
      <c r="AO205" s="1573"/>
      <c r="AP205" s="1573"/>
      <c r="AQ205" s="1573"/>
      <c r="AR205" s="1573"/>
      <c r="AS205" s="1574"/>
      <c r="AT205" s="586"/>
      <c r="AU205" s="1581"/>
      <c r="AV205" s="1582"/>
      <c r="AW205" s="1582"/>
      <c r="AX205" s="1582"/>
      <c r="AY205" s="1582"/>
      <c r="AZ205" s="1582"/>
      <c r="BA205" s="1582"/>
      <c r="BB205" s="1582"/>
      <c r="BC205" s="1583"/>
      <c r="BD205" s="601"/>
      <c r="BG205" s="599"/>
      <c r="BH205" s="1590"/>
      <c r="BI205" s="1591"/>
      <c r="BJ205" s="1591"/>
      <c r="BK205" s="1591"/>
      <c r="BL205" s="1591"/>
      <c r="BM205" s="1591"/>
      <c r="BN205" s="1591"/>
      <c r="BO205" s="1591"/>
      <c r="BP205" s="1592"/>
      <c r="BQ205" s="586"/>
      <c r="BR205" s="1599"/>
      <c r="BS205" s="1600"/>
      <c r="BT205" s="1600"/>
      <c r="BU205" s="1600"/>
      <c r="BV205" s="1600"/>
      <c r="BW205" s="1600"/>
      <c r="BX205" s="1600"/>
      <c r="BY205" s="1600"/>
      <c r="BZ205" s="1601"/>
      <c r="CA205" s="601"/>
      <c r="CD205" s="599"/>
      <c r="CE205" s="1572"/>
      <c r="CF205" s="1573"/>
      <c r="CG205" s="1573"/>
      <c r="CH205" s="1573"/>
      <c r="CI205" s="1573"/>
      <c r="CJ205" s="1573"/>
      <c r="CK205" s="1573"/>
      <c r="CL205" s="1573"/>
      <c r="CM205" s="1574"/>
      <c r="CN205" s="586"/>
      <c r="CO205" s="1581"/>
      <c r="CP205" s="1582"/>
      <c r="CQ205" s="1582"/>
      <c r="CR205" s="1582"/>
      <c r="CS205" s="1582"/>
      <c r="CT205" s="1582"/>
      <c r="CU205" s="1582"/>
      <c r="CV205" s="1582"/>
      <c r="CW205" s="1583"/>
      <c r="CX205" s="601"/>
      <c r="CY205" s="586"/>
      <c r="CZ205" s="586"/>
      <c r="DA205" s="586"/>
      <c r="DB205" s="586"/>
      <c r="DC205" s="586"/>
      <c r="DD205" s="586"/>
      <c r="DE205" s="586"/>
      <c r="DF205" s="586"/>
      <c r="DG205" s="586"/>
      <c r="DH205" s="586"/>
      <c r="DI205" s="586"/>
      <c r="DJ205" s="586"/>
      <c r="DK205" s="586"/>
      <c r="DL205" s="586"/>
      <c r="DM205" s="586"/>
      <c r="DN205" s="586"/>
      <c r="DO205" s="586"/>
      <c r="DP205" s="586"/>
      <c r="DQ205" s="586"/>
      <c r="DR205" s="586"/>
      <c r="DS205" s="586"/>
      <c r="DT205" s="586"/>
      <c r="DU205" s="586"/>
      <c r="DV205" s="586"/>
      <c r="DW205" s="586"/>
      <c r="DX205" s="586"/>
      <c r="DY205" s="586"/>
      <c r="DZ205" s="586"/>
    </row>
    <row r="206" spans="1:130" ht="17.75" customHeight="1">
      <c r="A206" s="596"/>
      <c r="B206" s="598"/>
      <c r="C206" s="612"/>
      <c r="D206" s="612"/>
      <c r="E206" s="612"/>
      <c r="F206" s="598"/>
      <c r="G206" s="598"/>
      <c r="H206" s="598"/>
      <c r="I206" s="598"/>
      <c r="J206" s="598"/>
      <c r="K206" s="598"/>
      <c r="L206" s="586"/>
      <c r="M206" s="599"/>
      <c r="N206" s="1554"/>
      <c r="O206" s="1555"/>
      <c r="P206" s="1555"/>
      <c r="Q206" s="1555"/>
      <c r="R206" s="1555"/>
      <c r="S206" s="1555"/>
      <c r="T206" s="1555"/>
      <c r="U206" s="1555"/>
      <c r="V206" s="1556"/>
      <c r="W206" s="686"/>
      <c r="X206" s="1563"/>
      <c r="Y206" s="1564"/>
      <c r="Z206" s="1564"/>
      <c r="AA206" s="1564"/>
      <c r="AB206" s="1564"/>
      <c r="AC206" s="1564"/>
      <c r="AD206" s="1564"/>
      <c r="AE206" s="1564"/>
      <c r="AF206" s="1565"/>
      <c r="AG206" s="601"/>
      <c r="AH206" s="586"/>
      <c r="AI206" s="586"/>
      <c r="AJ206" s="599"/>
      <c r="AK206" s="1572"/>
      <c r="AL206" s="1573"/>
      <c r="AM206" s="1573"/>
      <c r="AN206" s="1573"/>
      <c r="AO206" s="1573"/>
      <c r="AP206" s="1573"/>
      <c r="AQ206" s="1573"/>
      <c r="AR206" s="1573"/>
      <c r="AS206" s="1574"/>
      <c r="AT206" s="586"/>
      <c r="AU206" s="1581"/>
      <c r="AV206" s="1582"/>
      <c r="AW206" s="1582"/>
      <c r="AX206" s="1582"/>
      <c r="AY206" s="1582"/>
      <c r="AZ206" s="1582"/>
      <c r="BA206" s="1582"/>
      <c r="BB206" s="1582"/>
      <c r="BC206" s="1583"/>
      <c r="BD206" s="601"/>
      <c r="BG206" s="599"/>
      <c r="BH206" s="1590"/>
      <c r="BI206" s="1591"/>
      <c r="BJ206" s="1591"/>
      <c r="BK206" s="1591"/>
      <c r="BL206" s="1591"/>
      <c r="BM206" s="1591"/>
      <c r="BN206" s="1591"/>
      <c r="BO206" s="1591"/>
      <c r="BP206" s="1592"/>
      <c r="BQ206" s="586"/>
      <c r="BR206" s="1599"/>
      <c r="BS206" s="1600"/>
      <c r="BT206" s="1600"/>
      <c r="BU206" s="1600"/>
      <c r="BV206" s="1600"/>
      <c r="BW206" s="1600"/>
      <c r="BX206" s="1600"/>
      <c r="BY206" s="1600"/>
      <c r="BZ206" s="1601"/>
      <c r="CA206" s="601"/>
      <c r="CD206" s="599"/>
      <c r="CE206" s="1572"/>
      <c r="CF206" s="1573"/>
      <c r="CG206" s="1573"/>
      <c r="CH206" s="1573"/>
      <c r="CI206" s="1573"/>
      <c r="CJ206" s="1573"/>
      <c r="CK206" s="1573"/>
      <c r="CL206" s="1573"/>
      <c r="CM206" s="1574"/>
      <c r="CN206" s="586"/>
      <c r="CO206" s="1581"/>
      <c r="CP206" s="1582"/>
      <c r="CQ206" s="1582"/>
      <c r="CR206" s="1582"/>
      <c r="CS206" s="1582"/>
      <c r="CT206" s="1582"/>
      <c r="CU206" s="1582"/>
      <c r="CV206" s="1582"/>
      <c r="CW206" s="1583"/>
      <c r="CX206" s="601"/>
      <c r="CY206" s="586"/>
      <c r="CZ206" s="586"/>
      <c r="DA206" s="586"/>
      <c r="DB206" s="586"/>
      <c r="DC206" s="586"/>
      <c r="DD206" s="586"/>
      <c r="DE206" s="586"/>
      <c r="DF206" s="586"/>
      <c r="DG206" s="586"/>
      <c r="DH206" s="586"/>
      <c r="DI206" s="586"/>
      <c r="DJ206" s="586"/>
      <c r="DK206" s="586"/>
      <c r="DL206" s="586"/>
      <c r="DM206" s="586"/>
      <c r="DN206" s="586"/>
      <c r="DO206" s="586"/>
      <c r="DP206" s="586"/>
      <c r="DQ206" s="586"/>
      <c r="DR206" s="586"/>
      <c r="DS206" s="586"/>
      <c r="DT206" s="586"/>
      <c r="DU206" s="586"/>
      <c r="DV206" s="586"/>
      <c r="DW206" s="586"/>
      <c r="DX206" s="586"/>
      <c r="DY206" s="586"/>
      <c r="DZ206" s="586"/>
    </row>
    <row r="207" spans="1:130" ht="17.75" customHeight="1">
      <c r="A207" s="596"/>
      <c r="B207" s="598"/>
      <c r="C207" s="612"/>
      <c r="D207" s="612"/>
      <c r="E207" s="612"/>
      <c r="F207" s="598"/>
      <c r="G207" s="598"/>
      <c r="H207" s="598"/>
      <c r="I207" s="598"/>
      <c r="J207" s="598"/>
      <c r="K207" s="598"/>
      <c r="L207" s="586"/>
      <c r="M207" s="599"/>
      <c r="N207" s="1554"/>
      <c r="O207" s="1555"/>
      <c r="P207" s="1555"/>
      <c r="Q207" s="1555"/>
      <c r="R207" s="1555"/>
      <c r="S207" s="1555"/>
      <c r="T207" s="1555"/>
      <c r="U207" s="1555"/>
      <c r="V207" s="1556"/>
      <c r="W207" s="686"/>
      <c r="X207" s="1563"/>
      <c r="Y207" s="1564"/>
      <c r="Z207" s="1564"/>
      <c r="AA207" s="1564"/>
      <c r="AB207" s="1564"/>
      <c r="AC207" s="1564"/>
      <c r="AD207" s="1564"/>
      <c r="AE207" s="1564"/>
      <c r="AF207" s="1565"/>
      <c r="AG207" s="601"/>
      <c r="AH207" s="586"/>
      <c r="AI207" s="586"/>
      <c r="AJ207" s="599"/>
      <c r="AK207" s="1572"/>
      <c r="AL207" s="1573"/>
      <c r="AM207" s="1573"/>
      <c r="AN207" s="1573"/>
      <c r="AO207" s="1573"/>
      <c r="AP207" s="1573"/>
      <c r="AQ207" s="1573"/>
      <c r="AR207" s="1573"/>
      <c r="AS207" s="1574"/>
      <c r="AT207" s="586"/>
      <c r="AU207" s="1581"/>
      <c r="AV207" s="1582"/>
      <c r="AW207" s="1582"/>
      <c r="AX207" s="1582"/>
      <c r="AY207" s="1582"/>
      <c r="AZ207" s="1582"/>
      <c r="BA207" s="1582"/>
      <c r="BB207" s="1582"/>
      <c r="BC207" s="1583"/>
      <c r="BD207" s="601"/>
      <c r="BG207" s="599"/>
      <c r="BH207" s="1590"/>
      <c r="BI207" s="1591"/>
      <c r="BJ207" s="1591"/>
      <c r="BK207" s="1591"/>
      <c r="BL207" s="1591"/>
      <c r="BM207" s="1591"/>
      <c r="BN207" s="1591"/>
      <c r="BO207" s="1591"/>
      <c r="BP207" s="1592"/>
      <c r="BQ207" s="586"/>
      <c r="BR207" s="1599"/>
      <c r="BS207" s="1600"/>
      <c r="BT207" s="1600"/>
      <c r="BU207" s="1600"/>
      <c r="BV207" s="1600"/>
      <c r="BW207" s="1600"/>
      <c r="BX207" s="1600"/>
      <c r="BY207" s="1600"/>
      <c r="BZ207" s="1601"/>
      <c r="CA207" s="601"/>
      <c r="CD207" s="599"/>
      <c r="CE207" s="1572"/>
      <c r="CF207" s="1573"/>
      <c r="CG207" s="1573"/>
      <c r="CH207" s="1573"/>
      <c r="CI207" s="1573"/>
      <c r="CJ207" s="1573"/>
      <c r="CK207" s="1573"/>
      <c r="CL207" s="1573"/>
      <c r="CM207" s="1574"/>
      <c r="CN207" s="586"/>
      <c r="CO207" s="1581"/>
      <c r="CP207" s="1582"/>
      <c r="CQ207" s="1582"/>
      <c r="CR207" s="1582"/>
      <c r="CS207" s="1582"/>
      <c r="CT207" s="1582"/>
      <c r="CU207" s="1582"/>
      <c r="CV207" s="1582"/>
      <c r="CW207" s="1583"/>
      <c r="CX207" s="601"/>
      <c r="CY207" s="586"/>
      <c r="CZ207" s="586"/>
      <c r="DA207" s="586"/>
      <c r="DB207" s="586"/>
      <c r="DC207" s="586"/>
      <c r="DD207" s="586"/>
      <c r="DE207" s="586"/>
      <c r="DF207" s="586"/>
      <c r="DG207" s="586"/>
      <c r="DH207" s="586"/>
      <c r="DI207" s="586"/>
      <c r="DJ207" s="586"/>
      <c r="DK207" s="586"/>
      <c r="DL207" s="586"/>
      <c r="DM207" s="586"/>
      <c r="DN207" s="586"/>
      <c r="DO207" s="586"/>
      <c r="DP207" s="586"/>
      <c r="DQ207" s="586"/>
      <c r="DR207" s="586"/>
      <c r="DS207" s="586"/>
      <c r="DT207" s="586"/>
      <c r="DU207" s="586"/>
      <c r="DV207" s="586"/>
      <c r="DW207" s="586"/>
      <c r="DX207" s="586"/>
      <c r="DY207" s="586"/>
      <c r="DZ207" s="586"/>
    </row>
    <row r="208" spans="1:130" ht="17.75" customHeight="1">
      <c r="A208" s="596"/>
      <c r="B208" s="598"/>
      <c r="C208" s="612"/>
      <c r="D208" s="612"/>
      <c r="E208" s="612"/>
      <c r="F208" s="598"/>
      <c r="G208" s="598"/>
      <c r="H208" s="598"/>
      <c r="I208" s="598"/>
      <c r="J208" s="598"/>
      <c r="K208" s="598"/>
      <c r="L208" s="586"/>
      <c r="M208" s="599"/>
      <c r="N208" s="1554"/>
      <c r="O208" s="1555"/>
      <c r="P208" s="1555"/>
      <c r="Q208" s="1555"/>
      <c r="R208" s="1555"/>
      <c r="S208" s="1555"/>
      <c r="T208" s="1555"/>
      <c r="U208" s="1555"/>
      <c r="V208" s="1556"/>
      <c r="W208" s="686"/>
      <c r="X208" s="1563"/>
      <c r="Y208" s="1564"/>
      <c r="Z208" s="1564"/>
      <c r="AA208" s="1564"/>
      <c r="AB208" s="1564"/>
      <c r="AC208" s="1564"/>
      <c r="AD208" s="1564"/>
      <c r="AE208" s="1564"/>
      <c r="AF208" s="1565"/>
      <c r="AG208" s="601"/>
      <c r="AH208" s="586"/>
      <c r="AI208" s="586"/>
      <c r="AJ208" s="599"/>
      <c r="AK208" s="1572"/>
      <c r="AL208" s="1573"/>
      <c r="AM208" s="1573"/>
      <c r="AN208" s="1573"/>
      <c r="AO208" s="1573"/>
      <c r="AP208" s="1573"/>
      <c r="AQ208" s="1573"/>
      <c r="AR208" s="1573"/>
      <c r="AS208" s="1574"/>
      <c r="AT208" s="586"/>
      <c r="AU208" s="1581"/>
      <c r="AV208" s="1582"/>
      <c r="AW208" s="1582"/>
      <c r="AX208" s="1582"/>
      <c r="AY208" s="1582"/>
      <c r="AZ208" s="1582"/>
      <c r="BA208" s="1582"/>
      <c r="BB208" s="1582"/>
      <c r="BC208" s="1583"/>
      <c r="BD208" s="601"/>
      <c r="BG208" s="599"/>
      <c r="BH208" s="1590"/>
      <c r="BI208" s="1591"/>
      <c r="BJ208" s="1591"/>
      <c r="BK208" s="1591"/>
      <c r="BL208" s="1591"/>
      <c r="BM208" s="1591"/>
      <c r="BN208" s="1591"/>
      <c r="BO208" s="1591"/>
      <c r="BP208" s="1592"/>
      <c r="BQ208" s="586"/>
      <c r="BR208" s="1599"/>
      <c r="BS208" s="1600"/>
      <c r="BT208" s="1600"/>
      <c r="BU208" s="1600"/>
      <c r="BV208" s="1600"/>
      <c r="BW208" s="1600"/>
      <c r="BX208" s="1600"/>
      <c r="BY208" s="1600"/>
      <c r="BZ208" s="1601"/>
      <c r="CA208" s="601"/>
      <c r="CD208" s="599"/>
      <c r="CE208" s="1572"/>
      <c r="CF208" s="1573"/>
      <c r="CG208" s="1573"/>
      <c r="CH208" s="1573"/>
      <c r="CI208" s="1573"/>
      <c r="CJ208" s="1573"/>
      <c r="CK208" s="1573"/>
      <c r="CL208" s="1573"/>
      <c r="CM208" s="1574"/>
      <c r="CN208" s="586"/>
      <c r="CO208" s="1581"/>
      <c r="CP208" s="1582"/>
      <c r="CQ208" s="1582"/>
      <c r="CR208" s="1582"/>
      <c r="CS208" s="1582"/>
      <c r="CT208" s="1582"/>
      <c r="CU208" s="1582"/>
      <c r="CV208" s="1582"/>
      <c r="CW208" s="1583"/>
      <c r="CX208" s="601"/>
      <c r="CY208" s="586"/>
      <c r="CZ208" s="586"/>
      <c r="DA208" s="586"/>
      <c r="DB208" s="586"/>
      <c r="DC208" s="586"/>
      <c r="DD208" s="586"/>
      <c r="DE208" s="586"/>
      <c r="DF208" s="586"/>
      <c r="DG208" s="586"/>
      <c r="DH208" s="586"/>
      <c r="DI208" s="586"/>
      <c r="DJ208" s="586"/>
      <c r="DK208" s="586"/>
      <c r="DL208" s="586"/>
      <c r="DM208" s="586"/>
      <c r="DN208" s="586"/>
      <c r="DO208" s="586"/>
      <c r="DP208" s="586"/>
      <c r="DQ208" s="586"/>
      <c r="DR208" s="586"/>
      <c r="DS208" s="586"/>
      <c r="DT208" s="586"/>
      <c r="DU208" s="586"/>
      <c r="DV208" s="586"/>
      <c r="DW208" s="586"/>
      <c r="DX208" s="586"/>
      <c r="DY208" s="586"/>
      <c r="DZ208" s="586"/>
    </row>
    <row r="209" spans="1:130" ht="17.75" customHeight="1">
      <c r="A209" s="596"/>
      <c r="B209" s="598"/>
      <c r="C209" s="598"/>
      <c r="D209" s="598"/>
      <c r="E209" s="598"/>
      <c r="F209" s="598"/>
      <c r="G209" s="598"/>
      <c r="H209" s="598"/>
      <c r="I209" s="598"/>
      <c r="J209" s="598"/>
      <c r="K209" s="598"/>
      <c r="L209" s="586"/>
      <c r="M209" s="599"/>
      <c r="N209" s="1554"/>
      <c r="O209" s="1555"/>
      <c r="P209" s="1555"/>
      <c r="Q209" s="1555"/>
      <c r="R209" s="1555"/>
      <c r="S209" s="1555"/>
      <c r="T209" s="1555"/>
      <c r="U209" s="1555"/>
      <c r="V209" s="1556"/>
      <c r="W209" s="686"/>
      <c r="X209" s="1563"/>
      <c r="Y209" s="1564"/>
      <c r="Z209" s="1564"/>
      <c r="AA209" s="1564"/>
      <c r="AB209" s="1564"/>
      <c r="AC209" s="1564"/>
      <c r="AD209" s="1564"/>
      <c r="AE209" s="1564"/>
      <c r="AF209" s="1565"/>
      <c r="AG209" s="601"/>
      <c r="AH209" s="586"/>
      <c r="AI209" s="586"/>
      <c r="AJ209" s="599"/>
      <c r="AK209" s="1572"/>
      <c r="AL209" s="1573"/>
      <c r="AM209" s="1573"/>
      <c r="AN209" s="1573"/>
      <c r="AO209" s="1573"/>
      <c r="AP209" s="1573"/>
      <c r="AQ209" s="1573"/>
      <c r="AR209" s="1573"/>
      <c r="AS209" s="1574"/>
      <c r="AT209" s="586"/>
      <c r="AU209" s="1581"/>
      <c r="AV209" s="1582"/>
      <c r="AW209" s="1582"/>
      <c r="AX209" s="1582"/>
      <c r="AY209" s="1582"/>
      <c r="AZ209" s="1582"/>
      <c r="BA209" s="1582"/>
      <c r="BB209" s="1582"/>
      <c r="BC209" s="1583"/>
      <c r="BD209" s="601"/>
      <c r="BG209" s="599"/>
      <c r="BH209" s="1590"/>
      <c r="BI209" s="1591"/>
      <c r="BJ209" s="1591"/>
      <c r="BK209" s="1591"/>
      <c r="BL209" s="1591"/>
      <c r="BM209" s="1591"/>
      <c r="BN209" s="1591"/>
      <c r="BO209" s="1591"/>
      <c r="BP209" s="1592"/>
      <c r="BQ209" s="586"/>
      <c r="BR209" s="1599"/>
      <c r="BS209" s="1600"/>
      <c r="BT209" s="1600"/>
      <c r="BU209" s="1600"/>
      <c r="BV209" s="1600"/>
      <c r="BW209" s="1600"/>
      <c r="BX209" s="1600"/>
      <c r="BY209" s="1600"/>
      <c r="BZ209" s="1601"/>
      <c r="CA209" s="601"/>
      <c r="CD209" s="599"/>
      <c r="CE209" s="1572"/>
      <c r="CF209" s="1573"/>
      <c r="CG209" s="1573"/>
      <c r="CH209" s="1573"/>
      <c r="CI209" s="1573"/>
      <c r="CJ209" s="1573"/>
      <c r="CK209" s="1573"/>
      <c r="CL209" s="1573"/>
      <c r="CM209" s="1574"/>
      <c r="CN209" s="586"/>
      <c r="CO209" s="1581"/>
      <c r="CP209" s="1582"/>
      <c r="CQ209" s="1582"/>
      <c r="CR209" s="1582"/>
      <c r="CS209" s="1582"/>
      <c r="CT209" s="1582"/>
      <c r="CU209" s="1582"/>
      <c r="CV209" s="1582"/>
      <c r="CW209" s="1583"/>
      <c r="CX209" s="601"/>
      <c r="CY209" s="586"/>
      <c r="CZ209" s="586"/>
      <c r="DA209" s="586"/>
      <c r="DB209" s="586"/>
      <c r="DC209" s="586"/>
      <c r="DD209" s="586"/>
      <c r="DE209" s="586"/>
      <c r="DF209" s="586"/>
      <c r="DG209" s="586"/>
      <c r="DH209" s="586"/>
      <c r="DI209" s="586"/>
      <c r="DJ209" s="586"/>
      <c r="DK209" s="586"/>
      <c r="DL209" s="586"/>
      <c r="DM209" s="586"/>
      <c r="DN209" s="586"/>
      <c r="DO209" s="586"/>
      <c r="DP209" s="586"/>
      <c r="DQ209" s="586"/>
      <c r="DR209" s="586"/>
      <c r="DS209" s="586"/>
      <c r="DT209" s="586"/>
      <c r="DU209" s="586"/>
      <c r="DV209" s="586"/>
      <c r="DW209" s="586"/>
      <c r="DX209" s="586"/>
      <c r="DY209" s="586"/>
      <c r="DZ209" s="586"/>
    </row>
    <row r="210" spans="1:130" ht="17.75" customHeight="1">
      <c r="A210" s="596"/>
      <c r="B210" s="598"/>
      <c r="C210" s="598"/>
      <c r="D210" s="598"/>
      <c r="E210" s="598"/>
      <c r="F210" s="598"/>
      <c r="G210" s="598"/>
      <c r="H210" s="598"/>
      <c r="I210" s="598"/>
      <c r="J210" s="598"/>
      <c r="K210" s="598"/>
      <c r="L210" s="586"/>
      <c r="M210" s="599"/>
      <c r="N210" s="1554"/>
      <c r="O210" s="1555"/>
      <c r="P210" s="1555"/>
      <c r="Q210" s="1555"/>
      <c r="R210" s="1555"/>
      <c r="S210" s="1555"/>
      <c r="T210" s="1555"/>
      <c r="U210" s="1555"/>
      <c r="V210" s="1556"/>
      <c r="W210" s="686"/>
      <c r="X210" s="1563"/>
      <c r="Y210" s="1564"/>
      <c r="Z210" s="1564"/>
      <c r="AA210" s="1564"/>
      <c r="AB210" s="1564"/>
      <c r="AC210" s="1564"/>
      <c r="AD210" s="1564"/>
      <c r="AE210" s="1564"/>
      <c r="AF210" s="1565"/>
      <c r="AG210" s="601"/>
      <c r="AH210" s="586"/>
      <c r="AI210" s="586"/>
      <c r="AJ210" s="599"/>
      <c r="AK210" s="1572"/>
      <c r="AL210" s="1573"/>
      <c r="AM210" s="1573"/>
      <c r="AN210" s="1573"/>
      <c r="AO210" s="1573"/>
      <c r="AP210" s="1573"/>
      <c r="AQ210" s="1573"/>
      <c r="AR210" s="1573"/>
      <c r="AS210" s="1574"/>
      <c r="AT210" s="586"/>
      <c r="AU210" s="1581"/>
      <c r="AV210" s="1582"/>
      <c r="AW210" s="1582"/>
      <c r="AX210" s="1582"/>
      <c r="AY210" s="1582"/>
      <c r="AZ210" s="1582"/>
      <c r="BA210" s="1582"/>
      <c r="BB210" s="1582"/>
      <c r="BC210" s="1583"/>
      <c r="BD210" s="601"/>
      <c r="BG210" s="599"/>
      <c r="BH210" s="1590"/>
      <c r="BI210" s="1591"/>
      <c r="BJ210" s="1591"/>
      <c r="BK210" s="1591"/>
      <c r="BL210" s="1591"/>
      <c r="BM210" s="1591"/>
      <c r="BN210" s="1591"/>
      <c r="BO210" s="1591"/>
      <c r="BP210" s="1592"/>
      <c r="BQ210" s="586"/>
      <c r="BR210" s="1599"/>
      <c r="BS210" s="1600"/>
      <c r="BT210" s="1600"/>
      <c r="BU210" s="1600"/>
      <c r="BV210" s="1600"/>
      <c r="BW210" s="1600"/>
      <c r="BX210" s="1600"/>
      <c r="BY210" s="1600"/>
      <c r="BZ210" s="1601"/>
      <c r="CA210" s="601"/>
      <c r="CD210" s="599"/>
      <c r="CE210" s="1572"/>
      <c r="CF210" s="1573"/>
      <c r="CG210" s="1573"/>
      <c r="CH210" s="1573"/>
      <c r="CI210" s="1573"/>
      <c r="CJ210" s="1573"/>
      <c r="CK210" s="1573"/>
      <c r="CL210" s="1573"/>
      <c r="CM210" s="1574"/>
      <c r="CN210" s="586"/>
      <c r="CO210" s="1581"/>
      <c r="CP210" s="1582"/>
      <c r="CQ210" s="1582"/>
      <c r="CR210" s="1582"/>
      <c r="CS210" s="1582"/>
      <c r="CT210" s="1582"/>
      <c r="CU210" s="1582"/>
      <c r="CV210" s="1582"/>
      <c r="CW210" s="1583"/>
      <c r="CX210" s="601"/>
      <c r="CY210" s="586"/>
      <c r="CZ210" s="586"/>
      <c r="DA210" s="586"/>
      <c r="DB210" s="586"/>
      <c r="DC210" s="586"/>
      <c r="DD210" s="586"/>
      <c r="DE210" s="586"/>
      <c r="DF210" s="586"/>
      <c r="DG210" s="586"/>
      <c r="DH210" s="586"/>
      <c r="DI210" s="586"/>
      <c r="DJ210" s="586"/>
      <c r="DK210" s="586"/>
      <c r="DL210" s="586"/>
      <c r="DM210" s="586"/>
      <c r="DN210" s="586"/>
      <c r="DO210" s="586"/>
      <c r="DP210" s="586"/>
      <c r="DQ210" s="586"/>
      <c r="DR210" s="586"/>
      <c r="DS210" s="586"/>
      <c r="DT210" s="586"/>
      <c r="DU210" s="586"/>
      <c r="DV210" s="586"/>
      <c r="DW210" s="586"/>
      <c r="DX210" s="586"/>
      <c r="DY210" s="586"/>
      <c r="DZ210" s="586"/>
    </row>
    <row r="211" spans="1:130" ht="17.75" customHeight="1">
      <c r="A211" s="596"/>
      <c r="B211" s="598"/>
      <c r="C211" s="598"/>
      <c r="D211" s="598"/>
      <c r="E211" s="598"/>
      <c r="F211" s="598"/>
      <c r="G211" s="598"/>
      <c r="H211" s="598"/>
      <c r="I211" s="598"/>
      <c r="J211" s="598"/>
      <c r="K211" s="598"/>
      <c r="L211" s="586"/>
      <c r="M211" s="599"/>
      <c r="N211" s="1554"/>
      <c r="O211" s="1555"/>
      <c r="P211" s="1555"/>
      <c r="Q211" s="1555"/>
      <c r="R211" s="1555"/>
      <c r="S211" s="1555"/>
      <c r="T211" s="1555"/>
      <c r="U211" s="1555"/>
      <c r="V211" s="1556"/>
      <c r="W211" s="686"/>
      <c r="X211" s="1563"/>
      <c r="Y211" s="1564"/>
      <c r="Z211" s="1564"/>
      <c r="AA211" s="1564"/>
      <c r="AB211" s="1564"/>
      <c r="AC211" s="1564"/>
      <c r="AD211" s="1564"/>
      <c r="AE211" s="1564"/>
      <c r="AF211" s="1565"/>
      <c r="AG211" s="601"/>
      <c r="AH211" s="586"/>
      <c r="AI211" s="586"/>
      <c r="AJ211" s="599"/>
      <c r="AK211" s="1572"/>
      <c r="AL211" s="1573"/>
      <c r="AM211" s="1573"/>
      <c r="AN211" s="1573"/>
      <c r="AO211" s="1573"/>
      <c r="AP211" s="1573"/>
      <c r="AQ211" s="1573"/>
      <c r="AR211" s="1573"/>
      <c r="AS211" s="1574"/>
      <c r="AT211" s="586"/>
      <c r="AU211" s="1581"/>
      <c r="AV211" s="1582"/>
      <c r="AW211" s="1582"/>
      <c r="AX211" s="1582"/>
      <c r="AY211" s="1582"/>
      <c r="AZ211" s="1582"/>
      <c r="BA211" s="1582"/>
      <c r="BB211" s="1582"/>
      <c r="BC211" s="1583"/>
      <c r="BD211" s="601"/>
      <c r="BG211" s="599"/>
      <c r="BH211" s="1590"/>
      <c r="BI211" s="1591"/>
      <c r="BJ211" s="1591"/>
      <c r="BK211" s="1591"/>
      <c r="BL211" s="1591"/>
      <c r="BM211" s="1591"/>
      <c r="BN211" s="1591"/>
      <c r="BO211" s="1591"/>
      <c r="BP211" s="1592"/>
      <c r="BQ211" s="586"/>
      <c r="BR211" s="1599"/>
      <c r="BS211" s="1600"/>
      <c r="BT211" s="1600"/>
      <c r="BU211" s="1600"/>
      <c r="BV211" s="1600"/>
      <c r="BW211" s="1600"/>
      <c r="BX211" s="1600"/>
      <c r="BY211" s="1600"/>
      <c r="BZ211" s="1601"/>
      <c r="CA211" s="601"/>
      <c r="CD211" s="599"/>
      <c r="CE211" s="1572"/>
      <c r="CF211" s="1573"/>
      <c r="CG211" s="1573"/>
      <c r="CH211" s="1573"/>
      <c r="CI211" s="1573"/>
      <c r="CJ211" s="1573"/>
      <c r="CK211" s="1573"/>
      <c r="CL211" s="1573"/>
      <c r="CM211" s="1574"/>
      <c r="CN211" s="586"/>
      <c r="CO211" s="1581"/>
      <c r="CP211" s="1582"/>
      <c r="CQ211" s="1582"/>
      <c r="CR211" s="1582"/>
      <c r="CS211" s="1582"/>
      <c r="CT211" s="1582"/>
      <c r="CU211" s="1582"/>
      <c r="CV211" s="1582"/>
      <c r="CW211" s="1583"/>
      <c r="CX211" s="601"/>
      <c r="CY211" s="586"/>
      <c r="CZ211" s="586"/>
      <c r="DA211" s="586"/>
      <c r="DB211" s="586"/>
      <c r="DC211" s="586"/>
      <c r="DD211" s="586"/>
      <c r="DE211" s="586"/>
      <c r="DF211" s="586"/>
      <c r="DG211" s="586"/>
      <c r="DH211" s="586"/>
      <c r="DI211" s="586"/>
      <c r="DJ211" s="586"/>
      <c r="DK211" s="586"/>
      <c r="DL211" s="586"/>
      <c r="DM211" s="586"/>
      <c r="DN211" s="586"/>
      <c r="DO211" s="586"/>
      <c r="DP211" s="586"/>
      <c r="DQ211" s="586"/>
      <c r="DR211" s="586"/>
      <c r="DS211" s="586"/>
      <c r="DT211" s="586"/>
      <c r="DU211" s="586"/>
      <c r="DV211" s="586"/>
      <c r="DW211" s="586"/>
      <c r="DX211" s="586"/>
      <c r="DY211" s="586"/>
      <c r="DZ211" s="586"/>
    </row>
    <row r="212" spans="1:130" ht="17.75" customHeight="1">
      <c r="A212" s="596"/>
      <c r="B212" s="598"/>
      <c r="C212" s="598"/>
      <c r="D212" s="598"/>
      <c r="E212" s="598"/>
      <c r="F212" s="598"/>
      <c r="G212" s="598"/>
      <c r="H212" s="598"/>
      <c r="I212" s="598"/>
      <c r="J212" s="598"/>
      <c r="K212" s="598"/>
      <c r="L212" s="586"/>
      <c r="M212" s="599"/>
      <c r="N212" s="1557"/>
      <c r="O212" s="1558"/>
      <c r="P212" s="1558"/>
      <c r="Q212" s="1558"/>
      <c r="R212" s="1558"/>
      <c r="S212" s="1558"/>
      <c r="T212" s="1558"/>
      <c r="U212" s="1558"/>
      <c r="V212" s="1559"/>
      <c r="W212" s="686"/>
      <c r="X212" s="1566"/>
      <c r="Y212" s="1567"/>
      <c r="Z212" s="1567"/>
      <c r="AA212" s="1567"/>
      <c r="AB212" s="1567"/>
      <c r="AC212" s="1567"/>
      <c r="AD212" s="1567"/>
      <c r="AE212" s="1567"/>
      <c r="AF212" s="1568"/>
      <c r="AG212" s="601"/>
      <c r="AH212" s="586"/>
      <c r="AI212" s="586"/>
      <c r="AJ212" s="599"/>
      <c r="AK212" s="1575"/>
      <c r="AL212" s="1576"/>
      <c r="AM212" s="1576"/>
      <c r="AN212" s="1576"/>
      <c r="AO212" s="1576"/>
      <c r="AP212" s="1576"/>
      <c r="AQ212" s="1576"/>
      <c r="AR212" s="1576"/>
      <c r="AS212" s="1577"/>
      <c r="AT212" s="586"/>
      <c r="AU212" s="1584"/>
      <c r="AV212" s="1585"/>
      <c r="AW212" s="1585"/>
      <c r="AX212" s="1585"/>
      <c r="AY212" s="1585"/>
      <c r="AZ212" s="1585"/>
      <c r="BA212" s="1585"/>
      <c r="BB212" s="1585"/>
      <c r="BC212" s="1586"/>
      <c r="BD212" s="601"/>
      <c r="BG212" s="599"/>
      <c r="BH212" s="1590"/>
      <c r="BI212" s="1591"/>
      <c r="BJ212" s="1591"/>
      <c r="BK212" s="1591"/>
      <c r="BL212" s="1591"/>
      <c r="BM212" s="1591"/>
      <c r="BN212" s="1591"/>
      <c r="BO212" s="1591"/>
      <c r="BP212" s="1592"/>
      <c r="BQ212" s="586"/>
      <c r="BR212" s="1599"/>
      <c r="BS212" s="1600"/>
      <c r="BT212" s="1600"/>
      <c r="BU212" s="1600"/>
      <c r="BV212" s="1600"/>
      <c r="BW212" s="1600"/>
      <c r="BX212" s="1600"/>
      <c r="BY212" s="1600"/>
      <c r="BZ212" s="1601"/>
      <c r="CA212" s="601"/>
      <c r="CD212" s="599"/>
      <c r="CE212" s="1572"/>
      <c r="CF212" s="1573"/>
      <c r="CG212" s="1573"/>
      <c r="CH212" s="1573"/>
      <c r="CI212" s="1573"/>
      <c r="CJ212" s="1573"/>
      <c r="CK212" s="1573"/>
      <c r="CL212" s="1573"/>
      <c r="CM212" s="1574"/>
      <c r="CN212" s="586"/>
      <c r="CO212" s="1581"/>
      <c r="CP212" s="1582"/>
      <c r="CQ212" s="1582"/>
      <c r="CR212" s="1582"/>
      <c r="CS212" s="1582"/>
      <c r="CT212" s="1582"/>
      <c r="CU212" s="1582"/>
      <c r="CV212" s="1582"/>
      <c r="CW212" s="1583"/>
      <c r="CX212" s="601"/>
      <c r="CY212" s="586"/>
      <c r="CZ212" s="586"/>
      <c r="DA212" s="586"/>
      <c r="DB212" s="586"/>
      <c r="DC212" s="586"/>
      <c r="DD212" s="586"/>
      <c r="DE212" s="586"/>
      <c r="DF212" s="586"/>
      <c r="DG212" s="586"/>
      <c r="DH212" s="586"/>
      <c r="DI212" s="586"/>
      <c r="DJ212" s="586"/>
      <c r="DK212" s="586"/>
      <c r="DL212" s="586"/>
      <c r="DM212" s="586"/>
      <c r="DN212" s="586"/>
      <c r="DO212" s="586"/>
      <c r="DP212" s="586"/>
      <c r="DQ212" s="586"/>
      <c r="DR212" s="586"/>
      <c r="DS212" s="586"/>
      <c r="DT212" s="586"/>
      <c r="DU212" s="586"/>
      <c r="DV212" s="586"/>
      <c r="DW212" s="586"/>
      <c r="DX212" s="586"/>
      <c r="DY212" s="586"/>
      <c r="DZ212" s="586"/>
    </row>
    <row r="213" spans="1:130" ht="17.75" customHeight="1">
      <c r="A213" s="596"/>
      <c r="B213" s="598"/>
      <c r="C213" s="598"/>
      <c r="D213" s="598"/>
      <c r="E213" s="598"/>
      <c r="F213" s="598"/>
      <c r="G213" s="598"/>
      <c r="H213" s="598"/>
      <c r="I213" s="598"/>
      <c r="J213" s="598"/>
      <c r="K213" s="598"/>
      <c r="L213" s="586"/>
      <c r="M213" s="599"/>
      <c r="N213" s="688"/>
      <c r="O213" s="688"/>
      <c r="P213" s="688"/>
      <c r="Q213" s="688"/>
      <c r="R213" s="688"/>
      <c r="S213" s="688"/>
      <c r="T213" s="688"/>
      <c r="U213" s="688"/>
      <c r="V213" s="688"/>
      <c r="W213" s="586"/>
      <c r="X213" s="688"/>
      <c r="Y213" s="688"/>
      <c r="Z213" s="688"/>
      <c r="AA213" s="688"/>
      <c r="AB213" s="688"/>
      <c r="AC213" s="688"/>
      <c r="AD213" s="688"/>
      <c r="AE213" s="688"/>
      <c r="AF213" s="688"/>
      <c r="AG213" s="601"/>
      <c r="AH213" s="586"/>
      <c r="AI213" s="586"/>
      <c r="AJ213" s="599"/>
      <c r="AK213" s="688"/>
      <c r="AL213" s="688"/>
      <c r="AM213" s="688"/>
      <c r="AN213" s="688"/>
      <c r="AO213" s="688"/>
      <c r="AP213" s="688"/>
      <c r="AQ213" s="688"/>
      <c r="AR213" s="688"/>
      <c r="AS213" s="688"/>
      <c r="AT213" s="586"/>
      <c r="AU213" s="688"/>
      <c r="AV213" s="688"/>
      <c r="AW213" s="688"/>
      <c r="AX213" s="688"/>
      <c r="AY213" s="688"/>
      <c r="AZ213" s="688"/>
      <c r="BA213" s="688"/>
      <c r="BB213" s="688"/>
      <c r="BC213" s="688"/>
      <c r="BD213" s="601"/>
      <c r="BG213" s="599"/>
      <c r="BH213" s="1593"/>
      <c r="BI213" s="1594"/>
      <c r="BJ213" s="1594"/>
      <c r="BK213" s="1594"/>
      <c r="BL213" s="1594"/>
      <c r="BM213" s="1594"/>
      <c r="BN213" s="1594"/>
      <c r="BO213" s="1594"/>
      <c r="BP213" s="1595"/>
      <c r="BQ213" s="586"/>
      <c r="BR213" s="1602"/>
      <c r="BS213" s="1603"/>
      <c r="BT213" s="1603"/>
      <c r="BU213" s="1603"/>
      <c r="BV213" s="1603"/>
      <c r="BW213" s="1603"/>
      <c r="BX213" s="1603"/>
      <c r="BY213" s="1603"/>
      <c r="BZ213" s="1604"/>
      <c r="CA213" s="601"/>
      <c r="CD213" s="599"/>
      <c r="CE213" s="1575"/>
      <c r="CF213" s="1576"/>
      <c r="CG213" s="1576"/>
      <c r="CH213" s="1576"/>
      <c r="CI213" s="1576"/>
      <c r="CJ213" s="1576"/>
      <c r="CK213" s="1576"/>
      <c r="CL213" s="1576"/>
      <c r="CM213" s="1577"/>
      <c r="CN213" s="586"/>
      <c r="CO213" s="1584"/>
      <c r="CP213" s="1585"/>
      <c r="CQ213" s="1585"/>
      <c r="CR213" s="1585"/>
      <c r="CS213" s="1585"/>
      <c r="CT213" s="1585"/>
      <c r="CU213" s="1585"/>
      <c r="CV213" s="1585"/>
      <c r="CW213" s="1586"/>
      <c r="CX213" s="601"/>
      <c r="CY213" s="586"/>
      <c r="CZ213" s="586"/>
      <c r="DA213" s="586"/>
      <c r="DB213" s="586"/>
      <c r="DC213" s="586"/>
      <c r="DD213" s="586"/>
      <c r="DE213" s="586"/>
      <c r="DF213" s="586"/>
      <c r="DG213" s="586"/>
      <c r="DH213" s="586"/>
      <c r="DI213" s="586"/>
      <c r="DJ213" s="586"/>
      <c r="DK213" s="586"/>
      <c r="DL213" s="586"/>
      <c r="DM213" s="586"/>
      <c r="DN213" s="586"/>
      <c r="DO213" s="586"/>
      <c r="DP213" s="586"/>
      <c r="DQ213" s="586"/>
      <c r="DR213" s="586"/>
      <c r="DS213" s="586"/>
      <c r="DT213" s="586"/>
      <c r="DU213" s="586"/>
      <c r="DV213" s="586"/>
      <c r="DW213" s="586"/>
      <c r="DX213" s="586"/>
      <c r="DY213" s="586"/>
      <c r="DZ213" s="586"/>
    </row>
    <row r="214" spans="1:130" ht="17.75" customHeight="1">
      <c r="A214" s="596"/>
      <c r="B214" s="598"/>
      <c r="C214" s="598"/>
      <c r="D214" s="598"/>
      <c r="E214" s="598"/>
      <c r="F214" s="598"/>
      <c r="G214" s="598"/>
      <c r="H214" s="598"/>
      <c r="I214" s="598"/>
      <c r="J214" s="598"/>
      <c r="K214" s="598"/>
      <c r="L214" s="586"/>
      <c r="M214" s="599"/>
      <c r="N214" s="1445" t="s">
        <v>1454</v>
      </c>
      <c r="O214" s="1445"/>
      <c r="P214" s="1445"/>
      <c r="Q214" s="1445"/>
      <c r="R214" s="1445"/>
      <c r="S214" s="1445"/>
      <c r="T214" s="1445"/>
      <c r="U214" s="1445"/>
      <c r="V214" s="1445"/>
      <c r="W214" s="684"/>
      <c r="X214" s="1447" t="s">
        <v>1455</v>
      </c>
      <c r="Y214" s="1447"/>
      <c r="Z214" s="1447"/>
      <c r="AA214" s="1447"/>
      <c r="AB214" s="1447"/>
      <c r="AC214" s="1447"/>
      <c r="AD214" s="1447"/>
      <c r="AE214" s="1447"/>
      <c r="AF214" s="1447"/>
      <c r="AG214" s="601"/>
      <c r="AH214" s="586"/>
      <c r="AI214" s="586"/>
      <c r="AJ214" s="599"/>
      <c r="AK214" s="1445" t="s">
        <v>1454</v>
      </c>
      <c r="AL214" s="1445"/>
      <c r="AM214" s="1445"/>
      <c r="AN214" s="1445"/>
      <c r="AO214" s="1445"/>
      <c r="AP214" s="1445"/>
      <c r="AQ214" s="1445"/>
      <c r="AR214" s="1445"/>
      <c r="AS214" s="1445"/>
      <c r="AT214" s="684"/>
      <c r="AU214" s="1447" t="s">
        <v>1455</v>
      </c>
      <c r="AV214" s="1447"/>
      <c r="AW214" s="1447"/>
      <c r="AX214" s="1447"/>
      <c r="AY214" s="1447"/>
      <c r="AZ214" s="1447"/>
      <c r="BA214" s="1447"/>
      <c r="BB214" s="1447"/>
      <c r="BC214" s="1447"/>
      <c r="BD214" s="601"/>
      <c r="BG214" s="599"/>
      <c r="BH214" s="1449" t="s">
        <v>1456</v>
      </c>
      <c r="BI214" s="1449"/>
      <c r="BJ214" s="1449"/>
      <c r="BK214" s="1449"/>
      <c r="BL214" s="1449"/>
      <c r="BM214" s="1449"/>
      <c r="BN214" s="1449"/>
      <c r="BO214" s="1449"/>
      <c r="BP214" s="1449"/>
      <c r="BQ214" s="685"/>
      <c r="BR214" s="1451" t="s">
        <v>1455</v>
      </c>
      <c r="BS214" s="1451"/>
      <c r="BT214" s="1451"/>
      <c r="BU214" s="1451"/>
      <c r="BV214" s="1451"/>
      <c r="BW214" s="1451"/>
      <c r="BX214" s="1451"/>
      <c r="BY214" s="1451"/>
      <c r="BZ214" s="1451"/>
      <c r="CA214" s="601"/>
      <c r="CD214" s="599"/>
      <c r="CE214" s="1449" t="s">
        <v>1454</v>
      </c>
      <c r="CF214" s="1449"/>
      <c r="CG214" s="1449"/>
      <c r="CH214" s="1449"/>
      <c r="CI214" s="1449"/>
      <c r="CJ214" s="1449"/>
      <c r="CK214" s="1449"/>
      <c r="CL214" s="1449"/>
      <c r="CM214" s="1449"/>
      <c r="CN214" s="685"/>
      <c r="CO214" s="1451" t="s">
        <v>1455</v>
      </c>
      <c r="CP214" s="1451"/>
      <c r="CQ214" s="1451"/>
      <c r="CR214" s="1451"/>
      <c r="CS214" s="1451"/>
      <c r="CT214" s="1451"/>
      <c r="CU214" s="1451"/>
      <c r="CV214" s="1451"/>
      <c r="CW214" s="1451"/>
      <c r="CX214" s="601"/>
      <c r="CY214" s="586"/>
      <c r="CZ214" s="586"/>
      <c r="DA214" s="586"/>
      <c r="DB214" s="586"/>
      <c r="DC214" s="586"/>
      <c r="DD214" s="586"/>
      <c r="DE214" s="586"/>
      <c r="DF214" s="586"/>
      <c r="DG214" s="586"/>
      <c r="DH214" s="586"/>
      <c r="DI214" s="586"/>
      <c r="DJ214" s="586"/>
      <c r="DK214" s="586"/>
      <c r="DL214" s="586"/>
      <c r="DM214" s="586"/>
      <c r="DN214" s="586"/>
      <c r="DO214" s="586"/>
      <c r="DP214" s="586"/>
      <c r="DQ214" s="586"/>
      <c r="DR214" s="586"/>
      <c r="DS214" s="586"/>
      <c r="DT214" s="586"/>
      <c r="DU214" s="586"/>
      <c r="DV214" s="586"/>
      <c r="DW214" s="586"/>
      <c r="DX214" s="586"/>
      <c r="DY214" s="586"/>
      <c r="DZ214" s="586"/>
    </row>
    <row r="215" spans="1:130" ht="17.75" customHeight="1">
      <c r="A215" s="596"/>
      <c r="B215" s="598"/>
      <c r="C215" s="598"/>
      <c r="D215" s="598"/>
      <c r="E215" s="598"/>
      <c r="F215" s="598"/>
      <c r="G215" s="598"/>
      <c r="H215" s="598"/>
      <c r="I215" s="598"/>
      <c r="J215" s="598"/>
      <c r="K215" s="598"/>
      <c r="L215" s="586"/>
      <c r="M215" s="599"/>
      <c r="N215" s="1446"/>
      <c r="O215" s="1446"/>
      <c r="P215" s="1446"/>
      <c r="Q215" s="1446"/>
      <c r="R215" s="1446"/>
      <c r="S215" s="1446"/>
      <c r="T215" s="1446"/>
      <c r="U215" s="1446"/>
      <c r="V215" s="1446"/>
      <c r="W215" s="684"/>
      <c r="X215" s="1448"/>
      <c r="Y215" s="1448"/>
      <c r="Z215" s="1448"/>
      <c r="AA215" s="1448"/>
      <c r="AB215" s="1448"/>
      <c r="AC215" s="1448"/>
      <c r="AD215" s="1448"/>
      <c r="AE215" s="1448"/>
      <c r="AF215" s="1448"/>
      <c r="AG215" s="601"/>
      <c r="AH215" s="586"/>
      <c r="AI215" s="586"/>
      <c r="AJ215" s="599"/>
      <c r="AK215" s="1446"/>
      <c r="AL215" s="1446"/>
      <c r="AM215" s="1446"/>
      <c r="AN215" s="1446"/>
      <c r="AO215" s="1446"/>
      <c r="AP215" s="1446"/>
      <c r="AQ215" s="1446"/>
      <c r="AR215" s="1446"/>
      <c r="AS215" s="1446"/>
      <c r="AT215" s="684"/>
      <c r="AU215" s="1448"/>
      <c r="AV215" s="1448"/>
      <c r="AW215" s="1448"/>
      <c r="AX215" s="1448"/>
      <c r="AY215" s="1448"/>
      <c r="AZ215" s="1448"/>
      <c r="BA215" s="1448"/>
      <c r="BB215" s="1448"/>
      <c r="BC215" s="1448"/>
      <c r="BD215" s="601"/>
      <c r="BG215" s="599"/>
      <c r="BH215" s="1450"/>
      <c r="BI215" s="1450"/>
      <c r="BJ215" s="1450"/>
      <c r="BK215" s="1450"/>
      <c r="BL215" s="1450"/>
      <c r="BM215" s="1450"/>
      <c r="BN215" s="1450"/>
      <c r="BO215" s="1450"/>
      <c r="BP215" s="1450"/>
      <c r="BQ215" s="685"/>
      <c r="BR215" s="1452"/>
      <c r="BS215" s="1452"/>
      <c r="BT215" s="1452"/>
      <c r="BU215" s="1452"/>
      <c r="BV215" s="1452"/>
      <c r="BW215" s="1452"/>
      <c r="BX215" s="1452"/>
      <c r="BY215" s="1452"/>
      <c r="BZ215" s="1452"/>
      <c r="CA215" s="601"/>
      <c r="CD215" s="599"/>
      <c r="CE215" s="1450"/>
      <c r="CF215" s="1450"/>
      <c r="CG215" s="1450"/>
      <c r="CH215" s="1450"/>
      <c r="CI215" s="1450"/>
      <c r="CJ215" s="1450"/>
      <c r="CK215" s="1450"/>
      <c r="CL215" s="1450"/>
      <c r="CM215" s="1450"/>
      <c r="CN215" s="685"/>
      <c r="CO215" s="1452"/>
      <c r="CP215" s="1452"/>
      <c r="CQ215" s="1452"/>
      <c r="CR215" s="1452"/>
      <c r="CS215" s="1452"/>
      <c r="CT215" s="1452"/>
      <c r="CU215" s="1452"/>
      <c r="CV215" s="1452"/>
      <c r="CW215" s="1452"/>
      <c r="CX215" s="601"/>
      <c r="CY215" s="586"/>
      <c r="CZ215" s="586"/>
      <c r="DA215" s="586"/>
      <c r="DB215" s="586"/>
      <c r="DC215" s="586"/>
      <c r="DD215" s="586"/>
      <c r="DE215" s="586"/>
      <c r="DF215" s="586"/>
      <c r="DG215" s="586"/>
      <c r="DH215" s="586"/>
      <c r="DI215" s="586"/>
      <c r="DJ215" s="586"/>
      <c r="DK215" s="586"/>
      <c r="DL215" s="586"/>
      <c r="DM215" s="586"/>
      <c r="DN215" s="586"/>
      <c r="DO215" s="586"/>
      <c r="DP215" s="586"/>
      <c r="DQ215" s="586"/>
      <c r="DR215" s="586"/>
      <c r="DS215" s="586"/>
      <c r="DT215" s="586"/>
      <c r="DU215" s="586"/>
      <c r="DV215" s="586"/>
      <c r="DW215" s="586"/>
      <c r="DX215" s="586"/>
      <c r="DY215" s="586"/>
      <c r="DZ215" s="586"/>
    </row>
    <row r="216" spans="1:130" ht="17.75" customHeight="1">
      <c r="A216" s="596"/>
      <c r="B216" s="598"/>
      <c r="C216" s="598"/>
      <c r="D216" s="598"/>
      <c r="E216" s="598"/>
      <c r="F216" s="598"/>
      <c r="G216" s="598"/>
      <c r="H216" s="598"/>
      <c r="I216" s="598"/>
      <c r="J216" s="598"/>
      <c r="K216" s="598"/>
      <c r="L216" s="586"/>
      <c r="M216" s="599"/>
      <c r="N216" s="1486" t="s">
        <v>1858</v>
      </c>
      <c r="O216" s="1487"/>
      <c r="P216" s="1487"/>
      <c r="Q216" s="1487"/>
      <c r="R216" s="1487"/>
      <c r="S216" s="1487"/>
      <c r="T216" s="1487"/>
      <c r="U216" s="1487"/>
      <c r="V216" s="1488"/>
      <c r="W216" s="951"/>
      <c r="X216" s="1495" t="s">
        <v>1857</v>
      </c>
      <c r="Y216" s="1496"/>
      <c r="Z216" s="1496"/>
      <c r="AA216" s="1496"/>
      <c r="AB216" s="1496"/>
      <c r="AC216" s="1496"/>
      <c r="AD216" s="1496"/>
      <c r="AE216" s="1496"/>
      <c r="AF216" s="1497"/>
      <c r="AG216" s="601"/>
      <c r="AH216" s="586"/>
      <c r="AI216" s="586"/>
      <c r="AJ216" s="599"/>
      <c r="AK216" s="1504" t="s">
        <v>1887</v>
      </c>
      <c r="AL216" s="1505"/>
      <c r="AM216" s="1505"/>
      <c r="AN216" s="1505"/>
      <c r="AO216" s="1505"/>
      <c r="AP216" s="1505"/>
      <c r="AQ216" s="1505"/>
      <c r="AR216" s="1505"/>
      <c r="AS216" s="1506"/>
      <c r="AT216" s="586"/>
      <c r="AU216" s="1513" t="s">
        <v>1886</v>
      </c>
      <c r="AV216" s="1514"/>
      <c r="AW216" s="1514"/>
      <c r="AX216" s="1514"/>
      <c r="AY216" s="1514"/>
      <c r="AZ216" s="1514"/>
      <c r="BA216" s="1514"/>
      <c r="BB216" s="1514"/>
      <c r="BC216" s="1515"/>
      <c r="BD216" s="601"/>
      <c r="BG216" s="599"/>
      <c r="BH216" s="1522" t="s">
        <v>1457</v>
      </c>
      <c r="BI216" s="1523"/>
      <c r="BJ216" s="1523"/>
      <c r="BK216" s="1523"/>
      <c r="BL216" s="1523"/>
      <c r="BM216" s="1523"/>
      <c r="BN216" s="1523"/>
      <c r="BO216" s="1523"/>
      <c r="BP216" s="1524"/>
      <c r="BQ216" s="586"/>
      <c r="BR216" s="1531" t="s">
        <v>1458</v>
      </c>
      <c r="BS216" s="1532"/>
      <c r="BT216" s="1532"/>
      <c r="BU216" s="1532"/>
      <c r="BV216" s="1532"/>
      <c r="BW216" s="1532"/>
      <c r="BX216" s="1532"/>
      <c r="BY216" s="1532"/>
      <c r="BZ216" s="1533"/>
      <c r="CA216" s="601"/>
      <c r="CD216" s="599"/>
      <c r="CE216" s="1541" t="s">
        <v>1890</v>
      </c>
      <c r="CF216" s="1542"/>
      <c r="CG216" s="1542"/>
      <c r="CH216" s="1542"/>
      <c r="CI216" s="1542"/>
      <c r="CJ216" s="1542"/>
      <c r="CK216" s="1542"/>
      <c r="CL216" s="1542"/>
      <c r="CM216" s="1543"/>
      <c r="CN216" s="686"/>
      <c r="CO216" s="1513" t="s">
        <v>1891</v>
      </c>
      <c r="CP216" s="1514"/>
      <c r="CQ216" s="1514"/>
      <c r="CR216" s="1514"/>
      <c r="CS216" s="1514"/>
      <c r="CT216" s="1514"/>
      <c r="CU216" s="1514"/>
      <c r="CV216" s="1514"/>
      <c r="CW216" s="1515"/>
      <c r="CX216" s="601"/>
      <c r="CY216" s="586"/>
      <c r="CZ216" s="586"/>
      <c r="DA216" s="586"/>
      <c r="DB216" s="586"/>
      <c r="DC216" s="586"/>
      <c r="DD216" s="586"/>
      <c r="DE216" s="586"/>
      <c r="DF216" s="586"/>
      <c r="DG216" s="586"/>
      <c r="DH216" s="586"/>
      <c r="DI216" s="586"/>
      <c r="DJ216" s="586"/>
      <c r="DK216" s="586"/>
      <c r="DL216" s="586"/>
      <c r="DM216" s="586"/>
      <c r="DN216" s="586"/>
      <c r="DO216" s="586"/>
      <c r="DP216" s="586"/>
      <c r="DQ216" s="586"/>
      <c r="DR216" s="586"/>
      <c r="DS216" s="586"/>
      <c r="DT216" s="586"/>
      <c r="DU216" s="586"/>
      <c r="DV216" s="586"/>
      <c r="DW216" s="586"/>
      <c r="DX216" s="586"/>
      <c r="DY216" s="586"/>
      <c r="DZ216" s="586"/>
    </row>
    <row r="217" spans="1:130" ht="17.75" customHeight="1">
      <c r="A217" s="596"/>
      <c r="B217" s="598"/>
      <c r="C217" s="598"/>
      <c r="D217" s="598"/>
      <c r="E217" s="598"/>
      <c r="F217" s="598"/>
      <c r="G217" s="598"/>
      <c r="H217" s="598"/>
      <c r="I217" s="598"/>
      <c r="J217" s="598"/>
      <c r="K217" s="598"/>
      <c r="L217" s="586"/>
      <c r="M217" s="599"/>
      <c r="N217" s="1489"/>
      <c r="O217" s="1490"/>
      <c r="P217" s="1490"/>
      <c r="Q217" s="1490"/>
      <c r="R217" s="1490"/>
      <c r="S217" s="1490"/>
      <c r="T217" s="1490"/>
      <c r="U217" s="1490"/>
      <c r="V217" s="1491"/>
      <c r="W217" s="951"/>
      <c r="X217" s="1498"/>
      <c r="Y217" s="1499"/>
      <c r="Z217" s="1499"/>
      <c r="AA217" s="1499"/>
      <c r="AB217" s="1499"/>
      <c r="AC217" s="1499"/>
      <c r="AD217" s="1499"/>
      <c r="AE217" s="1499"/>
      <c r="AF217" s="1500"/>
      <c r="AG217" s="601"/>
      <c r="AH217" s="586"/>
      <c r="AI217" s="586"/>
      <c r="AJ217" s="599"/>
      <c r="AK217" s="1507"/>
      <c r="AL217" s="1508"/>
      <c r="AM217" s="1508"/>
      <c r="AN217" s="1508"/>
      <c r="AO217" s="1508"/>
      <c r="AP217" s="1508"/>
      <c r="AQ217" s="1508"/>
      <c r="AR217" s="1508"/>
      <c r="AS217" s="1509"/>
      <c r="AT217" s="586"/>
      <c r="AU217" s="1516"/>
      <c r="AV217" s="1517"/>
      <c r="AW217" s="1517"/>
      <c r="AX217" s="1517"/>
      <c r="AY217" s="1517"/>
      <c r="AZ217" s="1517"/>
      <c r="BA217" s="1517"/>
      <c r="BB217" s="1517"/>
      <c r="BC217" s="1518"/>
      <c r="BD217" s="601"/>
      <c r="BG217" s="599"/>
      <c r="BH217" s="1525"/>
      <c r="BI217" s="1526"/>
      <c r="BJ217" s="1526"/>
      <c r="BK217" s="1526"/>
      <c r="BL217" s="1526"/>
      <c r="BM217" s="1526"/>
      <c r="BN217" s="1526"/>
      <c r="BO217" s="1526"/>
      <c r="BP217" s="1527"/>
      <c r="BQ217" s="586"/>
      <c r="BR217" s="1534"/>
      <c r="BS217" s="1535"/>
      <c r="BT217" s="1535"/>
      <c r="BU217" s="1535"/>
      <c r="BV217" s="1535"/>
      <c r="BW217" s="1535"/>
      <c r="BX217" s="1535"/>
      <c r="BY217" s="1535"/>
      <c r="BZ217" s="1536"/>
      <c r="CA217" s="601"/>
      <c r="CD217" s="599"/>
      <c r="CE217" s="1544"/>
      <c r="CF217" s="1545"/>
      <c r="CG217" s="1545"/>
      <c r="CH217" s="1545"/>
      <c r="CI217" s="1545"/>
      <c r="CJ217" s="1545"/>
      <c r="CK217" s="1545"/>
      <c r="CL217" s="1545"/>
      <c r="CM217" s="1546"/>
      <c r="CN217" s="686"/>
      <c r="CO217" s="1516"/>
      <c r="CP217" s="1517"/>
      <c r="CQ217" s="1517"/>
      <c r="CR217" s="1517"/>
      <c r="CS217" s="1517"/>
      <c r="CT217" s="1517"/>
      <c r="CU217" s="1517"/>
      <c r="CV217" s="1517"/>
      <c r="CW217" s="1518"/>
      <c r="CX217" s="601"/>
      <c r="CY217" s="586"/>
      <c r="CZ217" s="586"/>
      <c r="DA217" s="586"/>
      <c r="DB217" s="586"/>
      <c r="DC217" s="586"/>
      <c r="DD217" s="586"/>
      <c r="DE217" s="586"/>
      <c r="DF217" s="586"/>
      <c r="DG217" s="586"/>
      <c r="DH217" s="586"/>
      <c r="DI217" s="586"/>
      <c r="DJ217" s="586"/>
      <c r="DK217" s="586"/>
      <c r="DL217" s="586"/>
      <c r="DM217" s="586"/>
      <c r="DN217" s="586"/>
      <c r="DO217" s="586"/>
      <c r="DP217" s="586"/>
      <c r="DQ217" s="586"/>
      <c r="DR217" s="586"/>
      <c r="DS217" s="586"/>
      <c r="DT217" s="586"/>
      <c r="DU217" s="586"/>
      <c r="DV217" s="586"/>
      <c r="DW217" s="586"/>
      <c r="DX217" s="586"/>
      <c r="DY217" s="586"/>
      <c r="DZ217" s="586"/>
    </row>
    <row r="218" spans="1:130" ht="17.75" customHeight="1">
      <c r="A218" s="596"/>
      <c r="B218" s="598"/>
      <c r="C218" s="598"/>
      <c r="D218" s="598"/>
      <c r="E218" s="598"/>
      <c r="F218" s="598"/>
      <c r="G218" s="598"/>
      <c r="H218" s="598"/>
      <c r="I218" s="598"/>
      <c r="J218" s="598"/>
      <c r="K218" s="598"/>
      <c r="L218" s="586"/>
      <c r="M218" s="599"/>
      <c r="N218" s="1489"/>
      <c r="O218" s="1490"/>
      <c r="P218" s="1490"/>
      <c r="Q218" s="1490"/>
      <c r="R218" s="1490"/>
      <c r="S218" s="1490"/>
      <c r="T218" s="1490"/>
      <c r="U218" s="1490"/>
      <c r="V218" s="1491"/>
      <c r="W218" s="951"/>
      <c r="X218" s="1498"/>
      <c r="Y218" s="1499"/>
      <c r="Z218" s="1499"/>
      <c r="AA218" s="1499"/>
      <c r="AB218" s="1499"/>
      <c r="AC218" s="1499"/>
      <c r="AD218" s="1499"/>
      <c r="AE218" s="1499"/>
      <c r="AF218" s="1500"/>
      <c r="AG218" s="601"/>
      <c r="AH218" s="586"/>
      <c r="AI218" s="586"/>
      <c r="AJ218" s="599"/>
      <c r="AK218" s="1507"/>
      <c r="AL218" s="1508"/>
      <c r="AM218" s="1508"/>
      <c r="AN218" s="1508"/>
      <c r="AO218" s="1508"/>
      <c r="AP218" s="1508"/>
      <c r="AQ218" s="1508"/>
      <c r="AR218" s="1508"/>
      <c r="AS218" s="1509"/>
      <c r="AT218" s="586"/>
      <c r="AU218" s="1516"/>
      <c r="AV218" s="1517"/>
      <c r="AW218" s="1517"/>
      <c r="AX218" s="1517"/>
      <c r="AY218" s="1517"/>
      <c r="AZ218" s="1517"/>
      <c r="BA218" s="1517"/>
      <c r="BB218" s="1517"/>
      <c r="BC218" s="1518"/>
      <c r="BD218" s="601"/>
      <c r="BG218" s="599"/>
      <c r="BH218" s="1525"/>
      <c r="BI218" s="1526"/>
      <c r="BJ218" s="1526"/>
      <c r="BK218" s="1526"/>
      <c r="BL218" s="1526"/>
      <c r="BM218" s="1526"/>
      <c r="BN218" s="1526"/>
      <c r="BO218" s="1526"/>
      <c r="BP218" s="1527"/>
      <c r="BQ218" s="586"/>
      <c r="BR218" s="1534"/>
      <c r="BS218" s="1535"/>
      <c r="BT218" s="1535"/>
      <c r="BU218" s="1535"/>
      <c r="BV218" s="1535"/>
      <c r="BW218" s="1535"/>
      <c r="BX218" s="1535"/>
      <c r="BY218" s="1535"/>
      <c r="BZ218" s="1536"/>
      <c r="CA218" s="601"/>
      <c r="CD218" s="599"/>
      <c r="CE218" s="1544"/>
      <c r="CF218" s="1545"/>
      <c r="CG218" s="1545"/>
      <c r="CH218" s="1545"/>
      <c r="CI218" s="1545"/>
      <c r="CJ218" s="1545"/>
      <c r="CK218" s="1545"/>
      <c r="CL218" s="1545"/>
      <c r="CM218" s="1546"/>
      <c r="CN218" s="686"/>
      <c r="CO218" s="1516"/>
      <c r="CP218" s="1517"/>
      <c r="CQ218" s="1517"/>
      <c r="CR218" s="1517"/>
      <c r="CS218" s="1517"/>
      <c r="CT218" s="1517"/>
      <c r="CU218" s="1517"/>
      <c r="CV218" s="1517"/>
      <c r="CW218" s="1518"/>
      <c r="CX218" s="601"/>
      <c r="CY218" s="586"/>
      <c r="CZ218" s="586"/>
      <c r="DA218" s="586"/>
      <c r="DB218" s="586"/>
      <c r="DC218" s="586"/>
      <c r="DD218" s="586"/>
      <c r="DE218" s="586"/>
      <c r="DF218" s="586"/>
      <c r="DG218" s="586"/>
      <c r="DH218" s="586"/>
      <c r="DI218" s="586"/>
      <c r="DJ218" s="586"/>
      <c r="DK218" s="586"/>
      <c r="DL218" s="586"/>
      <c r="DM218" s="586"/>
      <c r="DN218" s="586"/>
      <c r="DO218" s="586"/>
      <c r="DP218" s="586"/>
      <c r="DQ218" s="586"/>
      <c r="DR218" s="586"/>
      <c r="DS218" s="586"/>
      <c r="DT218" s="586"/>
      <c r="DU218" s="586"/>
      <c r="DV218" s="586"/>
      <c r="DW218" s="586"/>
      <c r="DX218" s="586"/>
      <c r="DY218" s="586"/>
      <c r="DZ218" s="586"/>
    </row>
    <row r="219" spans="1:130" ht="17.75" customHeight="1">
      <c r="A219" s="596"/>
      <c r="B219" s="598"/>
      <c r="C219" s="598"/>
      <c r="D219" s="598"/>
      <c r="E219" s="598"/>
      <c r="F219" s="598"/>
      <c r="G219" s="598"/>
      <c r="H219" s="598"/>
      <c r="I219" s="598"/>
      <c r="J219" s="598"/>
      <c r="K219" s="598"/>
      <c r="L219" s="586"/>
      <c r="M219" s="599"/>
      <c r="N219" s="1489"/>
      <c r="O219" s="1490"/>
      <c r="P219" s="1490"/>
      <c r="Q219" s="1490"/>
      <c r="R219" s="1490"/>
      <c r="S219" s="1490"/>
      <c r="T219" s="1490"/>
      <c r="U219" s="1490"/>
      <c r="V219" s="1491"/>
      <c r="W219" s="951"/>
      <c r="X219" s="1498"/>
      <c r="Y219" s="1499"/>
      <c r="Z219" s="1499"/>
      <c r="AA219" s="1499"/>
      <c r="AB219" s="1499"/>
      <c r="AC219" s="1499"/>
      <c r="AD219" s="1499"/>
      <c r="AE219" s="1499"/>
      <c r="AF219" s="1500"/>
      <c r="AG219" s="601"/>
      <c r="AH219" s="586"/>
      <c r="AI219" s="586"/>
      <c r="AJ219" s="599"/>
      <c r="AK219" s="1507"/>
      <c r="AL219" s="1508"/>
      <c r="AM219" s="1508"/>
      <c r="AN219" s="1508"/>
      <c r="AO219" s="1508"/>
      <c r="AP219" s="1508"/>
      <c r="AQ219" s="1508"/>
      <c r="AR219" s="1508"/>
      <c r="AS219" s="1509"/>
      <c r="AT219" s="586"/>
      <c r="AU219" s="1516"/>
      <c r="AV219" s="1517"/>
      <c r="AW219" s="1517"/>
      <c r="AX219" s="1517"/>
      <c r="AY219" s="1517"/>
      <c r="AZ219" s="1517"/>
      <c r="BA219" s="1517"/>
      <c r="BB219" s="1517"/>
      <c r="BC219" s="1518"/>
      <c r="BD219" s="601"/>
      <c r="BG219" s="599"/>
      <c r="BH219" s="1525"/>
      <c r="BI219" s="1526"/>
      <c r="BJ219" s="1526"/>
      <c r="BK219" s="1526"/>
      <c r="BL219" s="1526"/>
      <c r="BM219" s="1526"/>
      <c r="BN219" s="1526"/>
      <c r="BO219" s="1526"/>
      <c r="BP219" s="1527"/>
      <c r="BQ219" s="586"/>
      <c r="BR219" s="1534"/>
      <c r="BS219" s="1535"/>
      <c r="BT219" s="1535"/>
      <c r="BU219" s="1535"/>
      <c r="BV219" s="1535"/>
      <c r="BW219" s="1535"/>
      <c r="BX219" s="1535"/>
      <c r="BY219" s="1535"/>
      <c r="BZ219" s="1536"/>
      <c r="CA219" s="601"/>
      <c r="CD219" s="599"/>
      <c r="CE219" s="1544"/>
      <c r="CF219" s="1545"/>
      <c r="CG219" s="1545"/>
      <c r="CH219" s="1545"/>
      <c r="CI219" s="1545"/>
      <c r="CJ219" s="1545"/>
      <c r="CK219" s="1545"/>
      <c r="CL219" s="1545"/>
      <c r="CM219" s="1546"/>
      <c r="CN219" s="686"/>
      <c r="CO219" s="1516"/>
      <c r="CP219" s="1517"/>
      <c r="CQ219" s="1517"/>
      <c r="CR219" s="1517"/>
      <c r="CS219" s="1517"/>
      <c r="CT219" s="1517"/>
      <c r="CU219" s="1517"/>
      <c r="CV219" s="1517"/>
      <c r="CW219" s="1518"/>
      <c r="CX219" s="601"/>
      <c r="CY219" s="586"/>
      <c r="CZ219" s="586"/>
      <c r="DA219" s="586"/>
      <c r="DB219" s="586"/>
      <c r="DC219" s="586"/>
      <c r="DD219" s="586"/>
      <c r="DE219" s="586"/>
      <c r="DF219" s="586"/>
      <c r="DG219" s="586"/>
      <c r="DH219" s="586"/>
      <c r="DI219" s="586"/>
      <c r="DJ219" s="586"/>
      <c r="DK219" s="586"/>
      <c r="DL219" s="586"/>
      <c r="DM219" s="586"/>
      <c r="DN219" s="586"/>
      <c r="DO219" s="586"/>
      <c r="DP219" s="586"/>
      <c r="DQ219" s="586"/>
      <c r="DR219" s="586"/>
      <c r="DS219" s="586"/>
      <c r="DT219" s="586"/>
      <c r="DU219" s="586"/>
      <c r="DV219" s="586"/>
      <c r="DW219" s="586"/>
      <c r="DX219" s="586"/>
      <c r="DY219" s="586"/>
      <c r="DZ219" s="586"/>
    </row>
    <row r="220" spans="1:130" ht="17.75" customHeight="1">
      <c r="A220" s="596"/>
      <c r="B220" s="598"/>
      <c r="C220" s="598"/>
      <c r="D220" s="598"/>
      <c r="E220" s="598"/>
      <c r="F220" s="598"/>
      <c r="G220" s="598"/>
      <c r="H220" s="598"/>
      <c r="I220" s="598"/>
      <c r="J220" s="598"/>
      <c r="K220" s="598"/>
      <c r="L220" s="586"/>
      <c r="M220" s="599"/>
      <c r="N220" s="1489"/>
      <c r="O220" s="1490"/>
      <c r="P220" s="1490"/>
      <c r="Q220" s="1490"/>
      <c r="R220" s="1490"/>
      <c r="S220" s="1490"/>
      <c r="T220" s="1490"/>
      <c r="U220" s="1490"/>
      <c r="V220" s="1491"/>
      <c r="W220" s="951"/>
      <c r="X220" s="1498"/>
      <c r="Y220" s="1499"/>
      <c r="Z220" s="1499"/>
      <c r="AA220" s="1499"/>
      <c r="AB220" s="1499"/>
      <c r="AC220" s="1499"/>
      <c r="AD220" s="1499"/>
      <c r="AE220" s="1499"/>
      <c r="AF220" s="1500"/>
      <c r="AG220" s="601"/>
      <c r="AH220" s="586"/>
      <c r="AI220" s="586"/>
      <c r="AJ220" s="599"/>
      <c r="AK220" s="1507"/>
      <c r="AL220" s="1508"/>
      <c r="AM220" s="1508"/>
      <c r="AN220" s="1508"/>
      <c r="AO220" s="1508"/>
      <c r="AP220" s="1508"/>
      <c r="AQ220" s="1508"/>
      <c r="AR220" s="1508"/>
      <c r="AS220" s="1509"/>
      <c r="AT220" s="586"/>
      <c r="AU220" s="1516"/>
      <c r="AV220" s="1517"/>
      <c r="AW220" s="1517"/>
      <c r="AX220" s="1517"/>
      <c r="AY220" s="1517"/>
      <c r="AZ220" s="1517"/>
      <c r="BA220" s="1517"/>
      <c r="BB220" s="1517"/>
      <c r="BC220" s="1518"/>
      <c r="BD220" s="601"/>
      <c r="BG220" s="599"/>
      <c r="BH220" s="1525"/>
      <c r="BI220" s="1526"/>
      <c r="BJ220" s="1526"/>
      <c r="BK220" s="1526"/>
      <c r="BL220" s="1526"/>
      <c r="BM220" s="1526"/>
      <c r="BN220" s="1526"/>
      <c r="BO220" s="1526"/>
      <c r="BP220" s="1527"/>
      <c r="BQ220" s="586"/>
      <c r="BR220" s="1534"/>
      <c r="BS220" s="1535"/>
      <c r="BT220" s="1535"/>
      <c r="BU220" s="1535"/>
      <c r="BV220" s="1535"/>
      <c r="BW220" s="1535"/>
      <c r="BX220" s="1535"/>
      <c r="BY220" s="1535"/>
      <c r="BZ220" s="1536"/>
      <c r="CA220" s="601"/>
      <c r="CD220" s="599"/>
      <c r="CE220" s="1544"/>
      <c r="CF220" s="1545"/>
      <c r="CG220" s="1545"/>
      <c r="CH220" s="1545"/>
      <c r="CI220" s="1545"/>
      <c r="CJ220" s="1545"/>
      <c r="CK220" s="1545"/>
      <c r="CL220" s="1545"/>
      <c r="CM220" s="1546"/>
      <c r="CN220" s="686"/>
      <c r="CO220" s="1516"/>
      <c r="CP220" s="1517"/>
      <c r="CQ220" s="1517"/>
      <c r="CR220" s="1517"/>
      <c r="CS220" s="1517"/>
      <c r="CT220" s="1517"/>
      <c r="CU220" s="1517"/>
      <c r="CV220" s="1517"/>
      <c r="CW220" s="1518"/>
      <c r="CX220" s="601"/>
      <c r="CY220" s="586"/>
      <c r="CZ220" s="586"/>
      <c r="DA220" s="586"/>
      <c r="DB220" s="586"/>
      <c r="DC220" s="586"/>
      <c r="DD220" s="586"/>
      <c r="DE220" s="586"/>
      <c r="DF220" s="586"/>
      <c r="DG220" s="586"/>
      <c r="DH220" s="586"/>
      <c r="DI220" s="586"/>
      <c r="DJ220" s="586"/>
      <c r="DK220" s="586"/>
      <c r="DL220" s="586"/>
      <c r="DM220" s="586"/>
      <c r="DN220" s="586"/>
      <c r="DO220" s="586"/>
      <c r="DP220" s="586"/>
      <c r="DQ220" s="586"/>
      <c r="DR220" s="586"/>
      <c r="DS220" s="586"/>
      <c r="DT220" s="586"/>
      <c r="DU220" s="586"/>
      <c r="DV220" s="586"/>
      <c r="DW220" s="586"/>
      <c r="DX220" s="586"/>
      <c r="DY220" s="586"/>
      <c r="DZ220" s="586"/>
    </row>
    <row r="221" spans="1:130" ht="17.75" customHeight="1">
      <c r="A221" s="596"/>
      <c r="B221" s="598"/>
      <c r="C221" s="598"/>
      <c r="D221" s="598"/>
      <c r="E221" s="598"/>
      <c r="F221" s="598"/>
      <c r="G221" s="598"/>
      <c r="H221" s="598"/>
      <c r="I221" s="598"/>
      <c r="J221" s="598"/>
      <c r="K221" s="598"/>
      <c r="L221" s="586"/>
      <c r="M221" s="599"/>
      <c r="N221" s="1489"/>
      <c r="O221" s="1490"/>
      <c r="P221" s="1490"/>
      <c r="Q221" s="1490"/>
      <c r="R221" s="1490"/>
      <c r="S221" s="1490"/>
      <c r="T221" s="1490"/>
      <c r="U221" s="1490"/>
      <c r="V221" s="1491"/>
      <c r="W221" s="951"/>
      <c r="X221" s="1498"/>
      <c r="Y221" s="1499"/>
      <c r="Z221" s="1499"/>
      <c r="AA221" s="1499"/>
      <c r="AB221" s="1499"/>
      <c r="AC221" s="1499"/>
      <c r="AD221" s="1499"/>
      <c r="AE221" s="1499"/>
      <c r="AF221" s="1500"/>
      <c r="AG221" s="601"/>
      <c r="AH221" s="586"/>
      <c r="AI221" s="586"/>
      <c r="AJ221" s="599"/>
      <c r="AK221" s="1507"/>
      <c r="AL221" s="1508"/>
      <c r="AM221" s="1508"/>
      <c r="AN221" s="1508"/>
      <c r="AO221" s="1508"/>
      <c r="AP221" s="1508"/>
      <c r="AQ221" s="1508"/>
      <c r="AR221" s="1508"/>
      <c r="AS221" s="1509"/>
      <c r="AT221" s="586"/>
      <c r="AU221" s="1516"/>
      <c r="AV221" s="1517"/>
      <c r="AW221" s="1517"/>
      <c r="AX221" s="1517"/>
      <c r="AY221" s="1517"/>
      <c r="AZ221" s="1517"/>
      <c r="BA221" s="1517"/>
      <c r="BB221" s="1517"/>
      <c r="BC221" s="1518"/>
      <c r="BD221" s="601"/>
      <c r="BG221" s="599"/>
      <c r="BH221" s="1525"/>
      <c r="BI221" s="1526"/>
      <c r="BJ221" s="1526"/>
      <c r="BK221" s="1526"/>
      <c r="BL221" s="1526"/>
      <c r="BM221" s="1526"/>
      <c r="BN221" s="1526"/>
      <c r="BO221" s="1526"/>
      <c r="BP221" s="1527"/>
      <c r="BQ221" s="586"/>
      <c r="BR221" s="1534"/>
      <c r="BS221" s="1535"/>
      <c r="BT221" s="1535"/>
      <c r="BU221" s="1535"/>
      <c r="BV221" s="1535"/>
      <c r="BW221" s="1535"/>
      <c r="BX221" s="1535"/>
      <c r="BY221" s="1535"/>
      <c r="BZ221" s="1536"/>
      <c r="CA221" s="601"/>
      <c r="CD221" s="599"/>
      <c r="CE221" s="1544"/>
      <c r="CF221" s="1545"/>
      <c r="CG221" s="1545"/>
      <c r="CH221" s="1545"/>
      <c r="CI221" s="1545"/>
      <c r="CJ221" s="1545"/>
      <c r="CK221" s="1545"/>
      <c r="CL221" s="1545"/>
      <c r="CM221" s="1546"/>
      <c r="CN221" s="686"/>
      <c r="CO221" s="1516"/>
      <c r="CP221" s="1517"/>
      <c r="CQ221" s="1517"/>
      <c r="CR221" s="1517"/>
      <c r="CS221" s="1517"/>
      <c r="CT221" s="1517"/>
      <c r="CU221" s="1517"/>
      <c r="CV221" s="1517"/>
      <c r="CW221" s="1518"/>
      <c r="CX221" s="601"/>
      <c r="CY221" s="586"/>
      <c r="CZ221" s="586"/>
      <c r="DA221" s="586"/>
      <c r="DB221" s="586"/>
      <c r="DC221" s="586"/>
      <c r="DD221" s="586"/>
      <c r="DE221" s="586"/>
      <c r="DF221" s="586"/>
      <c r="DG221" s="586"/>
      <c r="DH221" s="586"/>
      <c r="DI221" s="586"/>
      <c r="DJ221" s="586"/>
      <c r="DK221" s="586"/>
      <c r="DL221" s="586"/>
      <c r="DM221" s="586"/>
      <c r="DN221" s="586"/>
      <c r="DO221" s="586"/>
      <c r="DP221" s="586"/>
      <c r="DQ221" s="586"/>
      <c r="DR221" s="586"/>
      <c r="DS221" s="586"/>
      <c r="DT221" s="586"/>
      <c r="DU221" s="586"/>
      <c r="DV221" s="586"/>
      <c r="DW221" s="586"/>
      <c r="DX221" s="586"/>
      <c r="DY221" s="586"/>
      <c r="DZ221" s="586"/>
    </row>
    <row r="222" spans="1:130" ht="17.75" customHeight="1">
      <c r="A222" s="596"/>
      <c r="B222" s="598"/>
      <c r="C222" s="598"/>
      <c r="D222" s="598"/>
      <c r="E222" s="598"/>
      <c r="F222" s="598"/>
      <c r="G222" s="598"/>
      <c r="H222" s="598"/>
      <c r="I222" s="598"/>
      <c r="J222" s="598"/>
      <c r="K222" s="598"/>
      <c r="L222" s="586"/>
      <c r="M222" s="599"/>
      <c r="N222" s="1489"/>
      <c r="O222" s="1490"/>
      <c r="P222" s="1490"/>
      <c r="Q222" s="1490"/>
      <c r="R222" s="1490"/>
      <c r="S222" s="1490"/>
      <c r="T222" s="1490"/>
      <c r="U222" s="1490"/>
      <c r="V222" s="1491"/>
      <c r="W222" s="951"/>
      <c r="X222" s="1498"/>
      <c r="Y222" s="1499"/>
      <c r="Z222" s="1499"/>
      <c r="AA222" s="1499"/>
      <c r="AB222" s="1499"/>
      <c r="AC222" s="1499"/>
      <c r="AD222" s="1499"/>
      <c r="AE222" s="1499"/>
      <c r="AF222" s="1500"/>
      <c r="AG222" s="601"/>
      <c r="AH222" s="689"/>
      <c r="AI222" s="586"/>
      <c r="AJ222" s="599"/>
      <c r="AK222" s="1507"/>
      <c r="AL222" s="1508"/>
      <c r="AM222" s="1508"/>
      <c r="AN222" s="1508"/>
      <c r="AO222" s="1508"/>
      <c r="AP222" s="1508"/>
      <c r="AQ222" s="1508"/>
      <c r="AR222" s="1508"/>
      <c r="AS222" s="1509"/>
      <c r="AT222" s="586"/>
      <c r="AU222" s="1516"/>
      <c r="AV222" s="1517"/>
      <c r="AW222" s="1517"/>
      <c r="AX222" s="1517"/>
      <c r="AY222" s="1517"/>
      <c r="AZ222" s="1517"/>
      <c r="BA222" s="1517"/>
      <c r="BB222" s="1517"/>
      <c r="BC222" s="1518"/>
      <c r="BD222" s="601"/>
      <c r="BG222" s="599"/>
      <c r="BH222" s="1525"/>
      <c r="BI222" s="1526"/>
      <c r="BJ222" s="1526"/>
      <c r="BK222" s="1526"/>
      <c r="BL222" s="1526"/>
      <c r="BM222" s="1526"/>
      <c r="BN222" s="1526"/>
      <c r="BO222" s="1526"/>
      <c r="BP222" s="1527"/>
      <c r="BQ222" s="586"/>
      <c r="BR222" s="1534"/>
      <c r="BS222" s="1535"/>
      <c r="BT222" s="1535"/>
      <c r="BU222" s="1535"/>
      <c r="BV222" s="1535"/>
      <c r="BW222" s="1535"/>
      <c r="BX222" s="1535"/>
      <c r="BY222" s="1535"/>
      <c r="BZ222" s="1536"/>
      <c r="CA222" s="601"/>
      <c r="CD222" s="599"/>
      <c r="CE222" s="1544"/>
      <c r="CF222" s="1545"/>
      <c r="CG222" s="1545"/>
      <c r="CH222" s="1545"/>
      <c r="CI222" s="1545"/>
      <c r="CJ222" s="1545"/>
      <c r="CK222" s="1545"/>
      <c r="CL222" s="1545"/>
      <c r="CM222" s="1546"/>
      <c r="CN222" s="686"/>
      <c r="CO222" s="1516"/>
      <c r="CP222" s="1517"/>
      <c r="CQ222" s="1517"/>
      <c r="CR222" s="1517"/>
      <c r="CS222" s="1517"/>
      <c r="CT222" s="1517"/>
      <c r="CU222" s="1517"/>
      <c r="CV222" s="1517"/>
      <c r="CW222" s="1518"/>
      <c r="CX222" s="601"/>
      <c r="CY222" s="586"/>
      <c r="CZ222" s="586"/>
      <c r="DA222" s="586"/>
      <c r="DB222" s="586"/>
      <c r="DC222" s="586"/>
      <c r="DD222" s="586"/>
      <c r="DE222" s="586"/>
      <c r="DF222" s="586"/>
      <c r="DG222" s="586"/>
      <c r="DH222" s="586"/>
      <c r="DI222" s="586"/>
      <c r="DJ222" s="586"/>
      <c r="DK222" s="586"/>
      <c r="DL222" s="586"/>
      <c r="DM222" s="586"/>
      <c r="DN222" s="586"/>
      <c r="DO222" s="586"/>
      <c r="DP222" s="586"/>
      <c r="DQ222" s="586"/>
      <c r="DR222" s="586"/>
      <c r="DS222" s="586"/>
      <c r="DT222" s="586"/>
      <c r="DU222" s="586"/>
      <c r="DV222" s="586"/>
      <c r="DW222" s="586"/>
      <c r="DX222" s="586"/>
      <c r="DY222" s="586"/>
      <c r="DZ222" s="586"/>
    </row>
    <row r="223" spans="1:130" ht="17.75" customHeight="1">
      <c r="A223" s="596"/>
      <c r="B223" s="598"/>
      <c r="C223" s="598"/>
      <c r="D223" s="598"/>
      <c r="E223" s="598"/>
      <c r="F223" s="598"/>
      <c r="G223" s="598"/>
      <c r="H223" s="598"/>
      <c r="I223" s="598"/>
      <c r="J223" s="598"/>
      <c r="K223" s="598"/>
      <c r="L223" s="586"/>
      <c r="M223" s="599"/>
      <c r="N223" s="1489"/>
      <c r="O223" s="1490"/>
      <c r="P223" s="1490"/>
      <c r="Q223" s="1490"/>
      <c r="R223" s="1490"/>
      <c r="S223" s="1490"/>
      <c r="T223" s="1490"/>
      <c r="U223" s="1490"/>
      <c r="V223" s="1491"/>
      <c r="W223" s="951"/>
      <c r="X223" s="1498"/>
      <c r="Y223" s="1499"/>
      <c r="Z223" s="1499"/>
      <c r="AA223" s="1499"/>
      <c r="AB223" s="1499"/>
      <c r="AC223" s="1499"/>
      <c r="AD223" s="1499"/>
      <c r="AE223" s="1499"/>
      <c r="AF223" s="1500"/>
      <c r="AG223" s="601"/>
      <c r="AH223" s="586"/>
      <c r="AI223" s="586"/>
      <c r="AJ223" s="599"/>
      <c r="AK223" s="1507"/>
      <c r="AL223" s="1508"/>
      <c r="AM223" s="1508"/>
      <c r="AN223" s="1508"/>
      <c r="AO223" s="1508"/>
      <c r="AP223" s="1508"/>
      <c r="AQ223" s="1508"/>
      <c r="AR223" s="1508"/>
      <c r="AS223" s="1509"/>
      <c r="AT223" s="586"/>
      <c r="AU223" s="1516"/>
      <c r="AV223" s="1517"/>
      <c r="AW223" s="1517"/>
      <c r="AX223" s="1517"/>
      <c r="AY223" s="1517"/>
      <c r="AZ223" s="1517"/>
      <c r="BA223" s="1517"/>
      <c r="BB223" s="1517"/>
      <c r="BC223" s="1518"/>
      <c r="BD223" s="601"/>
      <c r="BG223" s="599"/>
      <c r="BH223" s="1525"/>
      <c r="BI223" s="1526"/>
      <c r="BJ223" s="1526"/>
      <c r="BK223" s="1526"/>
      <c r="BL223" s="1526"/>
      <c r="BM223" s="1526"/>
      <c r="BN223" s="1526"/>
      <c r="BO223" s="1526"/>
      <c r="BP223" s="1527"/>
      <c r="BQ223" s="586"/>
      <c r="BR223" s="1534"/>
      <c r="BS223" s="1535"/>
      <c r="BT223" s="1535"/>
      <c r="BU223" s="1535"/>
      <c r="BV223" s="1535"/>
      <c r="BW223" s="1535"/>
      <c r="BX223" s="1535"/>
      <c r="BY223" s="1535"/>
      <c r="BZ223" s="1536"/>
      <c r="CA223" s="601"/>
      <c r="CD223" s="599"/>
      <c r="CE223" s="1544"/>
      <c r="CF223" s="1545"/>
      <c r="CG223" s="1545"/>
      <c r="CH223" s="1545"/>
      <c r="CI223" s="1545"/>
      <c r="CJ223" s="1545"/>
      <c r="CK223" s="1545"/>
      <c r="CL223" s="1545"/>
      <c r="CM223" s="1546"/>
      <c r="CN223" s="686"/>
      <c r="CO223" s="1516"/>
      <c r="CP223" s="1517"/>
      <c r="CQ223" s="1517"/>
      <c r="CR223" s="1517"/>
      <c r="CS223" s="1517"/>
      <c r="CT223" s="1517"/>
      <c r="CU223" s="1517"/>
      <c r="CV223" s="1517"/>
      <c r="CW223" s="1518"/>
      <c r="CX223" s="601"/>
      <c r="CY223" s="586"/>
      <c r="CZ223" s="586"/>
      <c r="DA223" s="586"/>
      <c r="DB223" s="586"/>
      <c r="DC223" s="586"/>
      <c r="DD223" s="586"/>
      <c r="DE223" s="586"/>
      <c r="DF223" s="586"/>
      <c r="DG223" s="586"/>
      <c r="DH223" s="586"/>
      <c r="DI223" s="586"/>
      <c r="DJ223" s="586"/>
      <c r="DK223" s="586"/>
      <c r="DL223" s="586"/>
      <c r="DM223" s="586"/>
      <c r="DN223" s="586"/>
      <c r="DO223" s="586"/>
      <c r="DP223" s="586"/>
      <c r="DQ223" s="586"/>
      <c r="DR223" s="586"/>
      <c r="DS223" s="586"/>
      <c r="DT223" s="586"/>
      <c r="DU223" s="586"/>
      <c r="DV223" s="586"/>
      <c r="DW223" s="586"/>
      <c r="DX223" s="586"/>
      <c r="DY223" s="586"/>
      <c r="DZ223" s="586"/>
    </row>
    <row r="224" spans="1:130" ht="17.75" customHeight="1">
      <c r="A224" s="596"/>
      <c r="B224" s="598"/>
      <c r="C224" s="598"/>
      <c r="D224" s="598"/>
      <c r="E224" s="598"/>
      <c r="F224" s="598"/>
      <c r="G224" s="598"/>
      <c r="H224" s="598"/>
      <c r="I224" s="598"/>
      <c r="J224" s="598"/>
      <c r="K224" s="598"/>
      <c r="L224" s="586"/>
      <c r="M224" s="599"/>
      <c r="N224" s="1489"/>
      <c r="O224" s="1490"/>
      <c r="P224" s="1490"/>
      <c r="Q224" s="1490"/>
      <c r="R224" s="1490"/>
      <c r="S224" s="1490"/>
      <c r="T224" s="1490"/>
      <c r="U224" s="1490"/>
      <c r="V224" s="1491"/>
      <c r="W224" s="951"/>
      <c r="X224" s="1498"/>
      <c r="Y224" s="1499"/>
      <c r="Z224" s="1499"/>
      <c r="AA224" s="1499"/>
      <c r="AB224" s="1499"/>
      <c r="AC224" s="1499"/>
      <c r="AD224" s="1499"/>
      <c r="AE224" s="1499"/>
      <c r="AF224" s="1500"/>
      <c r="AG224" s="601"/>
      <c r="AH224" s="586"/>
      <c r="AI224" s="586"/>
      <c r="AJ224" s="599"/>
      <c r="AK224" s="1507"/>
      <c r="AL224" s="1508"/>
      <c r="AM224" s="1508"/>
      <c r="AN224" s="1508"/>
      <c r="AO224" s="1508"/>
      <c r="AP224" s="1508"/>
      <c r="AQ224" s="1508"/>
      <c r="AR224" s="1508"/>
      <c r="AS224" s="1509"/>
      <c r="AT224" s="586"/>
      <c r="AU224" s="1516"/>
      <c r="AV224" s="1517"/>
      <c r="AW224" s="1517"/>
      <c r="AX224" s="1517"/>
      <c r="AY224" s="1517"/>
      <c r="AZ224" s="1517"/>
      <c r="BA224" s="1517"/>
      <c r="BB224" s="1517"/>
      <c r="BC224" s="1518"/>
      <c r="BD224" s="601"/>
      <c r="BG224" s="599"/>
      <c r="BH224" s="1525"/>
      <c r="BI224" s="1526"/>
      <c r="BJ224" s="1526"/>
      <c r="BK224" s="1526"/>
      <c r="BL224" s="1526"/>
      <c r="BM224" s="1526"/>
      <c r="BN224" s="1526"/>
      <c r="BO224" s="1526"/>
      <c r="BP224" s="1527"/>
      <c r="BQ224" s="586"/>
      <c r="BR224" s="1534"/>
      <c r="BS224" s="1535"/>
      <c r="BT224" s="1535"/>
      <c r="BU224" s="1535"/>
      <c r="BV224" s="1535"/>
      <c r="BW224" s="1535"/>
      <c r="BX224" s="1535"/>
      <c r="BY224" s="1535"/>
      <c r="BZ224" s="1536"/>
      <c r="CA224" s="601"/>
      <c r="CD224" s="599"/>
      <c r="CE224" s="1544"/>
      <c r="CF224" s="1545"/>
      <c r="CG224" s="1545"/>
      <c r="CH224" s="1545"/>
      <c r="CI224" s="1545"/>
      <c r="CJ224" s="1545"/>
      <c r="CK224" s="1545"/>
      <c r="CL224" s="1545"/>
      <c r="CM224" s="1546"/>
      <c r="CN224" s="686"/>
      <c r="CO224" s="1516"/>
      <c r="CP224" s="1517"/>
      <c r="CQ224" s="1517"/>
      <c r="CR224" s="1517"/>
      <c r="CS224" s="1517"/>
      <c r="CT224" s="1517"/>
      <c r="CU224" s="1517"/>
      <c r="CV224" s="1517"/>
      <c r="CW224" s="1518"/>
      <c r="CX224" s="601"/>
      <c r="CY224" s="586"/>
      <c r="CZ224" s="586"/>
      <c r="DA224" s="586"/>
      <c r="DB224" s="586"/>
      <c r="DC224" s="586"/>
      <c r="DD224" s="586"/>
      <c r="DE224" s="586"/>
      <c r="DF224" s="586"/>
      <c r="DG224" s="586"/>
      <c r="DH224" s="586"/>
      <c r="DI224" s="586"/>
      <c r="DJ224" s="586"/>
      <c r="DK224" s="586"/>
      <c r="DL224" s="586"/>
      <c r="DM224" s="586"/>
      <c r="DN224" s="586"/>
      <c r="DO224" s="586"/>
      <c r="DP224" s="586"/>
      <c r="DQ224" s="586"/>
      <c r="DR224" s="586"/>
      <c r="DS224" s="586"/>
      <c r="DT224" s="586"/>
      <c r="DU224" s="586"/>
      <c r="DV224" s="586"/>
      <c r="DW224" s="586"/>
      <c r="DX224" s="586"/>
      <c r="DY224" s="586"/>
      <c r="DZ224" s="586"/>
    </row>
    <row r="225" spans="1:130" ht="17.75" customHeight="1">
      <c r="A225" s="596"/>
      <c r="B225" s="598"/>
      <c r="C225" s="598"/>
      <c r="D225" s="598"/>
      <c r="E225" s="598"/>
      <c r="F225" s="598"/>
      <c r="G225" s="598"/>
      <c r="H225" s="598"/>
      <c r="I225" s="598"/>
      <c r="J225" s="598"/>
      <c r="K225" s="598"/>
      <c r="L225" s="586"/>
      <c r="M225" s="599"/>
      <c r="N225" s="1489"/>
      <c r="O225" s="1490"/>
      <c r="P225" s="1490"/>
      <c r="Q225" s="1490"/>
      <c r="R225" s="1490"/>
      <c r="S225" s="1490"/>
      <c r="T225" s="1490"/>
      <c r="U225" s="1490"/>
      <c r="V225" s="1491"/>
      <c r="W225" s="951"/>
      <c r="X225" s="1498"/>
      <c r="Y225" s="1499"/>
      <c r="Z225" s="1499"/>
      <c r="AA225" s="1499"/>
      <c r="AB225" s="1499"/>
      <c r="AC225" s="1499"/>
      <c r="AD225" s="1499"/>
      <c r="AE225" s="1499"/>
      <c r="AF225" s="1500"/>
      <c r="AG225" s="601"/>
      <c r="AH225" s="586"/>
      <c r="AI225" s="586"/>
      <c r="AJ225" s="599"/>
      <c r="AK225" s="1507"/>
      <c r="AL225" s="1508"/>
      <c r="AM225" s="1508"/>
      <c r="AN225" s="1508"/>
      <c r="AO225" s="1508"/>
      <c r="AP225" s="1508"/>
      <c r="AQ225" s="1508"/>
      <c r="AR225" s="1508"/>
      <c r="AS225" s="1509"/>
      <c r="AT225" s="586"/>
      <c r="AU225" s="1516"/>
      <c r="AV225" s="1517"/>
      <c r="AW225" s="1517"/>
      <c r="AX225" s="1517"/>
      <c r="AY225" s="1517"/>
      <c r="AZ225" s="1517"/>
      <c r="BA225" s="1517"/>
      <c r="BB225" s="1517"/>
      <c r="BC225" s="1518"/>
      <c r="BD225" s="601"/>
      <c r="BG225" s="599"/>
      <c r="BH225" s="1525"/>
      <c r="BI225" s="1526"/>
      <c r="BJ225" s="1526"/>
      <c r="BK225" s="1526"/>
      <c r="BL225" s="1526"/>
      <c r="BM225" s="1526"/>
      <c r="BN225" s="1526"/>
      <c r="BO225" s="1526"/>
      <c r="BP225" s="1527"/>
      <c r="BQ225" s="586"/>
      <c r="BR225" s="1534"/>
      <c r="BS225" s="1535"/>
      <c r="BT225" s="1535"/>
      <c r="BU225" s="1535"/>
      <c r="BV225" s="1535"/>
      <c r="BW225" s="1535"/>
      <c r="BX225" s="1535"/>
      <c r="BY225" s="1535"/>
      <c r="BZ225" s="1536"/>
      <c r="CA225" s="601"/>
      <c r="CD225" s="599"/>
      <c r="CE225" s="1544"/>
      <c r="CF225" s="1545"/>
      <c r="CG225" s="1545"/>
      <c r="CH225" s="1545"/>
      <c r="CI225" s="1545"/>
      <c r="CJ225" s="1545"/>
      <c r="CK225" s="1545"/>
      <c r="CL225" s="1545"/>
      <c r="CM225" s="1546"/>
      <c r="CN225" s="686"/>
      <c r="CO225" s="1516"/>
      <c r="CP225" s="1517"/>
      <c r="CQ225" s="1517"/>
      <c r="CR225" s="1517"/>
      <c r="CS225" s="1517"/>
      <c r="CT225" s="1517"/>
      <c r="CU225" s="1517"/>
      <c r="CV225" s="1517"/>
      <c r="CW225" s="1518"/>
      <c r="CX225" s="601"/>
      <c r="CY225" s="586"/>
      <c r="CZ225" s="586"/>
      <c r="DA225" s="586"/>
      <c r="DB225" s="586"/>
      <c r="DC225" s="586"/>
      <c r="DD225" s="586"/>
      <c r="DE225" s="586"/>
      <c r="DF225" s="586"/>
      <c r="DG225" s="586"/>
      <c r="DH225" s="586"/>
      <c r="DI225" s="586"/>
      <c r="DJ225" s="586"/>
      <c r="DK225" s="586"/>
      <c r="DL225" s="586"/>
      <c r="DM225" s="586"/>
      <c r="DN225" s="586"/>
      <c r="DO225" s="586"/>
      <c r="DP225" s="586"/>
      <c r="DQ225" s="586"/>
      <c r="DR225" s="586"/>
      <c r="DS225" s="586"/>
      <c r="DT225" s="586"/>
      <c r="DU225" s="586"/>
      <c r="DV225" s="586"/>
      <c r="DW225" s="586"/>
      <c r="DX225" s="586"/>
      <c r="DY225" s="586"/>
      <c r="DZ225" s="586"/>
    </row>
    <row r="226" spans="1:130" ht="17.75" customHeight="1">
      <c r="A226" s="596"/>
      <c r="B226" s="598"/>
      <c r="C226" s="598"/>
      <c r="D226" s="598"/>
      <c r="E226" s="598"/>
      <c r="F226" s="598"/>
      <c r="G226" s="598"/>
      <c r="H226" s="598"/>
      <c r="I226" s="598"/>
      <c r="J226" s="598"/>
      <c r="K226" s="598"/>
      <c r="L226" s="586"/>
      <c r="M226" s="599"/>
      <c r="N226" s="1489"/>
      <c r="O226" s="1490"/>
      <c r="P226" s="1490"/>
      <c r="Q226" s="1490"/>
      <c r="R226" s="1490"/>
      <c r="S226" s="1490"/>
      <c r="T226" s="1490"/>
      <c r="U226" s="1490"/>
      <c r="V226" s="1491"/>
      <c r="W226" s="951"/>
      <c r="X226" s="1498"/>
      <c r="Y226" s="1499"/>
      <c r="Z226" s="1499"/>
      <c r="AA226" s="1499"/>
      <c r="AB226" s="1499"/>
      <c r="AC226" s="1499"/>
      <c r="AD226" s="1499"/>
      <c r="AE226" s="1499"/>
      <c r="AF226" s="1500"/>
      <c r="AG226" s="601"/>
      <c r="AH226" s="586"/>
      <c r="AI226" s="586"/>
      <c r="AJ226" s="599"/>
      <c r="AK226" s="1507"/>
      <c r="AL226" s="1508"/>
      <c r="AM226" s="1508"/>
      <c r="AN226" s="1508"/>
      <c r="AO226" s="1508"/>
      <c r="AP226" s="1508"/>
      <c r="AQ226" s="1508"/>
      <c r="AR226" s="1508"/>
      <c r="AS226" s="1509"/>
      <c r="AT226" s="586"/>
      <c r="AU226" s="1516"/>
      <c r="AV226" s="1517"/>
      <c r="AW226" s="1517"/>
      <c r="AX226" s="1517"/>
      <c r="AY226" s="1517"/>
      <c r="AZ226" s="1517"/>
      <c r="BA226" s="1517"/>
      <c r="BB226" s="1517"/>
      <c r="BC226" s="1518"/>
      <c r="BD226" s="601"/>
      <c r="BG226" s="599"/>
      <c r="BH226" s="1525"/>
      <c r="BI226" s="1526"/>
      <c r="BJ226" s="1526"/>
      <c r="BK226" s="1526"/>
      <c r="BL226" s="1526"/>
      <c r="BM226" s="1526"/>
      <c r="BN226" s="1526"/>
      <c r="BO226" s="1526"/>
      <c r="BP226" s="1527"/>
      <c r="BQ226" s="586"/>
      <c r="BR226" s="1534"/>
      <c r="BS226" s="1535"/>
      <c r="BT226" s="1535"/>
      <c r="BU226" s="1535"/>
      <c r="BV226" s="1535"/>
      <c r="BW226" s="1535"/>
      <c r="BX226" s="1535"/>
      <c r="BY226" s="1535"/>
      <c r="BZ226" s="1536"/>
      <c r="CA226" s="601"/>
      <c r="CD226" s="599"/>
      <c r="CE226" s="1544"/>
      <c r="CF226" s="1545"/>
      <c r="CG226" s="1545"/>
      <c r="CH226" s="1545"/>
      <c r="CI226" s="1545"/>
      <c r="CJ226" s="1545"/>
      <c r="CK226" s="1545"/>
      <c r="CL226" s="1545"/>
      <c r="CM226" s="1546"/>
      <c r="CN226" s="686"/>
      <c r="CO226" s="1516"/>
      <c r="CP226" s="1517"/>
      <c r="CQ226" s="1517"/>
      <c r="CR226" s="1517"/>
      <c r="CS226" s="1517"/>
      <c r="CT226" s="1517"/>
      <c r="CU226" s="1517"/>
      <c r="CV226" s="1517"/>
      <c r="CW226" s="1518"/>
      <c r="CX226" s="601"/>
      <c r="CY226" s="586"/>
      <c r="CZ226" s="586"/>
      <c r="DA226" s="586"/>
      <c r="DB226" s="586"/>
      <c r="DC226" s="586"/>
      <c r="DD226" s="586"/>
      <c r="DE226" s="586"/>
      <c r="DF226" s="586"/>
      <c r="DG226" s="586"/>
      <c r="DH226" s="586"/>
      <c r="DI226" s="586"/>
      <c r="DJ226" s="586"/>
      <c r="DK226" s="586"/>
      <c r="DL226" s="586"/>
      <c r="DM226" s="586"/>
      <c r="DN226" s="586"/>
      <c r="DO226" s="586"/>
      <c r="DP226" s="586"/>
      <c r="DQ226" s="586"/>
      <c r="DR226" s="586"/>
      <c r="DS226" s="586"/>
      <c r="DT226" s="586"/>
      <c r="DU226" s="586"/>
      <c r="DV226" s="586"/>
      <c r="DW226" s="586"/>
      <c r="DX226" s="586"/>
      <c r="DY226" s="586"/>
      <c r="DZ226" s="586"/>
    </row>
    <row r="227" spans="1:130" ht="17.75" customHeight="1">
      <c r="A227" s="596"/>
      <c r="B227" s="598"/>
      <c r="C227" s="598"/>
      <c r="D227" s="598"/>
      <c r="E227" s="598"/>
      <c r="F227" s="598"/>
      <c r="G227" s="598"/>
      <c r="H227" s="598"/>
      <c r="I227" s="598"/>
      <c r="J227" s="598"/>
      <c r="K227" s="598"/>
      <c r="L227" s="586"/>
      <c r="M227" s="599"/>
      <c r="N227" s="1489"/>
      <c r="O227" s="1490"/>
      <c r="P227" s="1490"/>
      <c r="Q227" s="1490"/>
      <c r="R227" s="1490"/>
      <c r="S227" s="1490"/>
      <c r="T227" s="1490"/>
      <c r="U227" s="1490"/>
      <c r="V227" s="1491"/>
      <c r="W227" s="951"/>
      <c r="X227" s="1498"/>
      <c r="Y227" s="1499"/>
      <c r="Z227" s="1499"/>
      <c r="AA227" s="1499"/>
      <c r="AB227" s="1499"/>
      <c r="AC227" s="1499"/>
      <c r="AD227" s="1499"/>
      <c r="AE227" s="1499"/>
      <c r="AF227" s="1500"/>
      <c r="AG227" s="601"/>
      <c r="AH227" s="586"/>
      <c r="AI227" s="586"/>
      <c r="AJ227" s="599"/>
      <c r="AK227" s="1507"/>
      <c r="AL227" s="1508"/>
      <c r="AM227" s="1508"/>
      <c r="AN227" s="1508"/>
      <c r="AO227" s="1508"/>
      <c r="AP227" s="1508"/>
      <c r="AQ227" s="1508"/>
      <c r="AR227" s="1508"/>
      <c r="AS227" s="1509"/>
      <c r="AT227" s="586"/>
      <c r="AU227" s="1516"/>
      <c r="AV227" s="1517"/>
      <c r="AW227" s="1517"/>
      <c r="AX227" s="1517"/>
      <c r="AY227" s="1517"/>
      <c r="AZ227" s="1517"/>
      <c r="BA227" s="1517"/>
      <c r="BB227" s="1517"/>
      <c r="BC227" s="1518"/>
      <c r="BD227" s="601"/>
      <c r="BG227" s="599"/>
      <c r="BH227" s="1525"/>
      <c r="BI227" s="1526"/>
      <c r="BJ227" s="1526"/>
      <c r="BK227" s="1526"/>
      <c r="BL227" s="1526"/>
      <c r="BM227" s="1526"/>
      <c r="BN227" s="1526"/>
      <c r="BO227" s="1526"/>
      <c r="BP227" s="1527"/>
      <c r="BQ227" s="586"/>
      <c r="BR227" s="1534"/>
      <c r="BS227" s="1535"/>
      <c r="BT227" s="1535"/>
      <c r="BU227" s="1535"/>
      <c r="BV227" s="1535"/>
      <c r="BW227" s="1535"/>
      <c r="BX227" s="1535"/>
      <c r="BY227" s="1535"/>
      <c r="BZ227" s="1536"/>
      <c r="CA227" s="601"/>
      <c r="CD227" s="599"/>
      <c r="CE227" s="1544"/>
      <c r="CF227" s="1545"/>
      <c r="CG227" s="1545"/>
      <c r="CH227" s="1545"/>
      <c r="CI227" s="1545"/>
      <c r="CJ227" s="1545"/>
      <c r="CK227" s="1545"/>
      <c r="CL227" s="1545"/>
      <c r="CM227" s="1546"/>
      <c r="CN227" s="686"/>
      <c r="CO227" s="1516"/>
      <c r="CP227" s="1517"/>
      <c r="CQ227" s="1517"/>
      <c r="CR227" s="1517"/>
      <c r="CS227" s="1517"/>
      <c r="CT227" s="1517"/>
      <c r="CU227" s="1517"/>
      <c r="CV227" s="1517"/>
      <c r="CW227" s="1518"/>
      <c r="CX227" s="601"/>
      <c r="CY227" s="586"/>
      <c r="CZ227" s="586"/>
      <c r="DA227" s="586"/>
      <c r="DB227" s="586"/>
      <c r="DC227" s="586"/>
      <c r="DD227" s="586"/>
      <c r="DE227" s="586"/>
      <c r="DF227" s="586"/>
      <c r="DG227" s="586"/>
      <c r="DH227" s="586"/>
      <c r="DI227" s="586"/>
      <c r="DJ227" s="586"/>
      <c r="DK227" s="586"/>
      <c r="DL227" s="586"/>
      <c r="DM227" s="586"/>
      <c r="DN227" s="586"/>
      <c r="DO227" s="586"/>
      <c r="DP227" s="586"/>
      <c r="DQ227" s="586"/>
      <c r="DR227" s="586"/>
      <c r="DS227" s="586"/>
      <c r="DT227" s="586"/>
      <c r="DU227" s="586"/>
      <c r="DV227" s="586"/>
      <c r="DW227" s="586"/>
      <c r="DX227" s="586"/>
      <c r="DY227" s="586"/>
      <c r="DZ227" s="586"/>
    </row>
    <row r="228" spans="1:130" ht="17.75" customHeight="1">
      <c r="A228" s="596"/>
      <c r="B228" s="598"/>
      <c r="C228" s="598"/>
      <c r="D228" s="598"/>
      <c r="E228" s="598"/>
      <c r="F228" s="598"/>
      <c r="G228" s="598"/>
      <c r="H228" s="598"/>
      <c r="I228" s="598"/>
      <c r="J228" s="598"/>
      <c r="K228" s="598"/>
      <c r="L228" s="586"/>
      <c r="M228" s="599"/>
      <c r="N228" s="1489"/>
      <c r="O228" s="1490"/>
      <c r="P228" s="1490"/>
      <c r="Q228" s="1490"/>
      <c r="R228" s="1490"/>
      <c r="S228" s="1490"/>
      <c r="T228" s="1490"/>
      <c r="U228" s="1490"/>
      <c r="V228" s="1491"/>
      <c r="W228" s="951"/>
      <c r="X228" s="1498"/>
      <c r="Y228" s="1499"/>
      <c r="Z228" s="1499"/>
      <c r="AA228" s="1499"/>
      <c r="AB228" s="1499"/>
      <c r="AC228" s="1499"/>
      <c r="AD228" s="1499"/>
      <c r="AE228" s="1499"/>
      <c r="AF228" s="1500"/>
      <c r="AG228" s="601"/>
      <c r="AH228" s="586"/>
      <c r="AI228" s="586"/>
      <c r="AJ228" s="599"/>
      <c r="AK228" s="1507"/>
      <c r="AL228" s="1508"/>
      <c r="AM228" s="1508"/>
      <c r="AN228" s="1508"/>
      <c r="AO228" s="1508"/>
      <c r="AP228" s="1508"/>
      <c r="AQ228" s="1508"/>
      <c r="AR228" s="1508"/>
      <c r="AS228" s="1509"/>
      <c r="AT228" s="586"/>
      <c r="AU228" s="1516"/>
      <c r="AV228" s="1517"/>
      <c r="AW228" s="1517"/>
      <c r="AX228" s="1517"/>
      <c r="AY228" s="1517"/>
      <c r="AZ228" s="1517"/>
      <c r="BA228" s="1517"/>
      <c r="BB228" s="1517"/>
      <c r="BC228" s="1518"/>
      <c r="BD228" s="601"/>
      <c r="BG228" s="599"/>
      <c r="BH228" s="1525"/>
      <c r="BI228" s="1526"/>
      <c r="BJ228" s="1526"/>
      <c r="BK228" s="1526"/>
      <c r="BL228" s="1526"/>
      <c r="BM228" s="1526"/>
      <c r="BN228" s="1526"/>
      <c r="BO228" s="1526"/>
      <c r="BP228" s="1527"/>
      <c r="BQ228" s="586"/>
      <c r="BR228" s="1534"/>
      <c r="BS228" s="1535"/>
      <c r="BT228" s="1535"/>
      <c r="BU228" s="1535"/>
      <c r="BV228" s="1535"/>
      <c r="BW228" s="1535"/>
      <c r="BX228" s="1535"/>
      <c r="BY228" s="1535"/>
      <c r="BZ228" s="1536"/>
      <c r="CA228" s="601"/>
      <c r="CD228" s="599"/>
      <c r="CE228" s="1544"/>
      <c r="CF228" s="1545"/>
      <c r="CG228" s="1545"/>
      <c r="CH228" s="1545"/>
      <c r="CI228" s="1545"/>
      <c r="CJ228" s="1545"/>
      <c r="CK228" s="1545"/>
      <c r="CL228" s="1545"/>
      <c r="CM228" s="1546"/>
      <c r="CN228" s="686"/>
      <c r="CO228" s="1516"/>
      <c r="CP228" s="1517"/>
      <c r="CQ228" s="1517"/>
      <c r="CR228" s="1517"/>
      <c r="CS228" s="1517"/>
      <c r="CT228" s="1517"/>
      <c r="CU228" s="1517"/>
      <c r="CV228" s="1517"/>
      <c r="CW228" s="1518"/>
      <c r="CX228" s="601"/>
      <c r="CY228" s="586"/>
      <c r="CZ228" s="586"/>
      <c r="DA228" s="586"/>
      <c r="DB228" s="586"/>
      <c r="DC228" s="586"/>
      <c r="DD228" s="586"/>
      <c r="DE228" s="586"/>
      <c r="DF228" s="586"/>
      <c r="DG228" s="586"/>
      <c r="DH228" s="586"/>
      <c r="DI228" s="586"/>
      <c r="DJ228" s="586"/>
      <c r="DK228" s="586"/>
      <c r="DL228" s="586"/>
      <c r="DM228" s="586"/>
      <c r="DN228" s="586"/>
      <c r="DO228" s="586"/>
      <c r="DP228" s="586"/>
      <c r="DQ228" s="586"/>
      <c r="DR228" s="586"/>
      <c r="DS228" s="586"/>
      <c r="DT228" s="586"/>
      <c r="DU228" s="586"/>
      <c r="DV228" s="586"/>
      <c r="DW228" s="586"/>
      <c r="DX228" s="586"/>
      <c r="DY228" s="586"/>
      <c r="DZ228" s="586"/>
    </row>
    <row r="229" spans="1:130" ht="17.75" customHeight="1">
      <c r="A229" s="596"/>
      <c r="B229" s="598"/>
      <c r="C229" s="598"/>
      <c r="D229" s="598"/>
      <c r="E229" s="598"/>
      <c r="F229" s="598"/>
      <c r="G229" s="598"/>
      <c r="H229" s="598"/>
      <c r="I229" s="598"/>
      <c r="J229" s="598"/>
      <c r="K229" s="598"/>
      <c r="L229" s="586"/>
      <c r="M229" s="599"/>
      <c r="N229" s="1489"/>
      <c r="O229" s="1490"/>
      <c r="P229" s="1490"/>
      <c r="Q229" s="1490"/>
      <c r="R229" s="1490"/>
      <c r="S229" s="1490"/>
      <c r="T229" s="1490"/>
      <c r="U229" s="1490"/>
      <c r="V229" s="1491"/>
      <c r="W229" s="951"/>
      <c r="X229" s="1498"/>
      <c r="Y229" s="1499"/>
      <c r="Z229" s="1499"/>
      <c r="AA229" s="1499"/>
      <c r="AB229" s="1499"/>
      <c r="AC229" s="1499"/>
      <c r="AD229" s="1499"/>
      <c r="AE229" s="1499"/>
      <c r="AF229" s="1500"/>
      <c r="AG229" s="601"/>
      <c r="AH229" s="586"/>
      <c r="AI229" s="586"/>
      <c r="AJ229" s="599"/>
      <c r="AK229" s="1507"/>
      <c r="AL229" s="1508"/>
      <c r="AM229" s="1508"/>
      <c r="AN229" s="1508"/>
      <c r="AO229" s="1508"/>
      <c r="AP229" s="1508"/>
      <c r="AQ229" s="1508"/>
      <c r="AR229" s="1508"/>
      <c r="AS229" s="1509"/>
      <c r="AT229" s="586"/>
      <c r="AU229" s="1516"/>
      <c r="AV229" s="1517"/>
      <c r="AW229" s="1517"/>
      <c r="AX229" s="1517"/>
      <c r="AY229" s="1517"/>
      <c r="AZ229" s="1517"/>
      <c r="BA229" s="1517"/>
      <c r="BB229" s="1517"/>
      <c r="BC229" s="1518"/>
      <c r="BD229" s="601"/>
      <c r="BG229" s="599"/>
      <c r="BH229" s="1525"/>
      <c r="BI229" s="1526"/>
      <c r="BJ229" s="1526"/>
      <c r="BK229" s="1526"/>
      <c r="BL229" s="1526"/>
      <c r="BM229" s="1526"/>
      <c r="BN229" s="1526"/>
      <c r="BO229" s="1526"/>
      <c r="BP229" s="1527"/>
      <c r="BQ229" s="586"/>
      <c r="BR229" s="1534"/>
      <c r="BS229" s="1535"/>
      <c r="BT229" s="1535"/>
      <c r="BU229" s="1535"/>
      <c r="BV229" s="1535"/>
      <c r="BW229" s="1535"/>
      <c r="BX229" s="1535"/>
      <c r="BY229" s="1535"/>
      <c r="BZ229" s="1536"/>
      <c r="CA229" s="601"/>
      <c r="CD229" s="599"/>
      <c r="CE229" s="1544"/>
      <c r="CF229" s="1545"/>
      <c r="CG229" s="1545"/>
      <c r="CH229" s="1545"/>
      <c r="CI229" s="1545"/>
      <c r="CJ229" s="1545"/>
      <c r="CK229" s="1545"/>
      <c r="CL229" s="1545"/>
      <c r="CM229" s="1546"/>
      <c r="CN229" s="686"/>
      <c r="CO229" s="1516"/>
      <c r="CP229" s="1517"/>
      <c r="CQ229" s="1517"/>
      <c r="CR229" s="1517"/>
      <c r="CS229" s="1517"/>
      <c r="CT229" s="1517"/>
      <c r="CU229" s="1517"/>
      <c r="CV229" s="1517"/>
      <c r="CW229" s="1518"/>
      <c r="CX229" s="601"/>
      <c r="CY229" s="586"/>
      <c r="CZ229" s="586"/>
      <c r="DA229" s="586"/>
      <c r="DB229" s="586"/>
      <c r="DC229" s="586"/>
      <c r="DD229" s="586"/>
      <c r="DE229" s="586"/>
      <c r="DF229" s="586"/>
      <c r="DG229" s="586"/>
      <c r="DH229" s="586"/>
      <c r="DI229" s="586"/>
      <c r="DJ229" s="586"/>
      <c r="DK229" s="586"/>
      <c r="DL229" s="586"/>
      <c r="DM229" s="586"/>
      <c r="DN229" s="586"/>
      <c r="DO229" s="586"/>
      <c r="DP229" s="586"/>
      <c r="DQ229" s="586"/>
      <c r="DR229" s="586"/>
      <c r="DS229" s="586"/>
      <c r="DT229" s="586"/>
      <c r="DU229" s="586"/>
      <c r="DV229" s="586"/>
      <c r="DW229" s="586"/>
      <c r="DX229" s="586"/>
      <c r="DY229" s="586"/>
      <c r="DZ229" s="586"/>
    </row>
    <row r="230" spans="1:130" ht="17.75" customHeight="1">
      <c r="A230" s="596"/>
      <c r="B230" s="598"/>
      <c r="C230" s="598"/>
      <c r="D230" s="598"/>
      <c r="E230" s="598"/>
      <c r="F230" s="598"/>
      <c r="G230" s="598"/>
      <c r="H230" s="598"/>
      <c r="I230" s="598"/>
      <c r="J230" s="598"/>
      <c r="K230" s="598"/>
      <c r="L230" s="586"/>
      <c r="M230" s="599"/>
      <c r="N230" s="1489"/>
      <c r="O230" s="1490"/>
      <c r="P230" s="1490"/>
      <c r="Q230" s="1490"/>
      <c r="R230" s="1490"/>
      <c r="S230" s="1490"/>
      <c r="T230" s="1490"/>
      <c r="U230" s="1490"/>
      <c r="V230" s="1491"/>
      <c r="W230" s="951"/>
      <c r="X230" s="1498"/>
      <c r="Y230" s="1499"/>
      <c r="Z230" s="1499"/>
      <c r="AA230" s="1499"/>
      <c r="AB230" s="1499"/>
      <c r="AC230" s="1499"/>
      <c r="AD230" s="1499"/>
      <c r="AE230" s="1499"/>
      <c r="AF230" s="1500"/>
      <c r="AG230" s="601"/>
      <c r="AH230" s="586"/>
      <c r="AI230" s="586"/>
      <c r="AJ230" s="599"/>
      <c r="AK230" s="1507"/>
      <c r="AL230" s="1508"/>
      <c r="AM230" s="1508"/>
      <c r="AN230" s="1508"/>
      <c r="AO230" s="1508"/>
      <c r="AP230" s="1508"/>
      <c r="AQ230" s="1508"/>
      <c r="AR230" s="1508"/>
      <c r="AS230" s="1509"/>
      <c r="AT230" s="586"/>
      <c r="AU230" s="1516"/>
      <c r="AV230" s="1517"/>
      <c r="AW230" s="1517"/>
      <c r="AX230" s="1517"/>
      <c r="AY230" s="1517"/>
      <c r="AZ230" s="1517"/>
      <c r="BA230" s="1517"/>
      <c r="BB230" s="1517"/>
      <c r="BC230" s="1518"/>
      <c r="BD230" s="601"/>
      <c r="BG230" s="599"/>
      <c r="BH230" s="1525"/>
      <c r="BI230" s="1526"/>
      <c r="BJ230" s="1526"/>
      <c r="BK230" s="1526"/>
      <c r="BL230" s="1526"/>
      <c r="BM230" s="1526"/>
      <c r="BN230" s="1526"/>
      <c r="BO230" s="1526"/>
      <c r="BP230" s="1527"/>
      <c r="BQ230" s="586"/>
      <c r="BR230" s="1534"/>
      <c r="BS230" s="1535"/>
      <c r="BT230" s="1535"/>
      <c r="BU230" s="1535"/>
      <c r="BV230" s="1535"/>
      <c r="BW230" s="1535"/>
      <c r="BX230" s="1535"/>
      <c r="BY230" s="1535"/>
      <c r="BZ230" s="1536"/>
      <c r="CA230" s="601"/>
      <c r="CD230" s="599"/>
      <c r="CE230" s="1544"/>
      <c r="CF230" s="1545"/>
      <c r="CG230" s="1545"/>
      <c r="CH230" s="1545"/>
      <c r="CI230" s="1545"/>
      <c r="CJ230" s="1545"/>
      <c r="CK230" s="1545"/>
      <c r="CL230" s="1545"/>
      <c r="CM230" s="1546"/>
      <c r="CN230" s="686"/>
      <c r="CO230" s="1516"/>
      <c r="CP230" s="1517"/>
      <c r="CQ230" s="1517"/>
      <c r="CR230" s="1517"/>
      <c r="CS230" s="1517"/>
      <c r="CT230" s="1517"/>
      <c r="CU230" s="1517"/>
      <c r="CV230" s="1517"/>
      <c r="CW230" s="1518"/>
      <c r="CX230" s="601"/>
      <c r="CY230" s="586"/>
      <c r="CZ230" s="586"/>
      <c r="DA230" s="586"/>
      <c r="DB230" s="586"/>
      <c r="DC230" s="586"/>
      <c r="DD230" s="586"/>
      <c r="DE230" s="586"/>
      <c r="DF230" s="586"/>
      <c r="DG230" s="586"/>
      <c r="DH230" s="586"/>
      <c r="DI230" s="586"/>
      <c r="DJ230" s="586"/>
      <c r="DK230" s="586"/>
      <c r="DL230" s="586"/>
      <c r="DM230" s="586"/>
      <c r="DN230" s="586"/>
      <c r="DO230" s="586"/>
      <c r="DP230" s="586"/>
      <c r="DQ230" s="586"/>
      <c r="DR230" s="586"/>
      <c r="DS230" s="586"/>
      <c r="DT230" s="586"/>
      <c r="DU230" s="586"/>
      <c r="DV230" s="586"/>
      <c r="DW230" s="586"/>
      <c r="DX230" s="586"/>
      <c r="DY230" s="586"/>
      <c r="DZ230" s="586"/>
    </row>
    <row r="231" spans="1:130" ht="17.75" customHeight="1">
      <c r="A231" s="596"/>
      <c r="B231" s="598"/>
      <c r="C231" s="598"/>
      <c r="D231" s="598"/>
      <c r="E231" s="598"/>
      <c r="F231" s="598"/>
      <c r="G231" s="598"/>
      <c r="H231" s="598"/>
      <c r="I231" s="598"/>
      <c r="J231" s="598"/>
      <c r="K231" s="598"/>
      <c r="L231" s="586"/>
      <c r="M231" s="599"/>
      <c r="N231" s="1489"/>
      <c r="O231" s="1490"/>
      <c r="P231" s="1490"/>
      <c r="Q231" s="1490"/>
      <c r="R231" s="1490"/>
      <c r="S231" s="1490"/>
      <c r="T231" s="1490"/>
      <c r="U231" s="1490"/>
      <c r="V231" s="1491"/>
      <c r="W231" s="951"/>
      <c r="X231" s="1498"/>
      <c r="Y231" s="1499"/>
      <c r="Z231" s="1499"/>
      <c r="AA231" s="1499"/>
      <c r="AB231" s="1499"/>
      <c r="AC231" s="1499"/>
      <c r="AD231" s="1499"/>
      <c r="AE231" s="1499"/>
      <c r="AF231" s="1500"/>
      <c r="AG231" s="601"/>
      <c r="AH231" s="586"/>
      <c r="AI231" s="586"/>
      <c r="AJ231" s="599"/>
      <c r="AK231" s="1507"/>
      <c r="AL231" s="1508"/>
      <c r="AM231" s="1508"/>
      <c r="AN231" s="1508"/>
      <c r="AO231" s="1508"/>
      <c r="AP231" s="1508"/>
      <c r="AQ231" s="1508"/>
      <c r="AR231" s="1508"/>
      <c r="AS231" s="1509"/>
      <c r="AT231" s="586"/>
      <c r="AU231" s="1516"/>
      <c r="AV231" s="1517"/>
      <c r="AW231" s="1517"/>
      <c r="AX231" s="1517"/>
      <c r="AY231" s="1517"/>
      <c r="AZ231" s="1517"/>
      <c r="BA231" s="1517"/>
      <c r="BB231" s="1517"/>
      <c r="BC231" s="1518"/>
      <c r="BD231" s="601"/>
      <c r="BG231" s="599"/>
      <c r="BH231" s="1525"/>
      <c r="BI231" s="1526"/>
      <c r="BJ231" s="1526"/>
      <c r="BK231" s="1526"/>
      <c r="BL231" s="1526"/>
      <c r="BM231" s="1526"/>
      <c r="BN231" s="1526"/>
      <c r="BO231" s="1526"/>
      <c r="BP231" s="1527"/>
      <c r="BQ231" s="586"/>
      <c r="BR231" s="1534"/>
      <c r="BS231" s="1535"/>
      <c r="BT231" s="1535"/>
      <c r="BU231" s="1535"/>
      <c r="BV231" s="1535"/>
      <c r="BW231" s="1535"/>
      <c r="BX231" s="1535"/>
      <c r="BY231" s="1535"/>
      <c r="BZ231" s="1536"/>
      <c r="CA231" s="601"/>
      <c r="CD231" s="599"/>
      <c r="CE231" s="1544"/>
      <c r="CF231" s="1545"/>
      <c r="CG231" s="1545"/>
      <c r="CH231" s="1545"/>
      <c r="CI231" s="1545"/>
      <c r="CJ231" s="1545"/>
      <c r="CK231" s="1545"/>
      <c r="CL231" s="1545"/>
      <c r="CM231" s="1546"/>
      <c r="CN231" s="686"/>
      <c r="CO231" s="1516"/>
      <c r="CP231" s="1517"/>
      <c r="CQ231" s="1517"/>
      <c r="CR231" s="1517"/>
      <c r="CS231" s="1517"/>
      <c r="CT231" s="1517"/>
      <c r="CU231" s="1517"/>
      <c r="CV231" s="1517"/>
      <c r="CW231" s="1518"/>
      <c r="CX231" s="601"/>
      <c r="CY231" s="586"/>
      <c r="CZ231" s="586"/>
      <c r="DA231" s="586"/>
      <c r="DB231" s="586"/>
      <c r="DC231" s="586"/>
      <c r="DD231" s="586"/>
      <c r="DE231" s="586"/>
      <c r="DF231" s="586"/>
      <c r="DG231" s="586"/>
      <c r="DH231" s="586"/>
      <c r="DI231" s="586"/>
      <c r="DJ231" s="586"/>
      <c r="DK231" s="586"/>
      <c r="DL231" s="586"/>
      <c r="DM231" s="586"/>
      <c r="DN231" s="586"/>
      <c r="DO231" s="586"/>
      <c r="DP231" s="586"/>
      <c r="DQ231" s="586"/>
      <c r="DR231" s="586"/>
      <c r="DS231" s="586"/>
      <c r="DT231" s="586"/>
      <c r="DU231" s="586"/>
      <c r="DV231" s="586"/>
      <c r="DW231" s="586"/>
      <c r="DX231" s="586"/>
      <c r="DY231" s="586"/>
      <c r="DZ231" s="586"/>
    </row>
    <row r="232" spans="1:130" ht="17.75" customHeight="1">
      <c r="A232" s="596"/>
      <c r="B232" s="598"/>
      <c r="C232" s="598"/>
      <c r="D232" s="598"/>
      <c r="E232" s="598"/>
      <c r="F232" s="598"/>
      <c r="G232" s="598"/>
      <c r="H232" s="598"/>
      <c r="I232" s="598"/>
      <c r="J232" s="598"/>
      <c r="K232" s="598"/>
      <c r="L232" s="586"/>
      <c r="M232" s="599"/>
      <c r="N232" s="1492"/>
      <c r="O232" s="1493"/>
      <c r="P232" s="1493"/>
      <c r="Q232" s="1493"/>
      <c r="R232" s="1493"/>
      <c r="S232" s="1493"/>
      <c r="T232" s="1493"/>
      <c r="U232" s="1493"/>
      <c r="V232" s="1494"/>
      <c r="W232" s="951"/>
      <c r="X232" s="1501"/>
      <c r="Y232" s="1502"/>
      <c r="Z232" s="1502"/>
      <c r="AA232" s="1502"/>
      <c r="AB232" s="1502"/>
      <c r="AC232" s="1502"/>
      <c r="AD232" s="1502"/>
      <c r="AE232" s="1502"/>
      <c r="AF232" s="1503"/>
      <c r="AG232" s="601"/>
      <c r="AH232" s="586"/>
      <c r="AI232" s="586"/>
      <c r="AJ232" s="599"/>
      <c r="AK232" s="1510"/>
      <c r="AL232" s="1511"/>
      <c r="AM232" s="1511"/>
      <c r="AN232" s="1511"/>
      <c r="AO232" s="1511"/>
      <c r="AP232" s="1511"/>
      <c r="AQ232" s="1511"/>
      <c r="AR232" s="1511"/>
      <c r="AS232" s="1512"/>
      <c r="AT232" s="586"/>
      <c r="AU232" s="1519"/>
      <c r="AV232" s="1520"/>
      <c r="AW232" s="1520"/>
      <c r="AX232" s="1520"/>
      <c r="AY232" s="1520"/>
      <c r="AZ232" s="1520"/>
      <c r="BA232" s="1520"/>
      <c r="BB232" s="1520"/>
      <c r="BC232" s="1521"/>
      <c r="BD232" s="601"/>
      <c r="BG232" s="599"/>
      <c r="BH232" s="1528"/>
      <c r="BI232" s="1529"/>
      <c r="BJ232" s="1529"/>
      <c r="BK232" s="1529"/>
      <c r="BL232" s="1529"/>
      <c r="BM232" s="1529"/>
      <c r="BN232" s="1529"/>
      <c r="BO232" s="1529"/>
      <c r="BP232" s="1530"/>
      <c r="BQ232" s="586"/>
      <c r="BR232" s="1537"/>
      <c r="BS232" s="1538"/>
      <c r="BT232" s="1538"/>
      <c r="BU232" s="1538"/>
      <c r="BV232" s="1538"/>
      <c r="BW232" s="1538"/>
      <c r="BX232" s="1538"/>
      <c r="BY232" s="1538"/>
      <c r="BZ232" s="1539"/>
      <c r="CA232" s="601"/>
      <c r="CD232" s="599"/>
      <c r="CE232" s="1547"/>
      <c r="CF232" s="1548"/>
      <c r="CG232" s="1548"/>
      <c r="CH232" s="1548"/>
      <c r="CI232" s="1548"/>
      <c r="CJ232" s="1548"/>
      <c r="CK232" s="1548"/>
      <c r="CL232" s="1548"/>
      <c r="CM232" s="1549"/>
      <c r="CN232" s="686"/>
      <c r="CO232" s="1519"/>
      <c r="CP232" s="1520"/>
      <c r="CQ232" s="1520"/>
      <c r="CR232" s="1520"/>
      <c r="CS232" s="1520"/>
      <c r="CT232" s="1520"/>
      <c r="CU232" s="1520"/>
      <c r="CV232" s="1520"/>
      <c r="CW232" s="1521"/>
      <c r="CX232" s="601"/>
      <c r="CY232" s="586"/>
      <c r="CZ232" s="586"/>
      <c r="DA232" s="586"/>
      <c r="DB232" s="586"/>
      <c r="DC232" s="586"/>
      <c r="DD232" s="586"/>
      <c r="DE232" s="586"/>
      <c r="DF232" s="586"/>
      <c r="DG232" s="586"/>
      <c r="DH232" s="586"/>
      <c r="DI232" s="586"/>
      <c r="DJ232" s="586"/>
      <c r="DK232" s="586"/>
      <c r="DL232" s="586"/>
      <c r="DM232" s="586"/>
      <c r="DN232" s="586"/>
      <c r="DO232" s="586"/>
      <c r="DP232" s="586"/>
      <c r="DQ232" s="586"/>
      <c r="DR232" s="586"/>
      <c r="DS232" s="586"/>
      <c r="DT232" s="586"/>
      <c r="DU232" s="586"/>
      <c r="DV232" s="586"/>
      <c r="DW232" s="586"/>
      <c r="DX232" s="586"/>
      <c r="DY232" s="586"/>
      <c r="DZ232" s="586"/>
    </row>
    <row r="233" spans="1:130" ht="17.75" customHeight="1">
      <c r="A233" s="596"/>
      <c r="B233" s="598"/>
      <c r="C233" s="598"/>
      <c r="D233" s="598"/>
      <c r="E233" s="598"/>
      <c r="F233" s="598"/>
      <c r="G233" s="598"/>
      <c r="H233" s="598"/>
      <c r="I233" s="598"/>
      <c r="J233" s="617"/>
      <c r="K233" s="598"/>
      <c r="L233" s="586"/>
      <c r="M233" s="599"/>
      <c r="N233" s="690"/>
      <c r="O233" s="690"/>
      <c r="P233" s="690"/>
      <c r="Q233" s="690"/>
      <c r="R233" s="690"/>
      <c r="S233" s="690"/>
      <c r="T233" s="690"/>
      <c r="U233" s="690"/>
      <c r="V233" s="690"/>
      <c r="W233" s="586"/>
      <c r="X233" s="690"/>
      <c r="Y233" s="690"/>
      <c r="Z233" s="690"/>
      <c r="AA233" s="690"/>
      <c r="AB233" s="690"/>
      <c r="AC233" s="690"/>
      <c r="AD233" s="690"/>
      <c r="AE233" s="690"/>
      <c r="AF233" s="690"/>
      <c r="AG233" s="601"/>
      <c r="AH233" s="586"/>
      <c r="AI233" s="586"/>
      <c r="AJ233" s="599"/>
      <c r="AK233" s="690"/>
      <c r="AL233" s="690"/>
      <c r="AM233" s="690"/>
      <c r="AN233" s="690"/>
      <c r="AO233" s="690"/>
      <c r="AP233" s="690"/>
      <c r="AQ233" s="690"/>
      <c r="AR233" s="690"/>
      <c r="AS233" s="690"/>
      <c r="AT233" s="586"/>
      <c r="AU233" s="690"/>
      <c r="AV233" s="690"/>
      <c r="AW233" s="690"/>
      <c r="AX233" s="690"/>
      <c r="AY233" s="690"/>
      <c r="AZ233" s="690"/>
      <c r="BA233" s="690"/>
      <c r="BB233" s="690"/>
      <c r="BC233" s="690"/>
      <c r="BD233" s="601"/>
      <c r="BG233" s="599"/>
      <c r="BH233" s="690"/>
      <c r="BI233" s="690"/>
      <c r="BJ233" s="690"/>
      <c r="BK233" s="690"/>
      <c r="BL233" s="690"/>
      <c r="BM233" s="690"/>
      <c r="BN233" s="690"/>
      <c r="BO233" s="690"/>
      <c r="BP233" s="690"/>
      <c r="BQ233" s="586"/>
      <c r="BR233" s="690"/>
      <c r="BS233" s="690"/>
      <c r="BT233" s="690"/>
      <c r="BU233" s="690"/>
      <c r="BV233" s="690"/>
      <c r="BW233" s="690"/>
      <c r="BX233" s="690"/>
      <c r="BY233" s="690"/>
      <c r="BZ233" s="690"/>
      <c r="CA233" s="601"/>
      <c r="CD233" s="599"/>
      <c r="CE233" s="690"/>
      <c r="CF233" s="690"/>
      <c r="CG233" s="690"/>
      <c r="CH233" s="690"/>
      <c r="CI233" s="690"/>
      <c r="CJ233" s="690"/>
      <c r="CK233" s="690"/>
      <c r="CL233" s="690"/>
      <c r="CM233" s="690"/>
      <c r="CN233" s="586"/>
      <c r="CO233" s="690"/>
      <c r="CP233" s="690"/>
      <c r="CQ233" s="690"/>
      <c r="CR233" s="690"/>
      <c r="CS233" s="690"/>
      <c r="CT233" s="690"/>
      <c r="CU233" s="690"/>
      <c r="CV233" s="690"/>
      <c r="CW233" s="690"/>
      <c r="CX233" s="601"/>
      <c r="CY233" s="586"/>
      <c r="CZ233" s="586"/>
      <c r="DA233" s="586"/>
      <c r="DB233" s="586"/>
      <c r="DC233" s="586"/>
      <c r="DD233" s="586"/>
      <c r="DE233" s="586"/>
      <c r="DF233" s="586"/>
      <c r="DG233" s="586"/>
      <c r="DH233" s="586"/>
      <c r="DI233" s="586"/>
      <c r="DJ233" s="586"/>
      <c r="DK233" s="586"/>
      <c r="DL233" s="586"/>
      <c r="DM233" s="586"/>
      <c r="DN233" s="586"/>
      <c r="DO233" s="586"/>
      <c r="DP233" s="586"/>
      <c r="DQ233" s="586"/>
      <c r="DR233" s="586"/>
      <c r="DS233" s="586"/>
      <c r="DT233" s="586"/>
      <c r="DU233" s="586"/>
      <c r="DV233" s="586"/>
      <c r="DW233" s="586"/>
      <c r="DX233" s="586"/>
      <c r="DY233" s="586"/>
      <c r="DZ233" s="586"/>
    </row>
    <row r="234" spans="1:130" s="651" customFormat="1" ht="26.75" customHeight="1">
      <c r="B234" s="636" t="s">
        <v>1459</v>
      </c>
      <c r="C234" s="653"/>
      <c r="D234" s="653"/>
      <c r="E234" s="653"/>
      <c r="F234" s="653"/>
      <c r="G234" s="653"/>
      <c r="H234" s="653"/>
      <c r="I234" s="653"/>
      <c r="J234" s="622"/>
      <c r="K234" s="623"/>
      <c r="L234" s="586"/>
      <c r="M234" s="627" t="s">
        <v>1460</v>
      </c>
      <c r="N234" s="654"/>
      <c r="O234" s="654"/>
      <c r="P234" s="654"/>
      <c r="Q234" s="654"/>
      <c r="R234" s="654"/>
      <c r="S234" s="654"/>
      <c r="AG234" s="655"/>
      <c r="AJ234" s="627" t="s">
        <v>1461</v>
      </c>
      <c r="AK234" s="654"/>
      <c r="AL234" s="654"/>
      <c r="AM234" s="654"/>
      <c r="AN234" s="654"/>
      <c r="AO234" s="654"/>
      <c r="AP234" s="654"/>
      <c r="BD234" s="655"/>
      <c r="BE234" s="656"/>
      <c r="BF234" s="656"/>
      <c r="BG234" s="627" t="s">
        <v>1462</v>
      </c>
      <c r="BH234" s="654"/>
      <c r="BI234" s="654"/>
      <c r="BJ234" s="654"/>
      <c r="BK234" s="654"/>
      <c r="BL234" s="654"/>
      <c r="BM234" s="654"/>
      <c r="CA234" s="655"/>
      <c r="CB234" s="586"/>
      <c r="CC234" s="586"/>
      <c r="CD234" s="627" t="s">
        <v>1463</v>
      </c>
      <c r="CE234" s="654"/>
      <c r="CF234" s="654"/>
      <c r="CG234" s="654"/>
      <c r="CH234" s="654"/>
      <c r="CI234" s="654"/>
      <c r="CJ234" s="654"/>
      <c r="CX234" s="655"/>
      <c r="CY234" s="656"/>
      <c r="CZ234" s="656"/>
      <c r="DA234" s="656"/>
      <c r="DB234" s="656"/>
      <c r="DC234" s="656"/>
      <c r="DD234" s="656"/>
      <c r="DE234" s="656"/>
      <c r="DF234" s="656"/>
      <c r="DG234" s="656"/>
      <c r="DH234" s="656"/>
      <c r="DI234" s="656"/>
      <c r="DJ234" s="656"/>
      <c r="DK234" s="656"/>
      <c r="DL234" s="656"/>
      <c r="DM234" s="656"/>
      <c r="DN234" s="656"/>
      <c r="DO234" s="656"/>
      <c r="DP234" s="656"/>
      <c r="DQ234" s="656"/>
      <c r="DR234" s="656"/>
      <c r="DS234" s="656"/>
      <c r="DT234" s="656"/>
      <c r="DU234" s="656"/>
      <c r="DV234" s="656"/>
      <c r="DW234" s="656"/>
      <c r="DX234" s="656"/>
      <c r="DY234" s="656"/>
      <c r="DZ234" s="656"/>
    </row>
    <row r="235" spans="1:130" ht="17.75" customHeight="1">
      <c r="A235" s="596"/>
      <c r="B235" s="598"/>
      <c r="C235" s="598"/>
      <c r="D235" s="598"/>
      <c r="E235" s="598"/>
      <c r="F235" s="598"/>
      <c r="G235" s="598"/>
      <c r="H235" s="598"/>
      <c r="I235" s="598"/>
      <c r="J235" s="629"/>
      <c r="K235" s="598"/>
      <c r="L235" s="586"/>
      <c r="M235" s="599"/>
      <c r="N235" s="586"/>
      <c r="O235" s="586"/>
      <c r="P235" s="586"/>
      <c r="Q235" s="586"/>
      <c r="R235" s="586"/>
      <c r="S235" s="586"/>
      <c r="T235" s="586"/>
      <c r="U235" s="586"/>
      <c r="V235" s="586"/>
      <c r="W235" s="586"/>
      <c r="X235" s="586"/>
      <c r="Y235" s="586"/>
      <c r="Z235" s="586"/>
      <c r="AA235" s="586"/>
      <c r="AB235" s="586"/>
      <c r="AC235" s="586"/>
      <c r="AD235" s="586"/>
      <c r="AE235" s="586"/>
      <c r="AF235" s="586"/>
      <c r="AG235" s="601"/>
      <c r="AH235" s="586"/>
      <c r="AI235" s="586"/>
      <c r="AJ235" s="599"/>
      <c r="AK235" s="586"/>
      <c r="AL235" s="586"/>
      <c r="AM235" s="586"/>
      <c r="AN235" s="586"/>
      <c r="AO235" s="586"/>
      <c r="AP235" s="586"/>
      <c r="AQ235" s="586"/>
      <c r="AR235" s="586"/>
      <c r="AS235" s="586"/>
      <c r="AT235" s="586"/>
      <c r="AU235" s="586"/>
      <c r="AV235" s="586"/>
      <c r="AW235" s="586"/>
      <c r="AX235" s="586"/>
      <c r="AY235" s="586"/>
      <c r="AZ235" s="586"/>
      <c r="BA235" s="586"/>
      <c r="BB235" s="586"/>
      <c r="BC235" s="586"/>
      <c r="BD235" s="601"/>
      <c r="BG235" s="599"/>
      <c r="BH235" s="586"/>
      <c r="BI235" s="586"/>
      <c r="BJ235" s="586"/>
      <c r="BK235" s="586"/>
      <c r="BL235" s="586"/>
      <c r="BM235" s="586"/>
      <c r="BN235" s="586"/>
      <c r="BO235" s="586"/>
      <c r="BP235" s="586"/>
      <c r="BQ235" s="586"/>
      <c r="BR235" s="586"/>
      <c r="BS235" s="586"/>
      <c r="BT235" s="586"/>
      <c r="BU235" s="586"/>
      <c r="BV235" s="586"/>
      <c r="BW235" s="586"/>
      <c r="BX235" s="586"/>
      <c r="BY235" s="586"/>
      <c r="BZ235" s="586"/>
      <c r="CA235" s="601"/>
      <c r="CD235" s="599"/>
      <c r="CE235" s="586"/>
      <c r="CF235" s="586"/>
      <c r="CG235" s="586"/>
      <c r="CH235" s="586"/>
      <c r="CI235" s="586"/>
      <c r="CJ235" s="586"/>
      <c r="CK235" s="586"/>
      <c r="CL235" s="586"/>
      <c r="CM235" s="586"/>
      <c r="CN235" s="586"/>
      <c r="CO235" s="586"/>
      <c r="CP235" s="586"/>
      <c r="CQ235" s="586"/>
      <c r="CR235" s="586"/>
      <c r="CS235" s="586"/>
      <c r="CT235" s="586"/>
      <c r="CU235" s="586"/>
      <c r="CV235" s="586"/>
      <c r="CW235" s="586"/>
      <c r="CX235" s="601"/>
      <c r="CY235" s="586"/>
      <c r="CZ235" s="586"/>
      <c r="DA235" s="586"/>
      <c r="DB235" s="586"/>
      <c r="DC235" s="586"/>
      <c r="DD235" s="586"/>
      <c r="DE235" s="586"/>
      <c r="DF235" s="586"/>
      <c r="DG235" s="586"/>
      <c r="DH235" s="586"/>
      <c r="DI235" s="586"/>
      <c r="DJ235" s="586"/>
      <c r="DK235" s="586"/>
      <c r="DL235" s="586"/>
      <c r="DM235" s="586"/>
      <c r="DN235" s="586"/>
      <c r="DO235" s="586"/>
      <c r="DP235" s="586"/>
      <c r="DQ235" s="586"/>
      <c r="DR235" s="586"/>
      <c r="DS235" s="586"/>
      <c r="DT235" s="586"/>
      <c r="DU235" s="586"/>
      <c r="DV235" s="586"/>
      <c r="DW235" s="586"/>
      <c r="DX235" s="586"/>
      <c r="DY235" s="586"/>
      <c r="DZ235" s="586"/>
    </row>
    <row r="236" spans="1:130" ht="17.75" customHeight="1">
      <c r="A236" s="596"/>
      <c r="B236" s="598"/>
      <c r="C236" s="598"/>
      <c r="D236" s="598"/>
      <c r="E236" s="598"/>
      <c r="F236" s="598"/>
      <c r="G236" s="598"/>
      <c r="H236" s="598"/>
      <c r="I236" s="598"/>
      <c r="J236" s="598"/>
      <c r="K236" s="598"/>
      <c r="L236" s="586"/>
      <c r="M236" s="599"/>
      <c r="N236" s="586"/>
      <c r="O236" s="586"/>
      <c r="P236" s="586"/>
      <c r="Q236" s="586"/>
      <c r="R236" s="586"/>
      <c r="S236" s="586"/>
      <c r="T236" s="586"/>
      <c r="U236" s="586"/>
      <c r="V236" s="586"/>
      <c r="W236" s="586"/>
      <c r="X236" s="586"/>
      <c r="Y236" s="586"/>
      <c r="Z236" s="586"/>
      <c r="AA236" s="586"/>
      <c r="AB236" s="586"/>
      <c r="AC236" s="586"/>
      <c r="AD236" s="586"/>
      <c r="AE236" s="586"/>
      <c r="AF236" s="586"/>
      <c r="AG236" s="601"/>
      <c r="AH236" s="586"/>
      <c r="AI236" s="586"/>
      <c r="AJ236" s="599"/>
      <c r="AK236" s="586"/>
      <c r="AL236" s="586"/>
      <c r="AM236" s="586"/>
      <c r="AN236" s="586"/>
      <c r="AO236" s="586"/>
      <c r="AP236" s="586"/>
      <c r="AQ236" s="586"/>
      <c r="AR236" s="586"/>
      <c r="AS236" s="586"/>
      <c r="AT236" s="586"/>
      <c r="AU236" s="586"/>
      <c r="AV236" s="586"/>
      <c r="AW236" s="586"/>
      <c r="AX236" s="586"/>
      <c r="AY236" s="586"/>
      <c r="AZ236" s="586"/>
      <c r="BA236" s="586"/>
      <c r="BB236" s="586"/>
      <c r="BC236" s="586"/>
      <c r="BD236" s="601"/>
      <c r="BG236" s="599"/>
      <c r="BH236" s="586"/>
      <c r="BI236" s="586"/>
      <c r="BJ236" s="586"/>
      <c r="BK236" s="586"/>
      <c r="BL236" s="586"/>
      <c r="BM236" s="586"/>
      <c r="BN236" s="586"/>
      <c r="BO236" s="586"/>
      <c r="BP236" s="586"/>
      <c r="BQ236" s="586"/>
      <c r="BR236" s="586"/>
      <c r="BS236" s="586"/>
      <c r="BT236" s="586"/>
      <c r="BU236" s="586"/>
      <c r="BV236" s="586"/>
      <c r="BW236" s="586"/>
      <c r="BX236" s="586"/>
      <c r="BY236" s="586"/>
      <c r="BZ236" s="586"/>
      <c r="CA236" s="601"/>
      <c r="CD236" s="599"/>
      <c r="CE236" s="586"/>
      <c r="CF236" s="586"/>
      <c r="CG236" s="586"/>
      <c r="CH236" s="586"/>
      <c r="CI236" s="586"/>
      <c r="CJ236" s="586"/>
      <c r="CK236" s="586"/>
      <c r="CL236" s="586"/>
      <c r="CM236" s="586"/>
      <c r="CN236" s="586"/>
      <c r="CO236" s="586"/>
      <c r="CP236" s="586"/>
      <c r="CQ236" s="586"/>
      <c r="CR236" s="586"/>
      <c r="CS236" s="586"/>
      <c r="CT236" s="586"/>
      <c r="CU236" s="586"/>
      <c r="CV236" s="586"/>
      <c r="CW236" s="586"/>
      <c r="CX236" s="601"/>
      <c r="CY236" s="586"/>
      <c r="CZ236" s="586"/>
      <c r="DA236" s="586"/>
      <c r="DB236" s="586"/>
      <c r="DC236" s="586"/>
      <c r="DD236" s="586"/>
      <c r="DE236" s="586"/>
      <c r="DF236" s="586"/>
      <c r="DG236" s="586"/>
      <c r="DH236" s="586"/>
      <c r="DI236" s="586"/>
      <c r="DJ236" s="586"/>
      <c r="DK236" s="586"/>
      <c r="DL236" s="586"/>
      <c r="DM236" s="586"/>
      <c r="DN236" s="586"/>
      <c r="DO236" s="586"/>
      <c r="DP236" s="586"/>
      <c r="DQ236" s="586"/>
      <c r="DR236" s="586"/>
      <c r="DS236" s="586"/>
      <c r="DT236" s="586"/>
      <c r="DU236" s="586"/>
      <c r="DV236" s="586"/>
      <c r="DW236" s="586"/>
      <c r="DX236" s="586"/>
      <c r="DY236" s="586"/>
      <c r="DZ236" s="586"/>
    </row>
    <row r="237" spans="1:130" ht="17.75" customHeight="1">
      <c r="A237" s="596"/>
      <c r="B237" s="598"/>
      <c r="C237" s="1453" t="s">
        <v>1464</v>
      </c>
      <c r="D237" s="1454"/>
      <c r="E237" s="1454"/>
      <c r="F237" s="1454"/>
      <c r="G237" s="1454"/>
      <c r="H237" s="1454"/>
      <c r="I237" s="1455"/>
      <c r="J237" s="598"/>
      <c r="K237" s="598"/>
      <c r="L237" s="586"/>
      <c r="M237" s="599"/>
      <c r="N237" s="600"/>
      <c r="O237" s="691" t="s">
        <v>1465</v>
      </c>
      <c r="P237" s="600"/>
      <c r="Q237" s="600"/>
      <c r="R237" s="600"/>
      <c r="S237" s="600"/>
      <c r="U237" s="586"/>
      <c r="V237" s="586"/>
      <c r="W237" s="586"/>
      <c r="X237" s="586"/>
      <c r="Y237" s="586"/>
      <c r="Z237" s="586"/>
      <c r="AA237" s="586"/>
      <c r="AB237" s="586"/>
      <c r="AC237" s="586"/>
      <c r="AD237" s="586"/>
      <c r="AE237" s="586"/>
      <c r="AF237" s="586"/>
      <c r="AG237" s="601"/>
      <c r="AH237" s="586"/>
      <c r="AI237" s="586"/>
      <c r="AJ237" s="599"/>
      <c r="AK237" s="600"/>
      <c r="AL237" s="691" t="s">
        <v>1465</v>
      </c>
      <c r="AM237" s="600"/>
      <c r="AN237" s="600"/>
      <c r="AO237" s="600"/>
      <c r="AP237" s="600"/>
      <c r="AR237" s="586"/>
      <c r="AS237" s="586"/>
      <c r="AT237" s="586"/>
      <c r="AU237" s="586"/>
      <c r="AV237" s="586"/>
      <c r="AW237" s="586"/>
      <c r="AX237" s="586"/>
      <c r="AY237" s="586"/>
      <c r="AZ237" s="586"/>
      <c r="BA237" s="586"/>
      <c r="BB237" s="586"/>
      <c r="BC237" s="586"/>
      <c r="BD237" s="601"/>
      <c r="BG237" s="599"/>
      <c r="BH237" s="600"/>
      <c r="BI237" s="691" t="s">
        <v>1466</v>
      </c>
      <c r="BJ237" s="600"/>
      <c r="BK237" s="600"/>
      <c r="BL237" s="600"/>
      <c r="BM237" s="600"/>
      <c r="BN237" s="586"/>
      <c r="BO237" s="586"/>
      <c r="BP237" s="586"/>
      <c r="BQ237" s="586"/>
      <c r="BR237" s="586"/>
      <c r="BS237" s="586"/>
      <c r="BT237" s="586"/>
      <c r="BU237" s="586"/>
      <c r="BV237" s="586"/>
      <c r="BW237" s="586"/>
      <c r="BX237" s="586"/>
      <c r="BY237" s="586"/>
      <c r="BZ237" s="586"/>
      <c r="CA237" s="601"/>
      <c r="CD237" s="599"/>
      <c r="CE237" s="600"/>
      <c r="CF237" s="691" t="s">
        <v>1465</v>
      </c>
      <c r="CG237" s="600"/>
      <c r="CH237" s="600"/>
      <c r="CI237" s="600"/>
      <c r="CJ237" s="600"/>
      <c r="CL237" s="586"/>
      <c r="CM237" s="586"/>
      <c r="CN237" s="586"/>
      <c r="CO237" s="586"/>
      <c r="CP237" s="586"/>
      <c r="CQ237" s="586"/>
      <c r="CR237" s="586"/>
      <c r="CS237" s="586"/>
      <c r="CT237" s="586"/>
      <c r="CU237" s="586"/>
      <c r="CV237" s="586"/>
      <c r="CW237" s="586"/>
      <c r="CX237" s="601"/>
      <c r="CY237" s="586"/>
      <c r="CZ237" s="586"/>
      <c r="DA237" s="586"/>
      <c r="DB237" s="586"/>
      <c r="DC237" s="586"/>
      <c r="DD237" s="586"/>
      <c r="DE237" s="586"/>
      <c r="DF237" s="586"/>
      <c r="DG237" s="586"/>
      <c r="DH237" s="586"/>
      <c r="DI237" s="586"/>
      <c r="DJ237" s="586"/>
      <c r="DK237" s="586"/>
      <c r="DL237" s="586"/>
      <c r="DM237" s="586"/>
      <c r="DN237" s="586"/>
      <c r="DO237" s="586"/>
      <c r="DP237" s="586"/>
      <c r="DQ237" s="586"/>
      <c r="DR237" s="586"/>
      <c r="DS237" s="586"/>
      <c r="DT237" s="586"/>
      <c r="DU237" s="586"/>
      <c r="DV237" s="586"/>
      <c r="DW237" s="586"/>
      <c r="DX237" s="586"/>
      <c r="DY237" s="586"/>
      <c r="DZ237" s="586"/>
    </row>
    <row r="238" spans="1:130" ht="17.75" customHeight="1">
      <c r="A238" s="596"/>
      <c r="B238" s="598"/>
      <c r="C238" s="1456"/>
      <c r="D238" s="1457"/>
      <c r="E238" s="1457"/>
      <c r="F238" s="1457"/>
      <c r="G238" s="1457"/>
      <c r="H238" s="1457"/>
      <c r="I238" s="1458"/>
      <c r="J238" s="598"/>
      <c r="K238" s="598"/>
      <c r="L238" s="586"/>
      <c r="M238" s="599"/>
      <c r="N238" s="600"/>
      <c r="O238" s="600"/>
      <c r="P238" s="600"/>
      <c r="Q238" s="600"/>
      <c r="R238" s="600"/>
      <c r="S238" s="600"/>
      <c r="T238" s="586"/>
      <c r="U238" s="586"/>
      <c r="V238" s="586"/>
      <c r="W238" s="586"/>
      <c r="X238" s="586"/>
      <c r="Y238" s="586"/>
      <c r="Z238" s="586"/>
      <c r="AA238" s="586"/>
      <c r="AB238" s="586"/>
      <c r="AC238" s="586"/>
      <c r="AD238" s="586"/>
      <c r="AE238" s="586"/>
      <c r="AF238" s="586"/>
      <c r="AG238" s="601"/>
      <c r="AH238" s="586"/>
      <c r="AI238" s="586"/>
      <c r="AJ238" s="599"/>
      <c r="AK238" s="600"/>
      <c r="AL238" s="600"/>
      <c r="AM238" s="600"/>
      <c r="AN238" s="600"/>
      <c r="AO238" s="600"/>
      <c r="AP238" s="600"/>
      <c r="AQ238" s="586"/>
      <c r="AR238" s="586"/>
      <c r="AS238" s="586"/>
      <c r="AT238" s="586"/>
      <c r="AU238" s="586"/>
      <c r="AV238" s="586"/>
      <c r="AW238" s="586"/>
      <c r="AX238" s="586"/>
      <c r="AY238" s="586"/>
      <c r="AZ238" s="586"/>
      <c r="BA238" s="586"/>
      <c r="BB238" s="586"/>
      <c r="BC238" s="586"/>
      <c r="BD238" s="601"/>
      <c r="BG238" s="599"/>
      <c r="BH238" s="600"/>
      <c r="BI238" s="600"/>
      <c r="BJ238" s="600"/>
      <c r="BK238" s="600"/>
      <c r="BL238" s="600"/>
      <c r="BM238" s="600"/>
      <c r="BN238" s="600"/>
      <c r="BO238" s="600"/>
      <c r="BP238" s="600"/>
      <c r="BQ238" s="600"/>
      <c r="BR238" s="600"/>
      <c r="BS238" s="600"/>
      <c r="BT238" s="600"/>
      <c r="BU238" s="600"/>
      <c r="BV238" s="600"/>
      <c r="BW238" s="600"/>
      <c r="BX238" s="600"/>
      <c r="BY238" s="600"/>
      <c r="BZ238" s="586"/>
      <c r="CA238" s="601"/>
      <c r="CD238" s="599"/>
      <c r="CE238" s="600"/>
      <c r="CF238" s="600"/>
      <c r="CG238" s="600"/>
      <c r="CH238" s="600"/>
      <c r="CI238" s="600"/>
      <c r="CJ238" s="600"/>
      <c r="CK238" s="586"/>
      <c r="CL238" s="586"/>
      <c r="CM238" s="586"/>
      <c r="CN238" s="586"/>
      <c r="CO238" s="586"/>
      <c r="CP238" s="586"/>
      <c r="CQ238" s="586"/>
      <c r="CR238" s="586"/>
      <c r="CS238" s="586"/>
      <c r="CT238" s="586"/>
      <c r="CU238" s="586"/>
      <c r="CV238" s="586"/>
      <c r="CW238" s="586"/>
      <c r="CX238" s="601"/>
      <c r="CY238" s="586"/>
      <c r="CZ238" s="586"/>
      <c r="DA238" s="586"/>
      <c r="DB238" s="586"/>
      <c r="DC238" s="586"/>
      <c r="DD238" s="586"/>
      <c r="DE238" s="586"/>
      <c r="DF238" s="586"/>
      <c r="DG238" s="586"/>
      <c r="DH238" s="586"/>
      <c r="DI238" s="586"/>
      <c r="DJ238" s="586"/>
      <c r="DK238" s="586"/>
      <c r="DL238" s="586"/>
      <c r="DM238" s="586"/>
      <c r="DN238" s="586"/>
      <c r="DO238" s="586"/>
      <c r="DP238" s="586"/>
      <c r="DQ238" s="586"/>
      <c r="DR238" s="586"/>
      <c r="DS238" s="586"/>
      <c r="DT238" s="586"/>
      <c r="DU238" s="586"/>
      <c r="DV238" s="586"/>
      <c r="DW238" s="586"/>
      <c r="DX238" s="586"/>
      <c r="DY238" s="586"/>
      <c r="DZ238" s="586"/>
    </row>
    <row r="239" spans="1:130" ht="17.75" customHeight="1">
      <c r="A239" s="596"/>
      <c r="B239" s="598"/>
      <c r="C239" s="1456"/>
      <c r="D239" s="1457"/>
      <c r="E239" s="1457"/>
      <c r="F239" s="1457"/>
      <c r="G239" s="1457"/>
      <c r="H239" s="1457"/>
      <c r="I239" s="1458"/>
      <c r="J239" s="598"/>
      <c r="K239" s="598"/>
      <c r="L239" s="586"/>
      <c r="M239" s="599"/>
      <c r="N239" s="600"/>
      <c r="O239" s="1462" t="s">
        <v>1467</v>
      </c>
      <c r="P239" s="1463"/>
      <c r="Q239" s="1463"/>
      <c r="R239" s="1463"/>
      <c r="S239" s="1463"/>
      <c r="T239" s="1463"/>
      <c r="U239" s="1463"/>
      <c r="V239" s="1463"/>
      <c r="W239" s="1463"/>
      <c r="X239" s="1463"/>
      <c r="Y239" s="1463"/>
      <c r="Z239" s="1463"/>
      <c r="AA239" s="1463"/>
      <c r="AB239" s="1463"/>
      <c r="AC239" s="1463"/>
      <c r="AD239" s="1463"/>
      <c r="AE239" s="1464"/>
      <c r="AF239" s="586"/>
      <c r="AG239" s="601"/>
      <c r="AH239" s="586"/>
      <c r="AI239" s="586"/>
      <c r="AJ239" s="599"/>
      <c r="AK239" s="600"/>
      <c r="AL239" s="1462" t="s">
        <v>1468</v>
      </c>
      <c r="AM239" s="1463"/>
      <c r="AN239" s="1463"/>
      <c r="AO239" s="1463"/>
      <c r="AP239" s="1463"/>
      <c r="AQ239" s="1463"/>
      <c r="AR239" s="1463"/>
      <c r="AS239" s="1463"/>
      <c r="AT239" s="1463"/>
      <c r="AU239" s="1463"/>
      <c r="AV239" s="1463"/>
      <c r="AW239" s="1463"/>
      <c r="AX239" s="1463"/>
      <c r="AY239" s="1463"/>
      <c r="AZ239" s="1463"/>
      <c r="BA239" s="1463"/>
      <c r="BB239" s="1464"/>
      <c r="BC239" s="586"/>
      <c r="BD239" s="601"/>
      <c r="BG239" s="599"/>
      <c r="BH239" s="600"/>
      <c r="BI239" s="1471" t="s">
        <v>1469</v>
      </c>
      <c r="BJ239" s="1472"/>
      <c r="BK239" s="1472"/>
      <c r="BL239" s="1472"/>
      <c r="BM239" s="1472"/>
      <c r="BN239" s="1472"/>
      <c r="BO239" s="1472"/>
      <c r="BP239" s="1472"/>
      <c r="BQ239" s="1472"/>
      <c r="BR239" s="1472"/>
      <c r="BS239" s="1472"/>
      <c r="BT239" s="1472"/>
      <c r="BU239" s="1472"/>
      <c r="BV239" s="1472"/>
      <c r="BW239" s="1472"/>
      <c r="BX239" s="1472"/>
      <c r="BY239" s="1473"/>
      <c r="BZ239" s="586"/>
      <c r="CA239" s="601"/>
      <c r="CD239" s="599"/>
      <c r="CE239" s="600"/>
      <c r="CF239" s="1477" t="s">
        <v>1470</v>
      </c>
      <c r="CG239" s="1478"/>
      <c r="CH239" s="1478"/>
      <c r="CI239" s="1478"/>
      <c r="CJ239" s="1478"/>
      <c r="CK239" s="1478"/>
      <c r="CL239" s="1478"/>
      <c r="CM239" s="1478"/>
      <c r="CN239" s="1478"/>
      <c r="CO239" s="1478"/>
      <c r="CP239" s="1478"/>
      <c r="CQ239" s="1478"/>
      <c r="CR239" s="1478"/>
      <c r="CS239" s="1478"/>
      <c r="CT239" s="1478"/>
      <c r="CU239" s="1478"/>
      <c r="CV239" s="1479"/>
      <c r="CW239" s="586"/>
      <c r="CX239" s="601"/>
      <c r="CY239" s="586"/>
      <c r="CZ239" s="586"/>
      <c r="DA239" s="586"/>
      <c r="DB239" s="586"/>
      <c r="DC239" s="586"/>
      <c r="DD239" s="586"/>
      <c r="DE239" s="586"/>
      <c r="DF239" s="586"/>
      <c r="DG239" s="586"/>
      <c r="DH239" s="586"/>
      <c r="DI239" s="586"/>
      <c r="DJ239" s="586"/>
      <c r="DK239" s="586"/>
      <c r="DL239" s="586"/>
      <c r="DM239" s="586"/>
      <c r="DN239" s="586"/>
      <c r="DO239" s="586"/>
      <c r="DP239" s="586"/>
      <c r="DQ239" s="586"/>
      <c r="DR239" s="586"/>
      <c r="DS239" s="586"/>
      <c r="DT239" s="586"/>
      <c r="DU239" s="586"/>
      <c r="DV239" s="586"/>
      <c r="DW239" s="586"/>
      <c r="DX239" s="586"/>
      <c r="DY239" s="586"/>
      <c r="DZ239" s="586"/>
    </row>
    <row r="240" spans="1:130" ht="17.75" customHeight="1">
      <c r="A240" s="596"/>
      <c r="B240" s="598"/>
      <c r="C240" s="1456"/>
      <c r="D240" s="1457"/>
      <c r="E240" s="1457"/>
      <c r="F240" s="1457"/>
      <c r="G240" s="1457"/>
      <c r="H240" s="1457"/>
      <c r="I240" s="1458"/>
      <c r="J240" s="598"/>
      <c r="K240" s="598"/>
      <c r="L240" s="586"/>
      <c r="M240" s="599"/>
      <c r="N240" s="600"/>
      <c r="O240" s="1465"/>
      <c r="P240" s="1466"/>
      <c r="Q240" s="1466"/>
      <c r="R240" s="1466"/>
      <c r="S240" s="1466"/>
      <c r="T240" s="1466"/>
      <c r="U240" s="1466"/>
      <c r="V240" s="1466"/>
      <c r="W240" s="1466"/>
      <c r="X240" s="1466"/>
      <c r="Y240" s="1466"/>
      <c r="Z240" s="1466"/>
      <c r="AA240" s="1466"/>
      <c r="AB240" s="1466"/>
      <c r="AC240" s="1466"/>
      <c r="AD240" s="1466"/>
      <c r="AE240" s="1467"/>
      <c r="AF240" s="586"/>
      <c r="AG240" s="601"/>
      <c r="AH240" s="586"/>
      <c r="AI240" s="586"/>
      <c r="AJ240" s="599"/>
      <c r="AK240" s="600"/>
      <c r="AL240" s="1465"/>
      <c r="AM240" s="1466"/>
      <c r="AN240" s="1466"/>
      <c r="AO240" s="1466"/>
      <c r="AP240" s="1466"/>
      <c r="AQ240" s="1466"/>
      <c r="AR240" s="1466"/>
      <c r="AS240" s="1466"/>
      <c r="AT240" s="1466"/>
      <c r="AU240" s="1466"/>
      <c r="AV240" s="1466"/>
      <c r="AW240" s="1466"/>
      <c r="AX240" s="1466"/>
      <c r="AY240" s="1466"/>
      <c r="AZ240" s="1466"/>
      <c r="BA240" s="1466"/>
      <c r="BB240" s="1467"/>
      <c r="BC240" s="586"/>
      <c r="BD240" s="601"/>
      <c r="BG240" s="599"/>
      <c r="BH240" s="600"/>
      <c r="BI240" s="1474"/>
      <c r="BJ240" s="1475"/>
      <c r="BK240" s="1475"/>
      <c r="BL240" s="1475"/>
      <c r="BM240" s="1475"/>
      <c r="BN240" s="1475"/>
      <c r="BO240" s="1475"/>
      <c r="BP240" s="1475"/>
      <c r="BQ240" s="1475"/>
      <c r="BR240" s="1475"/>
      <c r="BS240" s="1475"/>
      <c r="BT240" s="1475"/>
      <c r="BU240" s="1475"/>
      <c r="BV240" s="1475"/>
      <c r="BW240" s="1475"/>
      <c r="BX240" s="1475"/>
      <c r="BY240" s="1476"/>
      <c r="BZ240" s="586"/>
      <c r="CA240" s="601"/>
      <c r="CD240" s="599"/>
      <c r="CE240" s="600"/>
      <c r="CF240" s="1480"/>
      <c r="CG240" s="1481"/>
      <c r="CH240" s="1481"/>
      <c r="CI240" s="1481"/>
      <c r="CJ240" s="1481"/>
      <c r="CK240" s="1481"/>
      <c r="CL240" s="1481"/>
      <c r="CM240" s="1481"/>
      <c r="CN240" s="1481"/>
      <c r="CO240" s="1481"/>
      <c r="CP240" s="1481"/>
      <c r="CQ240" s="1481"/>
      <c r="CR240" s="1481"/>
      <c r="CS240" s="1481"/>
      <c r="CT240" s="1481"/>
      <c r="CU240" s="1481"/>
      <c r="CV240" s="1482"/>
      <c r="CW240" s="586"/>
      <c r="CX240" s="601"/>
      <c r="CY240" s="586"/>
      <c r="CZ240" s="586"/>
      <c r="DA240" s="586"/>
      <c r="DB240" s="586"/>
      <c r="DC240" s="586"/>
      <c r="DD240" s="586"/>
      <c r="DE240" s="586"/>
      <c r="DF240" s="586"/>
      <c r="DG240" s="586"/>
      <c r="DH240" s="586"/>
      <c r="DI240" s="586"/>
      <c r="DJ240" s="586"/>
      <c r="DK240" s="586"/>
      <c r="DL240" s="586"/>
      <c r="DM240" s="586"/>
      <c r="DN240" s="586"/>
      <c r="DO240" s="586"/>
      <c r="DP240" s="586"/>
      <c r="DQ240" s="586"/>
      <c r="DR240" s="586"/>
      <c r="DS240" s="586"/>
      <c r="DT240" s="586"/>
      <c r="DU240" s="586"/>
      <c r="DV240" s="586"/>
      <c r="DW240" s="586"/>
      <c r="DX240" s="586"/>
      <c r="DY240" s="586"/>
      <c r="DZ240" s="586"/>
    </row>
    <row r="241" spans="1:130" ht="17.75" customHeight="1">
      <c r="A241" s="596"/>
      <c r="B241" s="598"/>
      <c r="C241" s="1456"/>
      <c r="D241" s="1457"/>
      <c r="E241" s="1457"/>
      <c r="F241" s="1457"/>
      <c r="G241" s="1457"/>
      <c r="H241" s="1457"/>
      <c r="I241" s="1458"/>
      <c r="J241" s="598"/>
      <c r="K241" s="598"/>
      <c r="L241" s="586"/>
      <c r="M241" s="599"/>
      <c r="N241" s="600"/>
      <c r="O241" s="1465"/>
      <c r="P241" s="1466"/>
      <c r="Q241" s="1466"/>
      <c r="R241" s="1466"/>
      <c r="S241" s="1466"/>
      <c r="T241" s="1466"/>
      <c r="U241" s="1466"/>
      <c r="V241" s="1466"/>
      <c r="W241" s="1466"/>
      <c r="X241" s="1466"/>
      <c r="Y241" s="1466"/>
      <c r="Z241" s="1466"/>
      <c r="AA241" s="1466"/>
      <c r="AB241" s="1466"/>
      <c r="AC241" s="1466"/>
      <c r="AD241" s="1466"/>
      <c r="AE241" s="1467"/>
      <c r="AF241" s="586"/>
      <c r="AG241" s="601"/>
      <c r="AH241" s="586"/>
      <c r="AI241" s="586"/>
      <c r="AJ241" s="599"/>
      <c r="AK241" s="600"/>
      <c r="AL241" s="1465"/>
      <c r="AM241" s="1466"/>
      <c r="AN241" s="1466"/>
      <c r="AO241" s="1466"/>
      <c r="AP241" s="1466"/>
      <c r="AQ241" s="1466"/>
      <c r="AR241" s="1466"/>
      <c r="AS241" s="1466"/>
      <c r="AT241" s="1466"/>
      <c r="AU241" s="1466"/>
      <c r="AV241" s="1466"/>
      <c r="AW241" s="1466"/>
      <c r="AX241" s="1466"/>
      <c r="AY241" s="1466"/>
      <c r="AZ241" s="1466"/>
      <c r="BA241" s="1466"/>
      <c r="BB241" s="1467"/>
      <c r="BC241" s="586"/>
      <c r="BD241" s="601"/>
      <c r="BG241" s="599"/>
      <c r="BH241" s="600"/>
      <c r="BI241" s="600"/>
      <c r="BJ241" s="600"/>
      <c r="BK241" s="600"/>
      <c r="BL241" s="600"/>
      <c r="BM241" s="600"/>
      <c r="BN241" s="586"/>
      <c r="BO241" s="586"/>
      <c r="BP241" s="586"/>
      <c r="BQ241" s="586"/>
      <c r="BR241" s="586"/>
      <c r="BS241" s="586"/>
      <c r="BT241" s="586"/>
      <c r="BU241" s="586"/>
      <c r="BV241" s="586"/>
      <c r="BW241" s="586"/>
      <c r="BX241" s="586"/>
      <c r="BY241" s="586"/>
      <c r="BZ241" s="586"/>
      <c r="CA241" s="601"/>
      <c r="CD241" s="599"/>
      <c r="CE241" s="600"/>
      <c r="CF241" s="1480"/>
      <c r="CG241" s="1481"/>
      <c r="CH241" s="1481"/>
      <c r="CI241" s="1481"/>
      <c r="CJ241" s="1481"/>
      <c r="CK241" s="1481"/>
      <c r="CL241" s="1481"/>
      <c r="CM241" s="1481"/>
      <c r="CN241" s="1481"/>
      <c r="CO241" s="1481"/>
      <c r="CP241" s="1481"/>
      <c r="CQ241" s="1481"/>
      <c r="CR241" s="1481"/>
      <c r="CS241" s="1481"/>
      <c r="CT241" s="1481"/>
      <c r="CU241" s="1481"/>
      <c r="CV241" s="1482"/>
      <c r="CW241" s="586"/>
      <c r="CX241" s="601"/>
      <c r="CY241" s="586"/>
      <c r="CZ241" s="586"/>
      <c r="DA241" s="586"/>
      <c r="DB241" s="586"/>
      <c r="DC241" s="586"/>
      <c r="DD241" s="586"/>
      <c r="DE241" s="586"/>
      <c r="DF241" s="586"/>
      <c r="DG241" s="586"/>
      <c r="DH241" s="586"/>
      <c r="DI241" s="586"/>
      <c r="DJ241" s="586"/>
      <c r="DK241" s="586"/>
      <c r="DL241" s="586"/>
      <c r="DM241" s="586"/>
      <c r="DN241" s="586"/>
      <c r="DO241" s="586"/>
      <c r="DP241" s="586"/>
      <c r="DQ241" s="586"/>
      <c r="DR241" s="586"/>
      <c r="DS241" s="586"/>
      <c r="DT241" s="586"/>
      <c r="DU241" s="586"/>
      <c r="DV241" s="586"/>
      <c r="DW241" s="586"/>
      <c r="DX241" s="586"/>
      <c r="DY241" s="586"/>
      <c r="DZ241" s="586"/>
    </row>
    <row r="242" spans="1:130" ht="17.75" customHeight="1">
      <c r="A242" s="596"/>
      <c r="B242" s="598"/>
      <c r="C242" s="1459"/>
      <c r="D242" s="1460"/>
      <c r="E242" s="1460"/>
      <c r="F242" s="1460"/>
      <c r="G242" s="1460"/>
      <c r="H242" s="1460"/>
      <c r="I242" s="1461"/>
      <c r="J242" s="598"/>
      <c r="K242" s="598"/>
      <c r="L242" s="586"/>
      <c r="M242" s="599"/>
      <c r="N242" s="600"/>
      <c r="O242" s="1468"/>
      <c r="P242" s="1469"/>
      <c r="Q242" s="1469"/>
      <c r="R242" s="1469"/>
      <c r="S242" s="1469"/>
      <c r="T242" s="1469"/>
      <c r="U242" s="1469"/>
      <c r="V242" s="1469"/>
      <c r="W242" s="1469"/>
      <c r="X242" s="1469"/>
      <c r="Y242" s="1469"/>
      <c r="Z242" s="1469"/>
      <c r="AA242" s="1469"/>
      <c r="AB242" s="1469"/>
      <c r="AC242" s="1469"/>
      <c r="AD242" s="1469"/>
      <c r="AE242" s="1470"/>
      <c r="AF242" s="586"/>
      <c r="AG242" s="601"/>
      <c r="AH242" s="586"/>
      <c r="AI242" s="586"/>
      <c r="AJ242" s="599"/>
      <c r="AK242" s="600"/>
      <c r="AL242" s="1468"/>
      <c r="AM242" s="1469"/>
      <c r="AN242" s="1469"/>
      <c r="AO242" s="1469"/>
      <c r="AP242" s="1469"/>
      <c r="AQ242" s="1469"/>
      <c r="AR242" s="1469"/>
      <c r="AS242" s="1469"/>
      <c r="AT242" s="1469"/>
      <c r="AU242" s="1469"/>
      <c r="AV242" s="1469"/>
      <c r="AW242" s="1469"/>
      <c r="AX242" s="1469"/>
      <c r="AY242" s="1469"/>
      <c r="AZ242" s="1469"/>
      <c r="BA242" s="1469"/>
      <c r="BB242" s="1470"/>
      <c r="BC242" s="586"/>
      <c r="BD242" s="601"/>
      <c r="BG242" s="599"/>
      <c r="BH242" s="600"/>
      <c r="BI242" s="1471" t="s">
        <v>1471</v>
      </c>
      <c r="BJ242" s="1472"/>
      <c r="BK242" s="1472"/>
      <c r="BL242" s="1472"/>
      <c r="BM242" s="1472"/>
      <c r="BN242" s="1472"/>
      <c r="BO242" s="1472"/>
      <c r="BP242" s="1472"/>
      <c r="BQ242" s="1472"/>
      <c r="BR242" s="1472"/>
      <c r="BS242" s="1472"/>
      <c r="BT242" s="1472"/>
      <c r="BU242" s="1472"/>
      <c r="BV242" s="1472"/>
      <c r="BW242" s="1472"/>
      <c r="BX242" s="1472"/>
      <c r="BY242" s="1473"/>
      <c r="BZ242" s="586"/>
      <c r="CA242" s="601"/>
      <c r="CD242" s="599"/>
      <c r="CE242" s="600"/>
      <c r="CF242" s="1480"/>
      <c r="CG242" s="1481"/>
      <c r="CH242" s="1481"/>
      <c r="CI242" s="1481"/>
      <c r="CJ242" s="1481"/>
      <c r="CK242" s="1481"/>
      <c r="CL242" s="1481"/>
      <c r="CM242" s="1481"/>
      <c r="CN242" s="1481"/>
      <c r="CO242" s="1481"/>
      <c r="CP242" s="1481"/>
      <c r="CQ242" s="1481"/>
      <c r="CR242" s="1481"/>
      <c r="CS242" s="1481"/>
      <c r="CT242" s="1481"/>
      <c r="CU242" s="1481"/>
      <c r="CV242" s="1482"/>
      <c r="CW242" s="586"/>
      <c r="CX242" s="601"/>
      <c r="CY242" s="586"/>
      <c r="CZ242" s="586"/>
      <c r="DA242" s="586"/>
      <c r="DB242" s="586"/>
      <c r="DC242" s="586"/>
      <c r="DD242" s="586"/>
      <c r="DE242" s="586"/>
      <c r="DF242" s="586"/>
      <c r="DG242" s="586"/>
      <c r="DH242" s="586"/>
      <c r="DI242" s="586"/>
      <c r="DJ242" s="586"/>
      <c r="DK242" s="586"/>
      <c r="DL242" s="586"/>
      <c r="DM242" s="586"/>
      <c r="DN242" s="586"/>
      <c r="DO242" s="586"/>
      <c r="DP242" s="586"/>
      <c r="DQ242" s="586"/>
      <c r="DR242" s="586"/>
      <c r="DS242" s="586"/>
      <c r="DT242" s="586"/>
      <c r="DU242" s="586"/>
      <c r="DV242" s="586"/>
      <c r="DW242" s="586"/>
      <c r="DX242" s="586"/>
      <c r="DY242" s="586"/>
      <c r="DZ242" s="586"/>
    </row>
    <row r="243" spans="1:130" ht="17.75" customHeight="1">
      <c r="A243" s="596"/>
      <c r="B243" s="598"/>
      <c r="C243" s="598"/>
      <c r="D243" s="598"/>
      <c r="E243" s="598"/>
      <c r="F243" s="598"/>
      <c r="G243" s="598"/>
      <c r="H243" s="598"/>
      <c r="I243" s="598"/>
      <c r="J243" s="598"/>
      <c r="K243" s="598"/>
      <c r="L243" s="586"/>
      <c r="M243" s="599"/>
      <c r="N243" s="600"/>
      <c r="O243" s="692"/>
      <c r="P243" s="692"/>
      <c r="Q243" s="692"/>
      <c r="R243" s="692"/>
      <c r="S243" s="692"/>
      <c r="T243" s="693"/>
      <c r="U243" s="693"/>
      <c r="V243" s="693"/>
      <c r="W243" s="693"/>
      <c r="X243" s="693"/>
      <c r="Y243" s="693"/>
      <c r="Z243" s="693"/>
      <c r="AA243" s="693"/>
      <c r="AB243" s="693"/>
      <c r="AC243" s="693"/>
      <c r="AD243" s="693"/>
      <c r="AE243" s="693"/>
      <c r="AF243" s="586"/>
      <c r="AG243" s="601"/>
      <c r="AH243" s="586"/>
      <c r="AI243" s="586"/>
      <c r="AJ243" s="599"/>
      <c r="AK243" s="600"/>
      <c r="AL243" s="692"/>
      <c r="AM243" s="692"/>
      <c r="AN243" s="692"/>
      <c r="AO243" s="692"/>
      <c r="AP243" s="692"/>
      <c r="AQ243" s="693"/>
      <c r="AR243" s="693"/>
      <c r="AS243" s="693"/>
      <c r="AT243" s="693"/>
      <c r="AU243" s="693"/>
      <c r="AV243" s="693"/>
      <c r="AW243" s="693"/>
      <c r="AX243" s="693"/>
      <c r="AY243" s="693"/>
      <c r="AZ243" s="693"/>
      <c r="BA243" s="693"/>
      <c r="BB243" s="693"/>
      <c r="BC243" s="586"/>
      <c r="BD243" s="601"/>
      <c r="BG243" s="599"/>
      <c r="BH243" s="600"/>
      <c r="BI243" s="1474"/>
      <c r="BJ243" s="1475"/>
      <c r="BK243" s="1475"/>
      <c r="BL243" s="1475"/>
      <c r="BM243" s="1475"/>
      <c r="BN243" s="1475"/>
      <c r="BO243" s="1475"/>
      <c r="BP243" s="1475"/>
      <c r="BQ243" s="1475"/>
      <c r="BR243" s="1475"/>
      <c r="BS243" s="1475"/>
      <c r="BT243" s="1475"/>
      <c r="BU243" s="1475"/>
      <c r="BV243" s="1475"/>
      <c r="BW243" s="1475"/>
      <c r="BX243" s="1475"/>
      <c r="BY243" s="1476"/>
      <c r="BZ243" s="586"/>
      <c r="CA243" s="601"/>
      <c r="CD243" s="599"/>
      <c r="CE243" s="600"/>
      <c r="CF243" s="1480"/>
      <c r="CG243" s="1481"/>
      <c r="CH243" s="1481"/>
      <c r="CI243" s="1481"/>
      <c r="CJ243" s="1481"/>
      <c r="CK243" s="1481"/>
      <c r="CL243" s="1481"/>
      <c r="CM243" s="1481"/>
      <c r="CN243" s="1481"/>
      <c r="CO243" s="1481"/>
      <c r="CP243" s="1481"/>
      <c r="CQ243" s="1481"/>
      <c r="CR243" s="1481"/>
      <c r="CS243" s="1481"/>
      <c r="CT243" s="1481"/>
      <c r="CU243" s="1481"/>
      <c r="CV243" s="1482"/>
      <c r="CW243" s="586"/>
      <c r="CX243" s="601"/>
      <c r="CY243" s="586"/>
      <c r="CZ243" s="586"/>
      <c r="DA243" s="586"/>
      <c r="DB243" s="586"/>
      <c r="DC243" s="586"/>
      <c r="DD243" s="586"/>
      <c r="DE243" s="586"/>
      <c r="DF243" s="586"/>
      <c r="DG243" s="586"/>
      <c r="DH243" s="586"/>
      <c r="DI243" s="586"/>
      <c r="DJ243" s="586"/>
      <c r="DK243" s="586"/>
      <c r="DL243" s="586"/>
      <c r="DM243" s="586"/>
      <c r="DN243" s="586"/>
      <c r="DO243" s="586"/>
      <c r="DP243" s="586"/>
      <c r="DQ243" s="586"/>
      <c r="DR243" s="586"/>
      <c r="DS243" s="586"/>
      <c r="DT243" s="586"/>
      <c r="DU243" s="586"/>
      <c r="DV243" s="586"/>
      <c r="DW243" s="586"/>
      <c r="DX243" s="586"/>
      <c r="DY243" s="586"/>
      <c r="DZ243" s="586"/>
    </row>
    <row r="244" spans="1:130" ht="17.75" customHeight="1">
      <c r="A244" s="596"/>
      <c r="B244" s="598"/>
      <c r="C244" s="598"/>
      <c r="D244" s="598"/>
      <c r="E244" s="598"/>
      <c r="F244" s="598"/>
      <c r="G244" s="598"/>
      <c r="H244" s="598"/>
      <c r="I244" s="598"/>
      <c r="J244" s="598"/>
      <c r="K244" s="598"/>
      <c r="L244" s="586"/>
      <c r="M244" s="599"/>
      <c r="N244" s="600"/>
      <c r="O244" s="1462" t="s">
        <v>1472</v>
      </c>
      <c r="P244" s="1463"/>
      <c r="Q244" s="1463"/>
      <c r="R244" s="1463"/>
      <c r="S244" s="1463"/>
      <c r="T244" s="1463"/>
      <c r="U244" s="1463"/>
      <c r="V244" s="1463"/>
      <c r="W244" s="1463"/>
      <c r="X244" s="1463"/>
      <c r="Y244" s="1463"/>
      <c r="Z244" s="1463"/>
      <c r="AA244" s="1463"/>
      <c r="AB244" s="1463"/>
      <c r="AC244" s="1463"/>
      <c r="AD244" s="1463"/>
      <c r="AE244" s="1464"/>
      <c r="AF244" s="586"/>
      <c r="AG244" s="601"/>
      <c r="AH244" s="586"/>
      <c r="AI244" s="586"/>
      <c r="AJ244" s="599"/>
      <c r="AK244" s="600"/>
      <c r="AL244" s="1462" t="s">
        <v>1473</v>
      </c>
      <c r="AM244" s="1463"/>
      <c r="AN244" s="1463"/>
      <c r="AO244" s="1463"/>
      <c r="AP244" s="1463"/>
      <c r="AQ244" s="1463"/>
      <c r="AR244" s="1463"/>
      <c r="AS244" s="1463"/>
      <c r="AT244" s="1463"/>
      <c r="AU244" s="1463"/>
      <c r="AV244" s="1463"/>
      <c r="AW244" s="1463"/>
      <c r="AX244" s="1463"/>
      <c r="AY244" s="1463"/>
      <c r="AZ244" s="1463"/>
      <c r="BA244" s="1463"/>
      <c r="BB244" s="1464"/>
      <c r="BC244" s="586"/>
      <c r="BD244" s="601"/>
      <c r="BG244" s="599"/>
      <c r="BH244" s="600"/>
      <c r="BI244" s="600"/>
      <c r="BJ244" s="600"/>
      <c r="BK244" s="600"/>
      <c r="BL244" s="600"/>
      <c r="BM244" s="600"/>
      <c r="BN244" s="586"/>
      <c r="BO244" s="586"/>
      <c r="BP244" s="586"/>
      <c r="BQ244" s="586"/>
      <c r="BR244" s="586"/>
      <c r="BS244" s="586"/>
      <c r="BT244" s="586"/>
      <c r="BU244" s="586"/>
      <c r="BV244" s="586"/>
      <c r="BW244" s="586"/>
      <c r="BX244" s="586"/>
      <c r="BY244" s="586"/>
      <c r="BZ244" s="586"/>
      <c r="CA244" s="601"/>
      <c r="CD244" s="599"/>
      <c r="CE244" s="600"/>
      <c r="CF244" s="1483"/>
      <c r="CG244" s="1484"/>
      <c r="CH244" s="1484"/>
      <c r="CI244" s="1484"/>
      <c r="CJ244" s="1484"/>
      <c r="CK244" s="1484"/>
      <c r="CL244" s="1484"/>
      <c r="CM244" s="1484"/>
      <c r="CN244" s="1484"/>
      <c r="CO244" s="1484"/>
      <c r="CP244" s="1484"/>
      <c r="CQ244" s="1484"/>
      <c r="CR244" s="1484"/>
      <c r="CS244" s="1484"/>
      <c r="CT244" s="1484"/>
      <c r="CU244" s="1484"/>
      <c r="CV244" s="1485"/>
      <c r="CW244" s="586"/>
      <c r="CX244" s="601"/>
      <c r="CY244" s="586"/>
      <c r="CZ244" s="586"/>
      <c r="DA244" s="586"/>
      <c r="DB244" s="586"/>
      <c r="DC244" s="586"/>
      <c r="DD244" s="586"/>
      <c r="DE244" s="586"/>
      <c r="DF244" s="586"/>
      <c r="DG244" s="586"/>
      <c r="DH244" s="586"/>
      <c r="DI244" s="586"/>
      <c r="DJ244" s="586"/>
      <c r="DK244" s="586"/>
      <c r="DL244" s="586"/>
      <c r="DM244" s="586"/>
      <c r="DN244" s="586"/>
      <c r="DO244" s="586"/>
      <c r="DP244" s="586"/>
      <c r="DQ244" s="586"/>
      <c r="DR244" s="586"/>
      <c r="DS244" s="586"/>
      <c r="DT244" s="586"/>
      <c r="DU244" s="586"/>
      <c r="DV244" s="586"/>
      <c r="DW244" s="586"/>
      <c r="DX244" s="586"/>
      <c r="DY244" s="586"/>
      <c r="DZ244" s="586"/>
    </row>
    <row r="245" spans="1:130" ht="17.75" customHeight="1">
      <c r="A245" s="596"/>
      <c r="B245" s="598"/>
      <c r="C245" s="598"/>
      <c r="D245" s="598"/>
      <c r="E245" s="598"/>
      <c r="F245" s="598"/>
      <c r="G245" s="598"/>
      <c r="H245" s="598"/>
      <c r="I245" s="598"/>
      <c r="J245" s="598"/>
      <c r="K245" s="598"/>
      <c r="L245" s="586"/>
      <c r="M245" s="599"/>
      <c r="N245" s="600"/>
      <c r="O245" s="1465"/>
      <c r="P245" s="1466"/>
      <c r="Q245" s="1466"/>
      <c r="R245" s="1466"/>
      <c r="S245" s="1466"/>
      <c r="T245" s="1466"/>
      <c r="U245" s="1466"/>
      <c r="V245" s="1466"/>
      <c r="W245" s="1466"/>
      <c r="X245" s="1466"/>
      <c r="Y245" s="1466"/>
      <c r="Z245" s="1466"/>
      <c r="AA245" s="1466"/>
      <c r="AB245" s="1466"/>
      <c r="AC245" s="1466"/>
      <c r="AD245" s="1466"/>
      <c r="AE245" s="1467"/>
      <c r="AF245" s="586"/>
      <c r="AG245" s="601"/>
      <c r="AH245" s="586"/>
      <c r="AI245" s="586"/>
      <c r="AJ245" s="599"/>
      <c r="AK245" s="600"/>
      <c r="AL245" s="1465"/>
      <c r="AM245" s="1466"/>
      <c r="AN245" s="1466"/>
      <c r="AO245" s="1466"/>
      <c r="AP245" s="1466"/>
      <c r="AQ245" s="1466"/>
      <c r="AR245" s="1466"/>
      <c r="AS245" s="1466"/>
      <c r="AT245" s="1466"/>
      <c r="AU245" s="1466"/>
      <c r="AV245" s="1466"/>
      <c r="AW245" s="1466"/>
      <c r="AX245" s="1466"/>
      <c r="AY245" s="1466"/>
      <c r="AZ245" s="1466"/>
      <c r="BA245" s="1466"/>
      <c r="BB245" s="1467"/>
      <c r="BC245" s="586"/>
      <c r="BD245" s="601"/>
      <c r="BG245" s="599"/>
      <c r="BH245" s="600"/>
      <c r="BI245" s="1471" t="s">
        <v>1474</v>
      </c>
      <c r="BJ245" s="1472"/>
      <c r="BK245" s="1472"/>
      <c r="BL245" s="1472"/>
      <c r="BM245" s="1472"/>
      <c r="BN245" s="1472"/>
      <c r="BO245" s="1472"/>
      <c r="BP245" s="1472"/>
      <c r="BQ245" s="1472"/>
      <c r="BR245" s="1472"/>
      <c r="BS245" s="1472"/>
      <c r="BT245" s="1472"/>
      <c r="BU245" s="1472"/>
      <c r="BV245" s="1472"/>
      <c r="BW245" s="1472"/>
      <c r="BX245" s="1472"/>
      <c r="BY245" s="1473"/>
      <c r="BZ245" s="586"/>
      <c r="CA245" s="601"/>
      <c r="CD245" s="599"/>
      <c r="CE245" s="600"/>
      <c r="CF245" s="600"/>
      <c r="CG245" s="600"/>
      <c r="CH245" s="600"/>
      <c r="CI245" s="600"/>
      <c r="CJ245" s="600"/>
      <c r="CK245" s="600"/>
      <c r="CL245" s="600"/>
      <c r="CM245" s="600"/>
      <c r="CN245" s="600"/>
      <c r="CO245" s="600"/>
      <c r="CP245" s="600"/>
      <c r="CQ245" s="600"/>
      <c r="CR245" s="600"/>
      <c r="CS245" s="600"/>
      <c r="CT245" s="600"/>
      <c r="CU245" s="600"/>
      <c r="CV245" s="600"/>
      <c r="CW245" s="600"/>
      <c r="CX245" s="601"/>
      <c r="CY245" s="586"/>
      <c r="CZ245" s="586"/>
      <c r="DA245" s="586"/>
      <c r="DB245" s="586"/>
      <c r="DC245" s="586"/>
      <c r="DD245" s="586"/>
      <c r="DE245" s="586"/>
      <c r="DF245" s="586"/>
      <c r="DG245" s="586"/>
      <c r="DH245" s="586"/>
      <c r="DI245" s="586"/>
      <c r="DJ245" s="586"/>
      <c r="DK245" s="586"/>
      <c r="DL245" s="586"/>
      <c r="DM245" s="586"/>
      <c r="DN245" s="586"/>
      <c r="DO245" s="586"/>
      <c r="DP245" s="586"/>
      <c r="DQ245" s="586"/>
      <c r="DR245" s="586"/>
      <c r="DS245" s="586"/>
      <c r="DT245" s="586"/>
      <c r="DU245" s="586"/>
      <c r="DV245" s="586"/>
      <c r="DW245" s="586"/>
      <c r="DX245" s="586"/>
      <c r="DY245" s="586"/>
      <c r="DZ245" s="586"/>
    </row>
    <row r="246" spans="1:130" ht="17.75" customHeight="1">
      <c r="A246" s="596"/>
      <c r="B246" s="598"/>
      <c r="C246" s="598"/>
      <c r="D246" s="598"/>
      <c r="E246" s="598"/>
      <c r="F246" s="598"/>
      <c r="G246" s="598"/>
      <c r="H246" s="598"/>
      <c r="I246" s="598"/>
      <c r="J246" s="598"/>
      <c r="K246" s="598"/>
      <c r="L246" s="586"/>
      <c r="M246" s="599"/>
      <c r="N246" s="600"/>
      <c r="O246" s="1465"/>
      <c r="P246" s="1466"/>
      <c r="Q246" s="1466"/>
      <c r="R246" s="1466"/>
      <c r="S246" s="1466"/>
      <c r="T246" s="1466"/>
      <c r="U246" s="1466"/>
      <c r="V246" s="1466"/>
      <c r="W246" s="1466"/>
      <c r="X246" s="1466"/>
      <c r="Y246" s="1466"/>
      <c r="Z246" s="1466"/>
      <c r="AA246" s="1466"/>
      <c r="AB246" s="1466"/>
      <c r="AC246" s="1466"/>
      <c r="AD246" s="1466"/>
      <c r="AE246" s="1467"/>
      <c r="AF246" s="586"/>
      <c r="AG246" s="601"/>
      <c r="AH246" s="586"/>
      <c r="AI246" s="586"/>
      <c r="AJ246" s="599"/>
      <c r="AK246" s="600"/>
      <c r="AL246" s="1465"/>
      <c r="AM246" s="1466"/>
      <c r="AN246" s="1466"/>
      <c r="AO246" s="1466"/>
      <c r="AP246" s="1466"/>
      <c r="AQ246" s="1466"/>
      <c r="AR246" s="1466"/>
      <c r="AS246" s="1466"/>
      <c r="AT246" s="1466"/>
      <c r="AU246" s="1466"/>
      <c r="AV246" s="1466"/>
      <c r="AW246" s="1466"/>
      <c r="AX246" s="1466"/>
      <c r="AY246" s="1466"/>
      <c r="AZ246" s="1466"/>
      <c r="BA246" s="1466"/>
      <c r="BB246" s="1467"/>
      <c r="BC246" s="586"/>
      <c r="BD246" s="601"/>
      <c r="BG246" s="599"/>
      <c r="BH246" s="600"/>
      <c r="BI246" s="1474"/>
      <c r="BJ246" s="1475"/>
      <c r="BK246" s="1475"/>
      <c r="BL246" s="1475"/>
      <c r="BM246" s="1475"/>
      <c r="BN246" s="1475"/>
      <c r="BO246" s="1475"/>
      <c r="BP246" s="1475"/>
      <c r="BQ246" s="1475"/>
      <c r="BR246" s="1475"/>
      <c r="BS246" s="1475"/>
      <c r="BT246" s="1475"/>
      <c r="BU246" s="1475"/>
      <c r="BV246" s="1475"/>
      <c r="BW246" s="1475"/>
      <c r="BX246" s="1475"/>
      <c r="BY246" s="1476"/>
      <c r="BZ246" s="586"/>
      <c r="CA246" s="601"/>
      <c r="CD246" s="599"/>
      <c r="CE246" s="600"/>
      <c r="CF246" s="1540" t="s">
        <v>1475</v>
      </c>
      <c r="CG246" s="1478"/>
      <c r="CH246" s="1478"/>
      <c r="CI246" s="1478"/>
      <c r="CJ246" s="1478"/>
      <c r="CK246" s="1478"/>
      <c r="CL246" s="1478"/>
      <c r="CM246" s="1478"/>
      <c r="CN246" s="1478"/>
      <c r="CO246" s="1478"/>
      <c r="CP246" s="1478"/>
      <c r="CQ246" s="1478"/>
      <c r="CR246" s="1478"/>
      <c r="CS246" s="1478"/>
      <c r="CT246" s="1478"/>
      <c r="CU246" s="1478"/>
      <c r="CV246" s="1479"/>
      <c r="CW246" s="586"/>
      <c r="CX246" s="601"/>
      <c r="CY246" s="586"/>
      <c r="CZ246" s="586"/>
      <c r="DA246" s="586"/>
      <c r="DB246" s="586"/>
      <c r="DC246" s="586"/>
      <c r="DD246" s="586"/>
      <c r="DE246" s="586"/>
      <c r="DF246" s="586"/>
      <c r="DG246" s="586"/>
      <c r="DH246" s="586"/>
      <c r="DI246" s="586"/>
      <c r="DJ246" s="586"/>
      <c r="DK246" s="586"/>
      <c r="DL246" s="586"/>
      <c r="DM246" s="586"/>
      <c r="DN246" s="586"/>
      <c r="DO246" s="586"/>
      <c r="DP246" s="586"/>
      <c r="DQ246" s="586"/>
      <c r="DR246" s="586"/>
      <c r="DS246" s="586"/>
      <c r="DT246" s="586"/>
      <c r="DU246" s="586"/>
      <c r="DV246" s="586"/>
      <c r="DW246" s="586"/>
      <c r="DX246" s="586"/>
      <c r="DY246" s="586"/>
      <c r="DZ246" s="586"/>
    </row>
    <row r="247" spans="1:130" ht="17.75" customHeight="1">
      <c r="A247" s="596"/>
      <c r="B247" s="598"/>
      <c r="C247" s="598"/>
      <c r="D247" s="598"/>
      <c r="E247" s="598"/>
      <c r="F247" s="598"/>
      <c r="G247" s="598"/>
      <c r="H247" s="598"/>
      <c r="I247" s="598"/>
      <c r="J247" s="598"/>
      <c r="K247" s="598"/>
      <c r="L247" s="586"/>
      <c r="M247" s="599"/>
      <c r="N247" s="600"/>
      <c r="O247" s="1468"/>
      <c r="P247" s="1469"/>
      <c r="Q247" s="1469"/>
      <c r="R247" s="1469"/>
      <c r="S247" s="1469"/>
      <c r="T247" s="1469"/>
      <c r="U247" s="1469"/>
      <c r="V247" s="1469"/>
      <c r="W247" s="1469"/>
      <c r="X247" s="1469"/>
      <c r="Y247" s="1469"/>
      <c r="Z247" s="1469"/>
      <c r="AA247" s="1469"/>
      <c r="AB247" s="1469"/>
      <c r="AC247" s="1469"/>
      <c r="AD247" s="1469"/>
      <c r="AE247" s="1470"/>
      <c r="AF247" s="586"/>
      <c r="AG247" s="601"/>
      <c r="AH247" s="586"/>
      <c r="AI247" s="586"/>
      <c r="AJ247" s="599"/>
      <c r="AK247" s="600"/>
      <c r="AL247" s="1465"/>
      <c r="AM247" s="1466"/>
      <c r="AN247" s="1466"/>
      <c r="AO247" s="1466"/>
      <c r="AP247" s="1466"/>
      <c r="AQ247" s="1466"/>
      <c r="AR247" s="1466"/>
      <c r="AS247" s="1466"/>
      <c r="AT247" s="1466"/>
      <c r="AU247" s="1466"/>
      <c r="AV247" s="1466"/>
      <c r="AW247" s="1466"/>
      <c r="AX247" s="1466"/>
      <c r="AY247" s="1466"/>
      <c r="AZ247" s="1466"/>
      <c r="BA247" s="1466"/>
      <c r="BB247" s="1467"/>
      <c r="BC247" s="586"/>
      <c r="BD247" s="601"/>
      <c r="BG247" s="599"/>
      <c r="BH247" s="600"/>
      <c r="BI247" s="586"/>
      <c r="BJ247" s="586"/>
      <c r="BK247" s="586"/>
      <c r="BL247" s="586"/>
      <c r="BM247" s="586"/>
      <c r="BN247" s="586"/>
      <c r="BO247" s="586"/>
      <c r="BP247" s="586"/>
      <c r="BQ247" s="586"/>
      <c r="BR247" s="586"/>
      <c r="BS247" s="586"/>
      <c r="BT247" s="586"/>
      <c r="BU247" s="586"/>
      <c r="BV247" s="586"/>
      <c r="BW247" s="586"/>
      <c r="BX247" s="586"/>
      <c r="BY247" s="586"/>
      <c r="BZ247" s="586"/>
      <c r="CA247" s="601"/>
      <c r="CD247" s="599"/>
      <c r="CE247" s="600"/>
      <c r="CF247" s="1480"/>
      <c r="CG247" s="1481"/>
      <c r="CH247" s="1481"/>
      <c r="CI247" s="1481"/>
      <c r="CJ247" s="1481"/>
      <c r="CK247" s="1481"/>
      <c r="CL247" s="1481"/>
      <c r="CM247" s="1481"/>
      <c r="CN247" s="1481"/>
      <c r="CO247" s="1481"/>
      <c r="CP247" s="1481"/>
      <c r="CQ247" s="1481"/>
      <c r="CR247" s="1481"/>
      <c r="CS247" s="1481"/>
      <c r="CT247" s="1481"/>
      <c r="CU247" s="1481"/>
      <c r="CV247" s="1482"/>
      <c r="CW247" s="586"/>
      <c r="CX247" s="601"/>
      <c r="CY247" s="586"/>
      <c r="CZ247" s="586"/>
      <c r="DA247" s="586"/>
      <c r="DB247" s="586"/>
      <c r="DC247" s="586"/>
      <c r="DD247" s="586"/>
      <c r="DE247" s="586"/>
      <c r="DF247" s="586"/>
      <c r="DG247" s="586"/>
      <c r="DH247" s="586"/>
      <c r="DI247" s="586"/>
      <c r="DJ247" s="586"/>
      <c r="DK247" s="586"/>
      <c r="DL247" s="586"/>
      <c r="DM247" s="586"/>
      <c r="DN247" s="586"/>
      <c r="DO247" s="586"/>
      <c r="DP247" s="586"/>
      <c r="DQ247" s="586"/>
      <c r="DR247" s="586"/>
      <c r="DS247" s="586"/>
      <c r="DT247" s="586"/>
      <c r="DU247" s="586"/>
      <c r="DV247" s="586"/>
      <c r="DW247" s="586"/>
      <c r="DX247" s="586"/>
      <c r="DY247" s="586"/>
      <c r="DZ247" s="586"/>
    </row>
    <row r="248" spans="1:130" ht="17.75" customHeight="1">
      <c r="A248" s="596"/>
      <c r="B248" s="598"/>
      <c r="C248" s="598"/>
      <c r="D248" s="598"/>
      <c r="E248" s="598"/>
      <c r="F248" s="598"/>
      <c r="G248" s="598"/>
      <c r="H248" s="598"/>
      <c r="I248" s="598"/>
      <c r="J248" s="598"/>
      <c r="K248" s="598"/>
      <c r="L248" s="586"/>
      <c r="M248" s="599"/>
      <c r="N248" s="600"/>
      <c r="O248" s="692"/>
      <c r="P248" s="692"/>
      <c r="Q248" s="692"/>
      <c r="R248" s="692"/>
      <c r="S248" s="692"/>
      <c r="T248" s="693"/>
      <c r="U248" s="693"/>
      <c r="V248" s="693"/>
      <c r="W248" s="693"/>
      <c r="X248" s="693"/>
      <c r="Y248" s="693"/>
      <c r="Z248" s="693"/>
      <c r="AA248" s="693"/>
      <c r="AB248" s="693"/>
      <c r="AC248" s="693"/>
      <c r="AD248" s="693"/>
      <c r="AE248" s="693"/>
      <c r="AF248" s="586"/>
      <c r="AG248" s="601"/>
      <c r="AH248" s="586"/>
      <c r="AI248" s="586"/>
      <c r="AJ248" s="599"/>
      <c r="AK248" s="600"/>
      <c r="AL248" s="1468"/>
      <c r="AM248" s="1469"/>
      <c r="AN248" s="1469"/>
      <c r="AO248" s="1469"/>
      <c r="AP248" s="1469"/>
      <c r="AQ248" s="1469"/>
      <c r="AR248" s="1469"/>
      <c r="AS248" s="1469"/>
      <c r="AT248" s="1469"/>
      <c r="AU248" s="1469"/>
      <c r="AV248" s="1469"/>
      <c r="AW248" s="1469"/>
      <c r="AX248" s="1469"/>
      <c r="AY248" s="1469"/>
      <c r="AZ248" s="1469"/>
      <c r="BA248" s="1469"/>
      <c r="BB248" s="1470"/>
      <c r="BC248" s="586"/>
      <c r="BD248" s="601"/>
      <c r="BG248" s="599"/>
      <c r="BH248" s="600"/>
      <c r="BI248" s="586"/>
      <c r="BJ248" s="586"/>
      <c r="BK248" s="586"/>
      <c r="BL248" s="586"/>
      <c r="BM248" s="586"/>
      <c r="BN248" s="586"/>
      <c r="BO248" s="586"/>
      <c r="BP248" s="586"/>
      <c r="BQ248" s="586"/>
      <c r="BR248" s="586"/>
      <c r="BS248" s="586"/>
      <c r="BT248" s="586"/>
      <c r="BU248" s="586"/>
      <c r="BV248" s="586"/>
      <c r="BW248" s="586"/>
      <c r="BX248" s="586"/>
      <c r="BY248" s="586"/>
      <c r="BZ248" s="586"/>
      <c r="CA248" s="601"/>
      <c r="CD248" s="599"/>
      <c r="CE248" s="600"/>
      <c r="CF248" s="1480"/>
      <c r="CG248" s="1481"/>
      <c r="CH248" s="1481"/>
      <c r="CI248" s="1481"/>
      <c r="CJ248" s="1481"/>
      <c r="CK248" s="1481"/>
      <c r="CL248" s="1481"/>
      <c r="CM248" s="1481"/>
      <c r="CN248" s="1481"/>
      <c r="CO248" s="1481"/>
      <c r="CP248" s="1481"/>
      <c r="CQ248" s="1481"/>
      <c r="CR248" s="1481"/>
      <c r="CS248" s="1481"/>
      <c r="CT248" s="1481"/>
      <c r="CU248" s="1481"/>
      <c r="CV248" s="1482"/>
      <c r="CW248" s="586"/>
      <c r="CX248" s="601"/>
      <c r="CY248" s="586"/>
      <c r="CZ248" s="586"/>
      <c r="DA248" s="586"/>
      <c r="DB248" s="586"/>
      <c r="DC248" s="586"/>
      <c r="DD248" s="586"/>
      <c r="DE248" s="586"/>
      <c r="DF248" s="586"/>
      <c r="DG248" s="586"/>
      <c r="DH248" s="586"/>
      <c r="DI248" s="586"/>
      <c r="DJ248" s="586"/>
      <c r="DK248" s="586"/>
      <c r="DL248" s="586"/>
      <c r="DM248" s="586"/>
      <c r="DN248" s="586"/>
      <c r="DO248" s="586"/>
      <c r="DP248" s="586"/>
      <c r="DQ248" s="586"/>
      <c r="DR248" s="586"/>
      <c r="DS248" s="586"/>
      <c r="DT248" s="586"/>
      <c r="DU248" s="586"/>
      <c r="DV248" s="586"/>
      <c r="DW248" s="586"/>
      <c r="DX248" s="586"/>
      <c r="DY248" s="586"/>
      <c r="DZ248" s="586"/>
    </row>
    <row r="249" spans="1:130" ht="17.75" customHeight="1">
      <c r="A249" s="596"/>
      <c r="B249" s="598"/>
      <c r="C249" s="598"/>
      <c r="D249" s="598"/>
      <c r="E249" s="598"/>
      <c r="F249" s="598"/>
      <c r="G249" s="598"/>
      <c r="H249" s="598"/>
      <c r="I249" s="598"/>
      <c r="J249" s="598"/>
      <c r="K249" s="598"/>
      <c r="L249" s="586"/>
      <c r="M249" s="599"/>
      <c r="N249" s="600"/>
      <c r="O249" s="1462" t="s">
        <v>1476</v>
      </c>
      <c r="P249" s="1463"/>
      <c r="Q249" s="1463"/>
      <c r="R249" s="1463"/>
      <c r="S249" s="1463"/>
      <c r="T249" s="1463"/>
      <c r="U249" s="1463"/>
      <c r="V249" s="1463"/>
      <c r="W249" s="1463"/>
      <c r="X249" s="1463"/>
      <c r="Y249" s="1463"/>
      <c r="Z249" s="1463"/>
      <c r="AA249" s="1463"/>
      <c r="AB249" s="1463"/>
      <c r="AC249" s="1463"/>
      <c r="AD249" s="1463"/>
      <c r="AE249" s="1464"/>
      <c r="AF249" s="586"/>
      <c r="AG249" s="601"/>
      <c r="AH249" s="586"/>
      <c r="AI249" s="586"/>
      <c r="AJ249" s="599"/>
      <c r="AK249" s="586"/>
      <c r="AL249" s="693"/>
      <c r="AM249" s="693"/>
      <c r="AN249" s="693"/>
      <c r="AO249" s="693"/>
      <c r="AP249" s="693"/>
      <c r="AQ249" s="693"/>
      <c r="AR249" s="693"/>
      <c r="AS249" s="693"/>
      <c r="AT249" s="693"/>
      <c r="AU249" s="693"/>
      <c r="AV249" s="693"/>
      <c r="AW249" s="693"/>
      <c r="AX249" s="693"/>
      <c r="AY249" s="693"/>
      <c r="AZ249" s="693"/>
      <c r="BA249" s="693"/>
      <c r="BB249" s="693"/>
      <c r="BC249" s="586"/>
      <c r="BD249" s="601"/>
      <c r="BG249" s="599"/>
      <c r="BH249" s="600"/>
      <c r="BI249" s="586"/>
      <c r="BJ249" s="586"/>
      <c r="BK249" s="586"/>
      <c r="BL249" s="586"/>
      <c r="BM249" s="586"/>
      <c r="BN249" s="586"/>
      <c r="BO249" s="586"/>
      <c r="BP249" s="586"/>
      <c r="BQ249" s="586"/>
      <c r="BR249" s="586"/>
      <c r="BS249" s="586"/>
      <c r="BT249" s="586"/>
      <c r="BU249" s="586"/>
      <c r="BV249" s="586"/>
      <c r="BW249" s="586"/>
      <c r="BX249" s="586"/>
      <c r="BY249" s="586"/>
      <c r="BZ249" s="586"/>
      <c r="CA249" s="601"/>
      <c r="CD249" s="599"/>
      <c r="CE249" s="600"/>
      <c r="CF249" s="1480"/>
      <c r="CG249" s="1481"/>
      <c r="CH249" s="1481"/>
      <c r="CI249" s="1481"/>
      <c r="CJ249" s="1481"/>
      <c r="CK249" s="1481"/>
      <c r="CL249" s="1481"/>
      <c r="CM249" s="1481"/>
      <c r="CN249" s="1481"/>
      <c r="CO249" s="1481"/>
      <c r="CP249" s="1481"/>
      <c r="CQ249" s="1481"/>
      <c r="CR249" s="1481"/>
      <c r="CS249" s="1481"/>
      <c r="CT249" s="1481"/>
      <c r="CU249" s="1481"/>
      <c r="CV249" s="1482"/>
      <c r="CW249" s="586"/>
      <c r="CX249" s="601"/>
      <c r="CY249" s="586"/>
      <c r="CZ249" s="586"/>
      <c r="DA249" s="586"/>
      <c r="DB249" s="586"/>
      <c r="DC249" s="586"/>
      <c r="DD249" s="586"/>
      <c r="DE249" s="586"/>
      <c r="DF249" s="586"/>
      <c r="DG249" s="586"/>
      <c r="DH249" s="586"/>
      <c r="DI249" s="586"/>
      <c r="DJ249" s="586"/>
      <c r="DK249" s="586"/>
      <c r="DL249" s="586"/>
      <c r="DM249" s="586"/>
      <c r="DN249" s="586"/>
      <c r="DO249" s="586"/>
      <c r="DP249" s="586"/>
      <c r="DQ249" s="586"/>
      <c r="DR249" s="586"/>
      <c r="DS249" s="586"/>
      <c r="DT249" s="586"/>
      <c r="DU249" s="586"/>
      <c r="DV249" s="586"/>
      <c r="DW249" s="586"/>
      <c r="DX249" s="586"/>
      <c r="DY249" s="586"/>
      <c r="DZ249" s="586"/>
    </row>
    <row r="250" spans="1:130" ht="17.75" customHeight="1">
      <c r="A250" s="596"/>
      <c r="B250" s="598"/>
      <c r="C250" s="598"/>
      <c r="D250" s="598"/>
      <c r="E250" s="598"/>
      <c r="F250" s="598"/>
      <c r="G250" s="598"/>
      <c r="H250" s="598"/>
      <c r="I250" s="598"/>
      <c r="J250" s="598"/>
      <c r="K250" s="598"/>
      <c r="L250" s="586"/>
      <c r="M250" s="599"/>
      <c r="N250" s="600"/>
      <c r="O250" s="1465"/>
      <c r="P250" s="1466"/>
      <c r="Q250" s="1466"/>
      <c r="R250" s="1466"/>
      <c r="S250" s="1466"/>
      <c r="T250" s="1466"/>
      <c r="U250" s="1466"/>
      <c r="V250" s="1466"/>
      <c r="W250" s="1466"/>
      <c r="X250" s="1466"/>
      <c r="Y250" s="1466"/>
      <c r="Z250" s="1466"/>
      <c r="AA250" s="1466"/>
      <c r="AB250" s="1466"/>
      <c r="AC250" s="1466"/>
      <c r="AD250" s="1466"/>
      <c r="AE250" s="1467"/>
      <c r="AF250" s="586"/>
      <c r="AG250" s="601"/>
      <c r="AH250" s="586"/>
      <c r="AI250" s="586"/>
      <c r="AJ250" s="599"/>
      <c r="AK250" s="600"/>
      <c r="AL250" s="1462" t="s">
        <v>1477</v>
      </c>
      <c r="AM250" s="1463"/>
      <c r="AN250" s="1463"/>
      <c r="AO250" s="1463"/>
      <c r="AP250" s="1463"/>
      <c r="AQ250" s="1463"/>
      <c r="AR250" s="1463"/>
      <c r="AS250" s="1463"/>
      <c r="AT250" s="1463"/>
      <c r="AU250" s="1463"/>
      <c r="AV250" s="1463"/>
      <c r="AW250" s="1463"/>
      <c r="AX250" s="1463"/>
      <c r="AY250" s="1463"/>
      <c r="AZ250" s="1463"/>
      <c r="BA250" s="1463"/>
      <c r="BB250" s="1464"/>
      <c r="BC250" s="586"/>
      <c r="BD250" s="601"/>
      <c r="BG250" s="599"/>
      <c r="BH250" s="600"/>
      <c r="BI250" s="586"/>
      <c r="BJ250" s="586"/>
      <c r="BK250" s="586"/>
      <c r="BL250" s="586"/>
      <c r="BM250" s="586"/>
      <c r="BN250" s="586"/>
      <c r="BO250" s="586"/>
      <c r="BP250" s="586"/>
      <c r="BQ250" s="586"/>
      <c r="BR250" s="586"/>
      <c r="BS250" s="586"/>
      <c r="BT250" s="586"/>
      <c r="BU250" s="586"/>
      <c r="BV250" s="586"/>
      <c r="BW250" s="586"/>
      <c r="BX250" s="586"/>
      <c r="BY250" s="586"/>
      <c r="BZ250" s="586"/>
      <c r="CA250" s="601"/>
      <c r="CD250" s="599"/>
      <c r="CE250" s="600"/>
      <c r="CF250" s="1483"/>
      <c r="CG250" s="1484"/>
      <c r="CH250" s="1484"/>
      <c r="CI250" s="1484"/>
      <c r="CJ250" s="1484"/>
      <c r="CK250" s="1484"/>
      <c r="CL250" s="1484"/>
      <c r="CM250" s="1484"/>
      <c r="CN250" s="1484"/>
      <c r="CO250" s="1484"/>
      <c r="CP250" s="1484"/>
      <c r="CQ250" s="1484"/>
      <c r="CR250" s="1484"/>
      <c r="CS250" s="1484"/>
      <c r="CT250" s="1484"/>
      <c r="CU250" s="1484"/>
      <c r="CV250" s="1485"/>
      <c r="CW250" s="586"/>
      <c r="CX250" s="601"/>
      <c r="CY250" s="586"/>
      <c r="CZ250" s="586"/>
      <c r="DA250" s="586"/>
      <c r="DB250" s="586"/>
      <c r="DC250" s="586"/>
      <c r="DD250" s="586"/>
      <c r="DE250" s="586"/>
      <c r="DF250" s="586"/>
      <c r="DG250" s="586"/>
      <c r="DH250" s="586"/>
      <c r="DI250" s="586"/>
      <c r="DJ250" s="586"/>
      <c r="DK250" s="586"/>
      <c r="DL250" s="586"/>
      <c r="DM250" s="586"/>
      <c r="DN250" s="586"/>
      <c r="DO250" s="586"/>
      <c r="DP250" s="586"/>
      <c r="DQ250" s="586"/>
      <c r="DR250" s="586"/>
      <c r="DS250" s="586"/>
      <c r="DT250" s="586"/>
      <c r="DU250" s="586"/>
      <c r="DV250" s="586"/>
      <c r="DW250" s="586"/>
      <c r="DX250" s="586"/>
      <c r="DY250" s="586"/>
      <c r="DZ250" s="586"/>
    </row>
    <row r="251" spans="1:130" ht="17.75" customHeight="1">
      <c r="A251" s="596"/>
      <c r="B251" s="598"/>
      <c r="C251" s="598"/>
      <c r="D251" s="598"/>
      <c r="E251" s="598"/>
      <c r="F251" s="598"/>
      <c r="G251" s="598"/>
      <c r="H251" s="598"/>
      <c r="I251" s="598"/>
      <c r="J251" s="598"/>
      <c r="K251" s="598"/>
      <c r="L251" s="586"/>
      <c r="M251" s="599"/>
      <c r="N251" s="600"/>
      <c r="O251" s="1465"/>
      <c r="P251" s="1466"/>
      <c r="Q251" s="1466"/>
      <c r="R251" s="1466"/>
      <c r="S251" s="1466"/>
      <c r="T251" s="1466"/>
      <c r="U251" s="1466"/>
      <c r="V251" s="1466"/>
      <c r="W251" s="1466"/>
      <c r="X251" s="1466"/>
      <c r="Y251" s="1466"/>
      <c r="Z251" s="1466"/>
      <c r="AA251" s="1466"/>
      <c r="AB251" s="1466"/>
      <c r="AC251" s="1466"/>
      <c r="AD251" s="1466"/>
      <c r="AE251" s="1467"/>
      <c r="AF251" s="586"/>
      <c r="AG251" s="601"/>
      <c r="AH251" s="586"/>
      <c r="AI251" s="586"/>
      <c r="AJ251" s="599"/>
      <c r="AK251" s="600"/>
      <c r="AL251" s="1465"/>
      <c r="AM251" s="1466"/>
      <c r="AN251" s="1466"/>
      <c r="AO251" s="1466"/>
      <c r="AP251" s="1466"/>
      <c r="AQ251" s="1466"/>
      <c r="AR251" s="1466"/>
      <c r="AS251" s="1466"/>
      <c r="AT251" s="1466"/>
      <c r="AU251" s="1466"/>
      <c r="AV251" s="1466"/>
      <c r="AW251" s="1466"/>
      <c r="AX251" s="1466"/>
      <c r="AY251" s="1466"/>
      <c r="AZ251" s="1466"/>
      <c r="BA251" s="1466"/>
      <c r="BB251" s="1467"/>
      <c r="BC251" s="586"/>
      <c r="BD251" s="601"/>
      <c r="BG251" s="599"/>
      <c r="BH251" s="600"/>
      <c r="BI251" s="586"/>
      <c r="BJ251" s="586"/>
      <c r="BK251" s="586"/>
      <c r="BL251" s="586"/>
      <c r="BM251" s="586"/>
      <c r="BN251" s="586"/>
      <c r="BO251" s="586"/>
      <c r="BP251" s="586"/>
      <c r="BQ251" s="586"/>
      <c r="BR251" s="586"/>
      <c r="BS251" s="586"/>
      <c r="BT251" s="586"/>
      <c r="BU251" s="586"/>
      <c r="BV251" s="586"/>
      <c r="BW251" s="586"/>
      <c r="BX251" s="586"/>
      <c r="BY251" s="586"/>
      <c r="BZ251" s="586"/>
      <c r="CA251" s="601"/>
      <c r="CD251" s="599"/>
      <c r="CE251" s="600"/>
      <c r="CF251" s="694"/>
      <c r="CG251" s="694"/>
      <c r="CH251" s="694"/>
      <c r="CI251" s="694"/>
      <c r="CJ251" s="694"/>
      <c r="CK251" s="694"/>
      <c r="CL251" s="694"/>
      <c r="CM251" s="694"/>
      <c r="CN251" s="694"/>
      <c r="CO251" s="694"/>
      <c r="CP251" s="694"/>
      <c r="CQ251" s="694"/>
      <c r="CR251" s="694"/>
      <c r="CS251" s="694"/>
      <c r="CT251" s="686"/>
      <c r="CU251" s="686"/>
      <c r="CV251" s="686"/>
      <c r="CW251" s="586"/>
      <c r="CX251" s="601"/>
      <c r="CY251" s="586"/>
      <c r="CZ251" s="586"/>
      <c r="DA251" s="586"/>
      <c r="DB251" s="586"/>
      <c r="DC251" s="586"/>
      <c r="DD251" s="586"/>
      <c r="DE251" s="586"/>
      <c r="DF251" s="586"/>
      <c r="DG251" s="586"/>
      <c r="DH251" s="586"/>
      <c r="DI251" s="586"/>
      <c r="DJ251" s="586"/>
      <c r="DK251" s="586"/>
      <c r="DL251" s="586"/>
      <c r="DM251" s="586"/>
      <c r="DN251" s="586"/>
      <c r="DO251" s="586"/>
      <c r="DP251" s="586"/>
      <c r="DQ251" s="586"/>
      <c r="DR251" s="586"/>
      <c r="DS251" s="586"/>
      <c r="DT251" s="586"/>
      <c r="DU251" s="586"/>
      <c r="DV251" s="586"/>
      <c r="DW251" s="586"/>
      <c r="DX251" s="586"/>
      <c r="DY251" s="586"/>
      <c r="DZ251" s="586"/>
    </row>
    <row r="252" spans="1:130" ht="17.75" customHeight="1">
      <c r="A252" s="596"/>
      <c r="B252" s="598"/>
      <c r="C252" s="598"/>
      <c r="D252" s="598"/>
      <c r="E252" s="598"/>
      <c r="F252" s="598"/>
      <c r="G252" s="598"/>
      <c r="H252" s="598"/>
      <c r="I252" s="598"/>
      <c r="J252" s="598"/>
      <c r="K252" s="598"/>
      <c r="L252" s="586"/>
      <c r="M252" s="599"/>
      <c r="N252" s="586"/>
      <c r="O252" s="1468"/>
      <c r="P252" s="1469"/>
      <c r="Q252" s="1469"/>
      <c r="R252" s="1469"/>
      <c r="S252" s="1469"/>
      <c r="T252" s="1469"/>
      <c r="U252" s="1469"/>
      <c r="V252" s="1469"/>
      <c r="W252" s="1469"/>
      <c r="X252" s="1469"/>
      <c r="Y252" s="1469"/>
      <c r="Z252" s="1469"/>
      <c r="AA252" s="1469"/>
      <c r="AB252" s="1469"/>
      <c r="AC252" s="1469"/>
      <c r="AD252" s="1469"/>
      <c r="AE252" s="1470"/>
      <c r="AF252" s="586"/>
      <c r="AG252" s="601"/>
      <c r="AH252" s="586"/>
      <c r="AI252" s="586"/>
      <c r="AJ252" s="599"/>
      <c r="AK252" s="586"/>
      <c r="AL252" s="1465"/>
      <c r="AM252" s="1466"/>
      <c r="AN252" s="1466"/>
      <c r="AO252" s="1466"/>
      <c r="AP252" s="1466"/>
      <c r="AQ252" s="1466"/>
      <c r="AR252" s="1466"/>
      <c r="AS252" s="1466"/>
      <c r="AT252" s="1466"/>
      <c r="AU252" s="1466"/>
      <c r="AV252" s="1466"/>
      <c r="AW252" s="1466"/>
      <c r="AX252" s="1466"/>
      <c r="AY252" s="1466"/>
      <c r="AZ252" s="1466"/>
      <c r="BA252" s="1466"/>
      <c r="BB252" s="1467"/>
      <c r="BC252" s="586"/>
      <c r="BD252" s="601"/>
      <c r="BG252" s="599"/>
      <c r="BH252" s="586"/>
      <c r="BI252" s="586"/>
      <c r="BJ252" s="586"/>
      <c r="BK252" s="586"/>
      <c r="BL252" s="586"/>
      <c r="BM252" s="586"/>
      <c r="BN252" s="586"/>
      <c r="BO252" s="586"/>
      <c r="BP252" s="586"/>
      <c r="BQ252" s="586"/>
      <c r="BR252" s="586"/>
      <c r="BS252" s="586"/>
      <c r="BT252" s="586"/>
      <c r="BU252" s="586"/>
      <c r="BV252" s="586"/>
      <c r="BW252" s="586"/>
      <c r="BX252" s="586"/>
      <c r="BY252" s="586"/>
      <c r="BZ252" s="586"/>
      <c r="CA252" s="601"/>
      <c r="CD252" s="599"/>
      <c r="CE252" s="586"/>
      <c r="CF252" s="1540" t="s">
        <v>1478</v>
      </c>
      <c r="CG252" s="1478"/>
      <c r="CH252" s="1478"/>
      <c r="CI252" s="1478"/>
      <c r="CJ252" s="1478"/>
      <c r="CK252" s="1478"/>
      <c r="CL252" s="1478"/>
      <c r="CM252" s="1478"/>
      <c r="CN252" s="1478"/>
      <c r="CO252" s="1478"/>
      <c r="CP252" s="1478"/>
      <c r="CQ252" s="1478"/>
      <c r="CR252" s="1478"/>
      <c r="CS252" s="1478"/>
      <c r="CT252" s="1478"/>
      <c r="CU252" s="1478"/>
      <c r="CV252" s="1479"/>
      <c r="CW252" s="586"/>
      <c r="CX252" s="601"/>
      <c r="CY252" s="586"/>
      <c r="CZ252" s="586"/>
      <c r="DA252" s="586"/>
      <c r="DB252" s="586"/>
      <c r="DC252" s="586"/>
      <c r="DD252" s="586"/>
      <c r="DE252" s="586"/>
      <c r="DF252" s="586"/>
      <c r="DG252" s="586"/>
      <c r="DH252" s="586"/>
      <c r="DI252" s="586"/>
      <c r="DJ252" s="586"/>
      <c r="DK252" s="586"/>
      <c r="DL252" s="586"/>
      <c r="DM252" s="586"/>
      <c r="DN252" s="586"/>
      <c r="DO252" s="586"/>
      <c r="DP252" s="586"/>
      <c r="DQ252" s="586"/>
      <c r="DR252" s="586"/>
      <c r="DS252" s="586"/>
      <c r="DT252" s="586"/>
      <c r="DU252" s="586"/>
      <c r="DV252" s="586"/>
      <c r="DW252" s="586"/>
      <c r="DX252" s="586"/>
      <c r="DY252" s="586"/>
      <c r="DZ252" s="586"/>
    </row>
    <row r="253" spans="1:130" ht="17.75" customHeight="1">
      <c r="A253" s="596"/>
      <c r="B253" s="598"/>
      <c r="C253" s="598"/>
      <c r="D253" s="598"/>
      <c r="E253" s="598"/>
      <c r="F253" s="598"/>
      <c r="G253" s="598"/>
      <c r="H253" s="598"/>
      <c r="I253" s="598"/>
      <c r="J253" s="598"/>
      <c r="K253" s="598"/>
      <c r="L253" s="586"/>
      <c r="M253" s="599"/>
      <c r="N253" s="586"/>
      <c r="O253" s="693"/>
      <c r="P253" s="693"/>
      <c r="Q253" s="693"/>
      <c r="R253" s="693"/>
      <c r="S253" s="693"/>
      <c r="T253" s="693"/>
      <c r="U253" s="693"/>
      <c r="V253" s="693"/>
      <c r="W253" s="693"/>
      <c r="X253" s="693"/>
      <c r="Y253" s="693"/>
      <c r="Z253" s="693"/>
      <c r="AA253" s="693"/>
      <c r="AB253" s="693"/>
      <c r="AC253" s="693"/>
      <c r="AD253" s="693"/>
      <c r="AE253" s="693"/>
      <c r="AF253" s="586"/>
      <c r="AG253" s="601"/>
      <c r="AH253" s="586"/>
      <c r="AI253" s="586"/>
      <c r="AJ253" s="599"/>
      <c r="AK253" s="586"/>
      <c r="AL253" s="1468"/>
      <c r="AM253" s="1469"/>
      <c r="AN253" s="1469"/>
      <c r="AO253" s="1469"/>
      <c r="AP253" s="1469"/>
      <c r="AQ253" s="1469"/>
      <c r="AR253" s="1469"/>
      <c r="AS253" s="1469"/>
      <c r="AT253" s="1469"/>
      <c r="AU253" s="1469"/>
      <c r="AV253" s="1469"/>
      <c r="AW253" s="1469"/>
      <c r="AX253" s="1469"/>
      <c r="AY253" s="1469"/>
      <c r="AZ253" s="1469"/>
      <c r="BA253" s="1469"/>
      <c r="BB253" s="1470"/>
      <c r="BC253" s="586"/>
      <c r="BD253" s="601"/>
      <c r="BG253" s="599"/>
      <c r="BH253" s="586"/>
      <c r="BI253" s="586"/>
      <c r="BJ253" s="586"/>
      <c r="BK253" s="586"/>
      <c r="BL253" s="586"/>
      <c r="BM253" s="586"/>
      <c r="BN253" s="586"/>
      <c r="BO253" s="586"/>
      <c r="BP253" s="586"/>
      <c r="BQ253" s="586"/>
      <c r="BR253" s="586"/>
      <c r="BS253" s="586"/>
      <c r="BT253" s="586"/>
      <c r="BU253" s="586"/>
      <c r="BV253" s="586"/>
      <c r="BW253" s="586"/>
      <c r="BX253" s="586"/>
      <c r="BY253" s="586"/>
      <c r="BZ253" s="586"/>
      <c r="CA253" s="601"/>
      <c r="CD253" s="599"/>
      <c r="CE253" s="586"/>
      <c r="CF253" s="1480"/>
      <c r="CG253" s="1481"/>
      <c r="CH253" s="1481"/>
      <c r="CI253" s="1481"/>
      <c r="CJ253" s="1481"/>
      <c r="CK253" s="1481"/>
      <c r="CL253" s="1481"/>
      <c r="CM253" s="1481"/>
      <c r="CN253" s="1481"/>
      <c r="CO253" s="1481"/>
      <c r="CP253" s="1481"/>
      <c r="CQ253" s="1481"/>
      <c r="CR253" s="1481"/>
      <c r="CS253" s="1481"/>
      <c r="CT253" s="1481"/>
      <c r="CU253" s="1481"/>
      <c r="CV253" s="1482"/>
      <c r="CW253" s="586"/>
      <c r="CX253" s="601"/>
      <c r="CY253" s="586"/>
      <c r="CZ253" s="586"/>
      <c r="DA253" s="586"/>
      <c r="DB253" s="586"/>
      <c r="DC253" s="586"/>
      <c r="DD253" s="586"/>
      <c r="DE253" s="586"/>
      <c r="DF253" s="586"/>
      <c r="DG253" s="586"/>
      <c r="DH253" s="586"/>
      <c r="DI253" s="586"/>
      <c r="DJ253" s="586"/>
      <c r="DK253" s="586"/>
      <c r="DL253" s="586"/>
      <c r="DM253" s="586"/>
      <c r="DN253" s="586"/>
      <c r="DO253" s="586"/>
      <c r="DP253" s="586"/>
      <c r="DQ253" s="586"/>
      <c r="DR253" s="586"/>
      <c r="DS253" s="586"/>
      <c r="DT253" s="586"/>
      <c r="DU253" s="586"/>
      <c r="DV253" s="586"/>
      <c r="DW253" s="586"/>
      <c r="DX253" s="586"/>
      <c r="DY253" s="586"/>
      <c r="DZ253" s="586"/>
    </row>
    <row r="254" spans="1:130" ht="17.75" customHeight="1">
      <c r="A254" s="596"/>
      <c r="B254" s="598"/>
      <c r="C254" s="598"/>
      <c r="D254" s="598"/>
      <c r="E254" s="598"/>
      <c r="F254" s="598"/>
      <c r="G254" s="598"/>
      <c r="H254" s="598"/>
      <c r="I254" s="598"/>
      <c r="J254" s="598"/>
      <c r="K254" s="598"/>
      <c r="L254" s="586"/>
      <c r="M254" s="599"/>
      <c r="N254" s="586"/>
      <c r="O254" s="1462" t="s">
        <v>1479</v>
      </c>
      <c r="P254" s="1463"/>
      <c r="Q254" s="1463"/>
      <c r="R254" s="1463"/>
      <c r="S254" s="1463"/>
      <c r="T254" s="1463"/>
      <c r="U254" s="1463"/>
      <c r="V254" s="1463"/>
      <c r="W254" s="1463"/>
      <c r="X254" s="1463"/>
      <c r="Y254" s="1463"/>
      <c r="Z254" s="1463"/>
      <c r="AA254" s="1463"/>
      <c r="AB254" s="1463"/>
      <c r="AC254" s="1463"/>
      <c r="AD254" s="1463"/>
      <c r="AE254" s="1464"/>
      <c r="AF254" s="586"/>
      <c r="AG254" s="601"/>
      <c r="AH254" s="586"/>
      <c r="AI254" s="586"/>
      <c r="AJ254" s="599"/>
      <c r="AK254" s="586"/>
      <c r="AL254" s="693"/>
      <c r="AM254" s="693"/>
      <c r="AN254" s="693"/>
      <c r="AO254" s="693"/>
      <c r="AP254" s="693"/>
      <c r="AQ254" s="693"/>
      <c r="AR254" s="693"/>
      <c r="AS254" s="693"/>
      <c r="AT254" s="693"/>
      <c r="AU254" s="693"/>
      <c r="AV254" s="693"/>
      <c r="AW254" s="693"/>
      <c r="AX254" s="693"/>
      <c r="AY254" s="693"/>
      <c r="AZ254" s="693"/>
      <c r="BA254" s="693"/>
      <c r="BB254" s="693"/>
      <c r="BC254" s="586"/>
      <c r="BD254" s="601"/>
      <c r="BG254" s="599"/>
      <c r="BH254" s="586"/>
      <c r="BI254" s="586"/>
      <c r="BJ254" s="586"/>
      <c r="BK254" s="586"/>
      <c r="BL254" s="586"/>
      <c r="BM254" s="586"/>
      <c r="BN254" s="586"/>
      <c r="BO254" s="586"/>
      <c r="BP254" s="586"/>
      <c r="BQ254" s="586"/>
      <c r="BR254" s="586"/>
      <c r="BS254" s="586"/>
      <c r="BT254" s="586"/>
      <c r="BU254" s="586"/>
      <c r="BV254" s="586"/>
      <c r="BW254" s="586"/>
      <c r="BX254" s="586"/>
      <c r="BY254" s="586"/>
      <c r="BZ254" s="586"/>
      <c r="CA254" s="601"/>
      <c r="CD254" s="599"/>
      <c r="CE254" s="586"/>
      <c r="CF254" s="1480"/>
      <c r="CG254" s="1481"/>
      <c r="CH254" s="1481"/>
      <c r="CI254" s="1481"/>
      <c r="CJ254" s="1481"/>
      <c r="CK254" s="1481"/>
      <c r="CL254" s="1481"/>
      <c r="CM254" s="1481"/>
      <c r="CN254" s="1481"/>
      <c r="CO254" s="1481"/>
      <c r="CP254" s="1481"/>
      <c r="CQ254" s="1481"/>
      <c r="CR254" s="1481"/>
      <c r="CS254" s="1481"/>
      <c r="CT254" s="1481"/>
      <c r="CU254" s="1481"/>
      <c r="CV254" s="1482"/>
      <c r="CW254" s="586"/>
      <c r="CX254" s="601"/>
      <c r="CY254" s="586"/>
      <c r="CZ254" s="586"/>
      <c r="DA254" s="586"/>
      <c r="DB254" s="586"/>
      <c r="DC254" s="586"/>
      <c r="DD254" s="586"/>
      <c r="DE254" s="586"/>
      <c r="DF254" s="586"/>
      <c r="DG254" s="586"/>
      <c r="DH254" s="586"/>
      <c r="DI254" s="586"/>
      <c r="DJ254" s="586"/>
      <c r="DK254" s="586"/>
      <c r="DL254" s="586"/>
      <c r="DM254" s="586"/>
      <c r="DN254" s="586"/>
      <c r="DO254" s="586"/>
      <c r="DP254" s="586"/>
      <c r="DQ254" s="586"/>
      <c r="DR254" s="586"/>
      <c r="DS254" s="586"/>
      <c r="DT254" s="586"/>
      <c r="DU254" s="586"/>
      <c r="DV254" s="586"/>
      <c r="DW254" s="586"/>
      <c r="DX254" s="586"/>
      <c r="DY254" s="586"/>
      <c r="DZ254" s="586"/>
    </row>
    <row r="255" spans="1:130" ht="17.75" customHeight="1">
      <c r="A255" s="596"/>
      <c r="B255" s="598"/>
      <c r="C255" s="598"/>
      <c r="D255" s="598"/>
      <c r="E255" s="598"/>
      <c r="F255" s="598"/>
      <c r="G255" s="598"/>
      <c r="H255" s="598"/>
      <c r="I255" s="598"/>
      <c r="J255" s="598"/>
      <c r="K255" s="598"/>
      <c r="L255" s="586"/>
      <c r="M255" s="599"/>
      <c r="N255" s="586"/>
      <c r="O255" s="1465"/>
      <c r="P255" s="1466"/>
      <c r="Q255" s="1466"/>
      <c r="R255" s="1466"/>
      <c r="S255" s="1466"/>
      <c r="T255" s="1466"/>
      <c r="U255" s="1466"/>
      <c r="V255" s="1466"/>
      <c r="W255" s="1466"/>
      <c r="X255" s="1466"/>
      <c r="Y255" s="1466"/>
      <c r="Z255" s="1466"/>
      <c r="AA255" s="1466"/>
      <c r="AB255" s="1466"/>
      <c r="AC255" s="1466"/>
      <c r="AD255" s="1466"/>
      <c r="AE255" s="1467"/>
      <c r="AF255" s="586"/>
      <c r="AG255" s="601"/>
      <c r="AH255" s="586"/>
      <c r="AI255" s="586"/>
      <c r="AJ255" s="599"/>
      <c r="AK255" s="586"/>
      <c r="AL255" s="1462" t="s">
        <v>1480</v>
      </c>
      <c r="AM255" s="1463"/>
      <c r="AN255" s="1463"/>
      <c r="AO255" s="1463"/>
      <c r="AP255" s="1463"/>
      <c r="AQ255" s="1463"/>
      <c r="AR255" s="1463"/>
      <c r="AS255" s="1463"/>
      <c r="AT255" s="1463"/>
      <c r="AU255" s="1463"/>
      <c r="AV255" s="1463"/>
      <c r="AW255" s="1463"/>
      <c r="AX255" s="1463"/>
      <c r="AY255" s="1463"/>
      <c r="AZ255" s="1463"/>
      <c r="BA255" s="1463"/>
      <c r="BB255" s="1464"/>
      <c r="BC255" s="586"/>
      <c r="BD255" s="601"/>
      <c r="BG255" s="599"/>
      <c r="BH255" s="586"/>
      <c r="BI255" s="586"/>
      <c r="BJ255" s="586"/>
      <c r="BK255" s="586"/>
      <c r="BL255" s="586"/>
      <c r="BM255" s="586"/>
      <c r="BN255" s="586"/>
      <c r="BO255" s="586"/>
      <c r="BP255" s="586"/>
      <c r="BQ255" s="586"/>
      <c r="BR255" s="586"/>
      <c r="BS255" s="586"/>
      <c r="BT255" s="586"/>
      <c r="BU255" s="586"/>
      <c r="BV255" s="586"/>
      <c r="BW255" s="586"/>
      <c r="BX255" s="586"/>
      <c r="BY255" s="586"/>
      <c r="BZ255" s="586"/>
      <c r="CA255" s="601"/>
      <c r="CD255" s="599"/>
      <c r="CE255" s="586"/>
      <c r="CF255" s="1480"/>
      <c r="CG255" s="1481"/>
      <c r="CH255" s="1481"/>
      <c r="CI255" s="1481"/>
      <c r="CJ255" s="1481"/>
      <c r="CK255" s="1481"/>
      <c r="CL255" s="1481"/>
      <c r="CM255" s="1481"/>
      <c r="CN255" s="1481"/>
      <c r="CO255" s="1481"/>
      <c r="CP255" s="1481"/>
      <c r="CQ255" s="1481"/>
      <c r="CR255" s="1481"/>
      <c r="CS255" s="1481"/>
      <c r="CT255" s="1481"/>
      <c r="CU255" s="1481"/>
      <c r="CV255" s="1482"/>
      <c r="CW255" s="586"/>
      <c r="CX255" s="601"/>
      <c r="CY255" s="586"/>
      <c r="CZ255" s="586"/>
      <c r="DA255" s="586"/>
      <c r="DB255" s="586"/>
      <c r="DC255" s="586"/>
      <c r="DD255" s="586"/>
      <c r="DE255" s="586"/>
      <c r="DF255" s="586"/>
      <c r="DG255" s="586"/>
      <c r="DH255" s="586"/>
      <c r="DI255" s="586"/>
      <c r="DJ255" s="586"/>
      <c r="DK255" s="586"/>
      <c r="DL255" s="586"/>
      <c r="DM255" s="586"/>
      <c r="DN255" s="586"/>
      <c r="DO255" s="586"/>
      <c r="DP255" s="586"/>
      <c r="DQ255" s="586"/>
      <c r="DR255" s="586"/>
      <c r="DS255" s="586"/>
      <c r="DT255" s="586"/>
      <c r="DU255" s="586"/>
      <c r="DV255" s="586"/>
      <c r="DW255" s="586"/>
      <c r="DX255" s="586"/>
      <c r="DY255" s="586"/>
      <c r="DZ255" s="586"/>
    </row>
    <row r="256" spans="1:130" ht="17.75" customHeight="1">
      <c r="A256" s="596"/>
      <c r="B256" s="598"/>
      <c r="C256" s="598"/>
      <c r="D256" s="598"/>
      <c r="E256" s="598"/>
      <c r="F256" s="598"/>
      <c r="G256" s="598"/>
      <c r="H256" s="598"/>
      <c r="I256" s="598"/>
      <c r="J256" s="598"/>
      <c r="K256" s="598"/>
      <c r="L256" s="586"/>
      <c r="M256" s="599"/>
      <c r="N256" s="586"/>
      <c r="O256" s="1465"/>
      <c r="P256" s="1466"/>
      <c r="Q256" s="1466"/>
      <c r="R256" s="1466"/>
      <c r="S256" s="1466"/>
      <c r="T256" s="1466"/>
      <c r="U256" s="1466"/>
      <c r="V256" s="1466"/>
      <c r="W256" s="1466"/>
      <c r="X256" s="1466"/>
      <c r="Y256" s="1466"/>
      <c r="Z256" s="1466"/>
      <c r="AA256" s="1466"/>
      <c r="AB256" s="1466"/>
      <c r="AC256" s="1466"/>
      <c r="AD256" s="1466"/>
      <c r="AE256" s="1467"/>
      <c r="AF256" s="586"/>
      <c r="AG256" s="601"/>
      <c r="AH256" s="586"/>
      <c r="AI256" s="586"/>
      <c r="AJ256" s="599"/>
      <c r="AK256" s="586"/>
      <c r="AL256" s="1465"/>
      <c r="AM256" s="1466"/>
      <c r="AN256" s="1466"/>
      <c r="AO256" s="1466"/>
      <c r="AP256" s="1466"/>
      <c r="AQ256" s="1466"/>
      <c r="AR256" s="1466"/>
      <c r="AS256" s="1466"/>
      <c r="AT256" s="1466"/>
      <c r="AU256" s="1466"/>
      <c r="AV256" s="1466"/>
      <c r="AW256" s="1466"/>
      <c r="AX256" s="1466"/>
      <c r="AY256" s="1466"/>
      <c r="AZ256" s="1466"/>
      <c r="BA256" s="1466"/>
      <c r="BB256" s="1467"/>
      <c r="BC256" s="586"/>
      <c r="BD256" s="601"/>
      <c r="BG256" s="599"/>
      <c r="BH256" s="586"/>
      <c r="BI256" s="586"/>
      <c r="BJ256" s="586"/>
      <c r="BK256" s="586"/>
      <c r="BL256" s="586"/>
      <c r="BM256" s="586"/>
      <c r="BN256" s="586"/>
      <c r="BO256" s="586"/>
      <c r="BP256" s="586"/>
      <c r="BQ256" s="586"/>
      <c r="BR256" s="586"/>
      <c r="BS256" s="586"/>
      <c r="BT256" s="586"/>
      <c r="BU256" s="586"/>
      <c r="BV256" s="586"/>
      <c r="BW256" s="586"/>
      <c r="BX256" s="586"/>
      <c r="BY256" s="586"/>
      <c r="BZ256" s="586"/>
      <c r="CA256" s="601"/>
      <c r="CD256" s="599"/>
      <c r="CE256" s="586"/>
      <c r="CF256" s="1480"/>
      <c r="CG256" s="1481"/>
      <c r="CH256" s="1481"/>
      <c r="CI256" s="1481"/>
      <c r="CJ256" s="1481"/>
      <c r="CK256" s="1481"/>
      <c r="CL256" s="1481"/>
      <c r="CM256" s="1481"/>
      <c r="CN256" s="1481"/>
      <c r="CO256" s="1481"/>
      <c r="CP256" s="1481"/>
      <c r="CQ256" s="1481"/>
      <c r="CR256" s="1481"/>
      <c r="CS256" s="1481"/>
      <c r="CT256" s="1481"/>
      <c r="CU256" s="1481"/>
      <c r="CV256" s="1482"/>
      <c r="CW256" s="586"/>
      <c r="CX256" s="601"/>
      <c r="CY256" s="586"/>
      <c r="CZ256" s="586"/>
      <c r="DA256" s="586"/>
      <c r="DB256" s="586"/>
      <c r="DC256" s="586"/>
      <c r="DD256" s="586"/>
      <c r="DE256" s="586"/>
      <c r="DF256" s="586"/>
      <c r="DG256" s="586"/>
      <c r="DH256" s="586"/>
      <c r="DI256" s="586"/>
      <c r="DJ256" s="586"/>
      <c r="DK256" s="586"/>
      <c r="DL256" s="586"/>
      <c r="DM256" s="586"/>
      <c r="DN256" s="586"/>
      <c r="DO256" s="586"/>
      <c r="DP256" s="586"/>
      <c r="DQ256" s="586"/>
      <c r="DR256" s="586"/>
      <c r="DS256" s="586"/>
      <c r="DT256" s="586"/>
      <c r="DU256" s="586"/>
      <c r="DV256" s="586"/>
      <c r="DW256" s="586"/>
      <c r="DX256" s="586"/>
      <c r="DY256" s="586"/>
      <c r="DZ256" s="586"/>
    </row>
    <row r="257" spans="1:130" ht="17.75" customHeight="1">
      <c r="A257" s="596"/>
      <c r="B257" s="598"/>
      <c r="C257" s="598"/>
      <c r="D257" s="598"/>
      <c r="E257" s="598"/>
      <c r="F257" s="598"/>
      <c r="G257" s="598"/>
      <c r="H257" s="598"/>
      <c r="I257" s="598"/>
      <c r="J257" s="598"/>
      <c r="K257" s="598"/>
      <c r="L257" s="586"/>
      <c r="M257" s="599"/>
      <c r="N257" s="600"/>
      <c r="O257" s="1468"/>
      <c r="P257" s="1469"/>
      <c r="Q257" s="1469"/>
      <c r="R257" s="1469"/>
      <c r="S257" s="1469"/>
      <c r="T257" s="1469"/>
      <c r="U257" s="1469"/>
      <c r="V257" s="1469"/>
      <c r="W257" s="1469"/>
      <c r="X257" s="1469"/>
      <c r="Y257" s="1469"/>
      <c r="Z257" s="1469"/>
      <c r="AA257" s="1469"/>
      <c r="AB257" s="1469"/>
      <c r="AC257" s="1469"/>
      <c r="AD257" s="1469"/>
      <c r="AE257" s="1470"/>
      <c r="AF257" s="586"/>
      <c r="AG257" s="601"/>
      <c r="AH257" s="586"/>
      <c r="AI257" s="586"/>
      <c r="AJ257" s="599"/>
      <c r="AK257" s="600"/>
      <c r="AL257" s="1465"/>
      <c r="AM257" s="1466"/>
      <c r="AN257" s="1466"/>
      <c r="AO257" s="1466"/>
      <c r="AP257" s="1466"/>
      <c r="AQ257" s="1466"/>
      <c r="AR257" s="1466"/>
      <c r="AS257" s="1466"/>
      <c r="AT257" s="1466"/>
      <c r="AU257" s="1466"/>
      <c r="AV257" s="1466"/>
      <c r="AW257" s="1466"/>
      <c r="AX257" s="1466"/>
      <c r="AY257" s="1466"/>
      <c r="AZ257" s="1466"/>
      <c r="BA257" s="1466"/>
      <c r="BB257" s="1467"/>
      <c r="BC257" s="586"/>
      <c r="BD257" s="601"/>
      <c r="BG257" s="599"/>
      <c r="BH257" s="600"/>
      <c r="BI257" s="600"/>
      <c r="BJ257" s="600"/>
      <c r="BK257" s="600"/>
      <c r="BL257" s="600"/>
      <c r="BM257" s="586"/>
      <c r="BN257" s="586"/>
      <c r="BO257" s="586"/>
      <c r="BP257" s="586"/>
      <c r="BQ257" s="586"/>
      <c r="BR257" s="586"/>
      <c r="BS257" s="586"/>
      <c r="BT257" s="586"/>
      <c r="BU257" s="586"/>
      <c r="BV257" s="586"/>
      <c r="BW257" s="586"/>
      <c r="BX257" s="586"/>
      <c r="BY257" s="586"/>
      <c r="BZ257" s="586"/>
      <c r="CA257" s="601"/>
      <c r="CD257" s="599"/>
      <c r="CE257" s="600"/>
      <c r="CF257" s="1483"/>
      <c r="CG257" s="1484"/>
      <c r="CH257" s="1484"/>
      <c r="CI257" s="1484"/>
      <c r="CJ257" s="1484"/>
      <c r="CK257" s="1484"/>
      <c r="CL257" s="1484"/>
      <c r="CM257" s="1484"/>
      <c r="CN257" s="1484"/>
      <c r="CO257" s="1484"/>
      <c r="CP257" s="1484"/>
      <c r="CQ257" s="1484"/>
      <c r="CR257" s="1484"/>
      <c r="CS257" s="1484"/>
      <c r="CT257" s="1484"/>
      <c r="CU257" s="1484"/>
      <c r="CV257" s="1485"/>
      <c r="CW257" s="586"/>
      <c r="CX257" s="601"/>
      <c r="CY257" s="586"/>
      <c r="CZ257" s="586"/>
      <c r="DA257" s="586"/>
      <c r="DB257" s="586"/>
      <c r="DC257" s="586"/>
      <c r="DD257" s="586"/>
      <c r="DE257" s="586"/>
      <c r="DF257" s="586"/>
      <c r="DG257" s="586"/>
      <c r="DH257" s="586"/>
      <c r="DI257" s="586"/>
      <c r="DJ257" s="586"/>
      <c r="DK257" s="586"/>
      <c r="DL257" s="586"/>
      <c r="DM257" s="586"/>
      <c r="DN257" s="586"/>
      <c r="DO257" s="586"/>
      <c r="DP257" s="586"/>
      <c r="DQ257" s="586"/>
      <c r="DR257" s="586"/>
      <c r="DS257" s="586"/>
      <c r="DT257" s="586"/>
      <c r="DU257" s="586"/>
      <c r="DV257" s="586"/>
      <c r="DW257" s="586"/>
      <c r="DX257" s="586"/>
      <c r="DY257" s="586"/>
      <c r="DZ257" s="586"/>
    </row>
    <row r="258" spans="1:130" ht="17.75" customHeight="1">
      <c r="A258" s="596"/>
      <c r="B258" s="598"/>
      <c r="C258" s="598"/>
      <c r="D258" s="598"/>
      <c r="E258" s="598"/>
      <c r="F258" s="598"/>
      <c r="G258" s="598"/>
      <c r="H258" s="598"/>
      <c r="I258" s="598"/>
      <c r="J258" s="598"/>
      <c r="K258" s="598"/>
      <c r="L258" s="586"/>
      <c r="M258" s="599"/>
      <c r="N258" s="600"/>
      <c r="O258" s="600"/>
      <c r="P258" s="600"/>
      <c r="Q258" s="600"/>
      <c r="R258" s="600"/>
      <c r="S258" s="586"/>
      <c r="T258" s="586"/>
      <c r="U258" s="586"/>
      <c r="V258" s="586"/>
      <c r="W258" s="586"/>
      <c r="X258" s="586"/>
      <c r="Y258" s="586"/>
      <c r="Z258" s="586"/>
      <c r="AA258" s="586"/>
      <c r="AB258" s="586"/>
      <c r="AC258" s="586"/>
      <c r="AD258" s="586"/>
      <c r="AE258" s="586"/>
      <c r="AF258" s="586"/>
      <c r="AG258" s="601"/>
      <c r="AH258" s="586"/>
      <c r="AI258" s="586"/>
      <c r="AJ258" s="599"/>
      <c r="AK258" s="600"/>
      <c r="AL258" s="1465"/>
      <c r="AM258" s="1466"/>
      <c r="AN258" s="1466"/>
      <c r="AO258" s="1466"/>
      <c r="AP258" s="1466"/>
      <c r="AQ258" s="1466"/>
      <c r="AR258" s="1466"/>
      <c r="AS258" s="1466"/>
      <c r="AT258" s="1466"/>
      <c r="AU258" s="1466"/>
      <c r="AV258" s="1466"/>
      <c r="AW258" s="1466"/>
      <c r="AX258" s="1466"/>
      <c r="AY258" s="1466"/>
      <c r="AZ258" s="1466"/>
      <c r="BA258" s="1466"/>
      <c r="BB258" s="1467"/>
      <c r="BC258" s="586"/>
      <c r="BD258" s="601"/>
      <c r="BG258" s="599"/>
      <c r="BH258" s="600"/>
      <c r="BI258" s="600"/>
      <c r="BJ258" s="600"/>
      <c r="BK258" s="600"/>
      <c r="BL258" s="600"/>
      <c r="BM258" s="586"/>
      <c r="BN258" s="586"/>
      <c r="BO258" s="586"/>
      <c r="BP258" s="586"/>
      <c r="BQ258" s="586"/>
      <c r="BR258" s="586"/>
      <c r="BS258" s="586"/>
      <c r="BT258" s="586"/>
      <c r="BU258" s="586"/>
      <c r="BV258" s="586"/>
      <c r="BW258" s="586"/>
      <c r="BX258" s="586"/>
      <c r="BY258" s="586"/>
      <c r="BZ258" s="586"/>
      <c r="CA258" s="601"/>
      <c r="CD258" s="599"/>
      <c r="CE258" s="600"/>
      <c r="CF258" s="694"/>
      <c r="CG258" s="694"/>
      <c r="CH258" s="694"/>
      <c r="CI258" s="694"/>
      <c r="CJ258" s="694"/>
      <c r="CK258" s="694"/>
      <c r="CL258" s="694"/>
      <c r="CM258" s="694"/>
      <c r="CN258" s="694"/>
      <c r="CO258" s="694"/>
      <c r="CP258" s="694"/>
      <c r="CQ258" s="694"/>
      <c r="CR258" s="694"/>
      <c r="CS258" s="694"/>
      <c r="CT258" s="694"/>
      <c r="CU258" s="686"/>
      <c r="CV258" s="686"/>
      <c r="CW258" s="586"/>
      <c r="CX258" s="601"/>
      <c r="CY258" s="586"/>
      <c r="CZ258" s="586"/>
      <c r="DA258" s="586"/>
      <c r="DB258" s="586"/>
      <c r="DC258" s="586"/>
      <c r="DD258" s="586"/>
      <c r="DE258" s="586"/>
      <c r="DF258" s="586"/>
      <c r="DG258" s="586"/>
      <c r="DH258" s="586"/>
      <c r="DI258" s="586"/>
      <c r="DJ258" s="586"/>
      <c r="DK258" s="586"/>
      <c r="DL258" s="586"/>
      <c r="DM258" s="586"/>
      <c r="DN258" s="586"/>
      <c r="DO258" s="586"/>
      <c r="DP258" s="586"/>
      <c r="DQ258" s="586"/>
      <c r="DR258" s="586"/>
      <c r="DS258" s="586"/>
      <c r="DT258" s="586"/>
      <c r="DU258" s="586"/>
      <c r="DV258" s="586"/>
      <c r="DW258" s="586"/>
      <c r="DX258" s="586"/>
      <c r="DY258" s="586"/>
      <c r="DZ258" s="586"/>
    </row>
    <row r="259" spans="1:130" ht="17.75" customHeight="1">
      <c r="A259" s="596"/>
      <c r="B259" s="598"/>
      <c r="C259" s="598"/>
      <c r="D259" s="598"/>
      <c r="E259" s="598"/>
      <c r="F259" s="598"/>
      <c r="G259" s="598"/>
      <c r="H259" s="598"/>
      <c r="I259" s="598"/>
      <c r="J259" s="598"/>
      <c r="K259" s="598"/>
      <c r="L259" s="586"/>
      <c r="M259" s="599"/>
      <c r="N259" s="600"/>
      <c r="O259" s="600"/>
      <c r="P259" s="600"/>
      <c r="Q259" s="600"/>
      <c r="R259" s="600"/>
      <c r="S259" s="586"/>
      <c r="T259" s="586"/>
      <c r="U259" s="586"/>
      <c r="V259" s="586"/>
      <c r="W259" s="586"/>
      <c r="X259" s="586"/>
      <c r="Y259" s="586"/>
      <c r="Z259" s="586"/>
      <c r="AA259" s="586"/>
      <c r="AB259" s="586"/>
      <c r="AC259" s="586"/>
      <c r="AD259" s="586"/>
      <c r="AE259" s="586"/>
      <c r="AF259" s="586"/>
      <c r="AG259" s="601"/>
      <c r="AH259" s="586"/>
      <c r="AI259" s="586"/>
      <c r="AJ259" s="599"/>
      <c r="AK259" s="600"/>
      <c r="AL259" s="1468"/>
      <c r="AM259" s="1469"/>
      <c r="AN259" s="1469"/>
      <c r="AO259" s="1469"/>
      <c r="AP259" s="1469"/>
      <c r="AQ259" s="1469"/>
      <c r="AR259" s="1469"/>
      <c r="AS259" s="1469"/>
      <c r="AT259" s="1469"/>
      <c r="AU259" s="1469"/>
      <c r="AV259" s="1469"/>
      <c r="AW259" s="1469"/>
      <c r="AX259" s="1469"/>
      <c r="AY259" s="1469"/>
      <c r="AZ259" s="1469"/>
      <c r="BA259" s="1469"/>
      <c r="BB259" s="1470"/>
      <c r="BC259" s="586"/>
      <c r="BD259" s="601"/>
      <c r="BG259" s="599"/>
      <c r="BH259" s="600"/>
      <c r="BI259" s="600"/>
      <c r="BJ259" s="600"/>
      <c r="BK259" s="600"/>
      <c r="BL259" s="600"/>
      <c r="BM259" s="586"/>
      <c r="BN259" s="586"/>
      <c r="BO259" s="586"/>
      <c r="BP259" s="586"/>
      <c r="BQ259" s="586"/>
      <c r="BR259" s="586"/>
      <c r="BS259" s="586"/>
      <c r="BT259" s="586"/>
      <c r="BU259" s="586"/>
      <c r="BV259" s="586"/>
      <c r="BW259" s="586"/>
      <c r="BX259" s="586"/>
      <c r="BY259" s="586"/>
      <c r="BZ259" s="586"/>
      <c r="CA259" s="601"/>
      <c r="CD259" s="599"/>
      <c r="CE259" s="600"/>
      <c r="CF259" s="1477" t="s">
        <v>1481</v>
      </c>
      <c r="CG259" s="1478"/>
      <c r="CH259" s="1478"/>
      <c r="CI259" s="1478"/>
      <c r="CJ259" s="1478"/>
      <c r="CK259" s="1478"/>
      <c r="CL259" s="1478"/>
      <c r="CM259" s="1478"/>
      <c r="CN259" s="1478"/>
      <c r="CO259" s="1478"/>
      <c r="CP259" s="1478"/>
      <c r="CQ259" s="1478"/>
      <c r="CR259" s="1478"/>
      <c r="CS259" s="1478"/>
      <c r="CT259" s="1478"/>
      <c r="CU259" s="1478"/>
      <c r="CV259" s="1479"/>
      <c r="CW259" s="586"/>
      <c r="CX259" s="601"/>
      <c r="CY259" s="586"/>
      <c r="CZ259" s="586"/>
      <c r="DA259" s="586"/>
      <c r="DB259" s="586"/>
      <c r="DC259" s="586"/>
      <c r="DD259" s="586"/>
      <c r="DE259" s="586"/>
      <c r="DF259" s="586"/>
      <c r="DG259" s="586"/>
      <c r="DH259" s="586"/>
      <c r="DI259" s="586"/>
      <c r="DJ259" s="586"/>
      <c r="DK259" s="586"/>
      <c r="DL259" s="586"/>
      <c r="DM259" s="586"/>
      <c r="DN259" s="586"/>
      <c r="DO259" s="586"/>
      <c r="DP259" s="586"/>
      <c r="DQ259" s="586"/>
      <c r="DR259" s="586"/>
      <c r="DS259" s="586"/>
      <c r="DT259" s="586"/>
      <c r="DU259" s="586"/>
      <c r="DV259" s="586"/>
      <c r="DW259" s="586"/>
      <c r="DX259" s="586"/>
      <c r="DY259" s="586"/>
      <c r="DZ259" s="586"/>
    </row>
    <row r="260" spans="1:130" ht="17.75" customHeight="1">
      <c r="A260" s="596"/>
      <c r="B260" s="598"/>
      <c r="C260" s="598"/>
      <c r="D260" s="598"/>
      <c r="E260" s="598"/>
      <c r="F260" s="598"/>
      <c r="G260" s="598"/>
      <c r="H260" s="598"/>
      <c r="I260" s="598"/>
      <c r="J260" s="598"/>
      <c r="K260" s="598"/>
      <c r="L260" s="586"/>
      <c r="M260" s="599"/>
      <c r="N260" s="600"/>
      <c r="O260" s="600"/>
      <c r="P260" s="600"/>
      <c r="Q260" s="600"/>
      <c r="R260" s="600"/>
      <c r="S260" s="586"/>
      <c r="T260" s="586"/>
      <c r="U260" s="586"/>
      <c r="V260" s="586"/>
      <c r="W260" s="586"/>
      <c r="X260" s="586"/>
      <c r="Y260" s="586"/>
      <c r="Z260" s="586"/>
      <c r="AA260" s="586"/>
      <c r="AB260" s="586"/>
      <c r="AC260" s="586"/>
      <c r="AD260" s="586"/>
      <c r="AE260" s="586"/>
      <c r="AF260" s="586"/>
      <c r="AG260" s="601"/>
      <c r="AH260" s="586"/>
      <c r="AI260" s="586"/>
      <c r="AJ260" s="599"/>
      <c r="AK260" s="600"/>
      <c r="AL260" s="600"/>
      <c r="AM260" s="600"/>
      <c r="AN260" s="600"/>
      <c r="AO260" s="600"/>
      <c r="AP260" s="586"/>
      <c r="AQ260" s="586"/>
      <c r="AR260" s="586"/>
      <c r="AS260" s="586"/>
      <c r="AT260" s="586"/>
      <c r="AU260" s="586"/>
      <c r="AV260" s="586"/>
      <c r="AW260" s="586"/>
      <c r="AX260" s="586"/>
      <c r="AY260" s="586"/>
      <c r="AZ260" s="586"/>
      <c r="BA260" s="586"/>
      <c r="BB260" s="586"/>
      <c r="BC260" s="586"/>
      <c r="BD260" s="601"/>
      <c r="BG260" s="599"/>
      <c r="BH260" s="600"/>
      <c r="BI260" s="600"/>
      <c r="BJ260" s="600"/>
      <c r="BK260" s="600"/>
      <c r="BL260" s="600"/>
      <c r="BM260" s="586"/>
      <c r="BN260" s="586"/>
      <c r="BO260" s="586"/>
      <c r="BP260" s="586"/>
      <c r="BQ260" s="586"/>
      <c r="BR260" s="586"/>
      <c r="BS260" s="586"/>
      <c r="BT260" s="586"/>
      <c r="BU260" s="586"/>
      <c r="BV260" s="586"/>
      <c r="BW260" s="586"/>
      <c r="BX260" s="586"/>
      <c r="BY260" s="586"/>
      <c r="BZ260" s="586"/>
      <c r="CA260" s="601"/>
      <c r="CD260" s="599"/>
      <c r="CE260" s="600"/>
      <c r="CF260" s="1480"/>
      <c r="CG260" s="1481"/>
      <c r="CH260" s="1481"/>
      <c r="CI260" s="1481"/>
      <c r="CJ260" s="1481"/>
      <c r="CK260" s="1481"/>
      <c r="CL260" s="1481"/>
      <c r="CM260" s="1481"/>
      <c r="CN260" s="1481"/>
      <c r="CO260" s="1481"/>
      <c r="CP260" s="1481"/>
      <c r="CQ260" s="1481"/>
      <c r="CR260" s="1481"/>
      <c r="CS260" s="1481"/>
      <c r="CT260" s="1481"/>
      <c r="CU260" s="1481"/>
      <c r="CV260" s="1482"/>
      <c r="CW260" s="586"/>
      <c r="CX260" s="601"/>
      <c r="CY260" s="586"/>
      <c r="CZ260" s="586"/>
      <c r="DA260" s="586"/>
      <c r="DB260" s="586"/>
      <c r="DC260" s="586"/>
      <c r="DD260" s="586"/>
      <c r="DE260" s="586"/>
      <c r="DF260" s="586"/>
      <c r="DG260" s="586"/>
      <c r="DH260" s="586"/>
      <c r="DI260" s="586"/>
      <c r="DJ260" s="586"/>
      <c r="DK260" s="586"/>
      <c r="DL260" s="586"/>
      <c r="DM260" s="586"/>
      <c r="DN260" s="586"/>
      <c r="DO260" s="586"/>
      <c r="DP260" s="586"/>
      <c r="DQ260" s="586"/>
      <c r="DR260" s="586"/>
      <c r="DS260" s="586"/>
      <c r="DT260" s="586"/>
      <c r="DU260" s="586"/>
      <c r="DV260" s="586"/>
      <c r="DW260" s="586"/>
      <c r="DX260" s="586"/>
      <c r="DY260" s="586"/>
      <c r="DZ260" s="586"/>
    </row>
    <row r="261" spans="1:130" ht="17.75" customHeight="1">
      <c r="A261" s="596"/>
      <c r="B261" s="598"/>
      <c r="C261" s="598"/>
      <c r="D261" s="598"/>
      <c r="E261" s="598"/>
      <c r="F261" s="598"/>
      <c r="G261" s="598"/>
      <c r="H261" s="598"/>
      <c r="I261" s="598"/>
      <c r="J261" s="598"/>
      <c r="K261" s="598"/>
      <c r="L261" s="586"/>
      <c r="M261" s="599"/>
      <c r="N261" s="600"/>
      <c r="O261" s="600"/>
      <c r="P261" s="600"/>
      <c r="Q261" s="600"/>
      <c r="R261" s="600"/>
      <c r="S261" s="586"/>
      <c r="T261" s="586"/>
      <c r="U261" s="586"/>
      <c r="V261" s="586"/>
      <c r="W261" s="586"/>
      <c r="X261" s="586"/>
      <c r="Y261" s="586"/>
      <c r="Z261" s="586"/>
      <c r="AA261" s="586"/>
      <c r="AB261" s="586"/>
      <c r="AC261" s="586"/>
      <c r="AD261" s="586"/>
      <c r="AE261" s="586"/>
      <c r="AF261" s="586"/>
      <c r="AG261" s="601"/>
      <c r="AH261" s="586"/>
      <c r="AI261" s="586"/>
      <c r="AJ261" s="599"/>
      <c r="AK261" s="600"/>
      <c r="AL261" s="600"/>
      <c r="AM261" s="600"/>
      <c r="AN261" s="600"/>
      <c r="AO261" s="600"/>
      <c r="AP261" s="586"/>
      <c r="AQ261" s="586"/>
      <c r="AR261" s="586"/>
      <c r="AS261" s="586"/>
      <c r="AT261" s="586"/>
      <c r="AU261" s="586"/>
      <c r="AV261" s="586"/>
      <c r="AW261" s="586"/>
      <c r="AX261" s="586"/>
      <c r="AY261" s="586"/>
      <c r="AZ261" s="586"/>
      <c r="BA261" s="586"/>
      <c r="BB261" s="586"/>
      <c r="BC261" s="586"/>
      <c r="BD261" s="601"/>
      <c r="BG261" s="599"/>
      <c r="BH261" s="600"/>
      <c r="BI261" s="600"/>
      <c r="BJ261" s="600"/>
      <c r="BK261" s="600"/>
      <c r="BL261" s="600"/>
      <c r="BM261" s="586"/>
      <c r="BN261" s="586"/>
      <c r="BO261" s="586"/>
      <c r="BP261" s="586"/>
      <c r="BQ261" s="586"/>
      <c r="BR261" s="586"/>
      <c r="BS261" s="586"/>
      <c r="BT261" s="586"/>
      <c r="BU261" s="586"/>
      <c r="BV261" s="586"/>
      <c r="BW261" s="586"/>
      <c r="BX261" s="586"/>
      <c r="BY261" s="586"/>
      <c r="BZ261" s="586"/>
      <c r="CA261" s="601"/>
      <c r="CD261" s="599"/>
      <c r="CE261" s="600"/>
      <c r="CF261" s="1483"/>
      <c r="CG261" s="1484"/>
      <c r="CH261" s="1484"/>
      <c r="CI261" s="1484"/>
      <c r="CJ261" s="1484"/>
      <c r="CK261" s="1484"/>
      <c r="CL261" s="1484"/>
      <c r="CM261" s="1484"/>
      <c r="CN261" s="1484"/>
      <c r="CO261" s="1484"/>
      <c r="CP261" s="1484"/>
      <c r="CQ261" s="1484"/>
      <c r="CR261" s="1484"/>
      <c r="CS261" s="1484"/>
      <c r="CT261" s="1484"/>
      <c r="CU261" s="1484"/>
      <c r="CV261" s="1485"/>
      <c r="CW261" s="586"/>
      <c r="CX261" s="601"/>
      <c r="CY261" s="586"/>
      <c r="CZ261" s="586"/>
      <c r="DA261" s="586"/>
      <c r="DB261" s="586"/>
      <c r="DC261" s="586"/>
      <c r="DD261" s="586"/>
      <c r="DE261" s="586"/>
      <c r="DF261" s="586"/>
      <c r="DG261" s="586"/>
      <c r="DH261" s="586"/>
      <c r="DI261" s="586"/>
      <c r="DJ261" s="586"/>
      <c r="DK261" s="586"/>
      <c r="DL261" s="586"/>
      <c r="DM261" s="586"/>
      <c r="DN261" s="586"/>
      <c r="DO261" s="586"/>
      <c r="DP261" s="586"/>
      <c r="DQ261" s="586"/>
      <c r="DR261" s="586"/>
      <c r="DS261" s="586"/>
      <c r="DT261" s="586"/>
      <c r="DU261" s="586"/>
      <c r="DV261" s="586"/>
      <c r="DW261" s="586"/>
      <c r="DX261" s="586"/>
      <c r="DY261" s="586"/>
      <c r="DZ261" s="586"/>
    </row>
    <row r="262" spans="1:130" ht="17.75" customHeight="1" thickBot="1">
      <c r="A262" s="596"/>
      <c r="B262" s="598"/>
      <c r="C262" s="598"/>
      <c r="D262" s="598"/>
      <c r="E262" s="598"/>
      <c r="F262" s="598"/>
      <c r="G262" s="598"/>
      <c r="H262" s="598"/>
      <c r="I262" s="598"/>
      <c r="J262" s="598"/>
      <c r="K262" s="598"/>
      <c r="L262" s="586"/>
      <c r="M262" s="695"/>
      <c r="N262" s="696"/>
      <c r="O262" s="696"/>
      <c r="P262" s="696"/>
      <c r="Q262" s="696"/>
      <c r="R262" s="696"/>
      <c r="S262" s="697"/>
      <c r="T262" s="697"/>
      <c r="U262" s="697"/>
      <c r="V262" s="697"/>
      <c r="W262" s="697"/>
      <c r="X262" s="697"/>
      <c r="Y262" s="697"/>
      <c r="Z262" s="697"/>
      <c r="AA262" s="697"/>
      <c r="AB262" s="697"/>
      <c r="AC262" s="697"/>
      <c r="AD262" s="697"/>
      <c r="AE262" s="697"/>
      <c r="AF262" s="697"/>
      <c r="AG262" s="698"/>
      <c r="AH262" s="586"/>
      <c r="AI262" s="586"/>
      <c r="AJ262" s="695"/>
      <c r="AK262" s="696"/>
      <c r="AL262" s="696"/>
      <c r="AM262" s="696"/>
      <c r="AN262" s="696"/>
      <c r="AO262" s="696"/>
      <c r="AP262" s="697"/>
      <c r="AQ262" s="697"/>
      <c r="AR262" s="697"/>
      <c r="AS262" s="697"/>
      <c r="AT262" s="697"/>
      <c r="AU262" s="697"/>
      <c r="AV262" s="697"/>
      <c r="AW262" s="697"/>
      <c r="AX262" s="697"/>
      <c r="AY262" s="697"/>
      <c r="AZ262" s="697"/>
      <c r="BA262" s="697"/>
      <c r="BB262" s="697"/>
      <c r="BC262" s="697"/>
      <c r="BD262" s="698"/>
      <c r="BG262" s="695"/>
      <c r="BH262" s="696"/>
      <c r="BI262" s="696"/>
      <c r="BJ262" s="696"/>
      <c r="BK262" s="696"/>
      <c r="BL262" s="696"/>
      <c r="BM262" s="697"/>
      <c r="BN262" s="697"/>
      <c r="BO262" s="697"/>
      <c r="BP262" s="697"/>
      <c r="BQ262" s="697"/>
      <c r="BR262" s="697"/>
      <c r="BS262" s="697"/>
      <c r="BT262" s="697"/>
      <c r="BU262" s="697"/>
      <c r="BV262" s="697"/>
      <c r="BW262" s="697"/>
      <c r="BX262" s="697"/>
      <c r="BY262" s="697"/>
      <c r="BZ262" s="697"/>
      <c r="CA262" s="698"/>
      <c r="CD262" s="695"/>
      <c r="CE262" s="696"/>
      <c r="CF262" s="696"/>
      <c r="CG262" s="696"/>
      <c r="CH262" s="696"/>
      <c r="CI262" s="696"/>
      <c r="CJ262" s="697"/>
      <c r="CK262" s="697"/>
      <c r="CL262" s="697"/>
      <c r="CM262" s="697"/>
      <c r="CN262" s="697"/>
      <c r="CO262" s="697"/>
      <c r="CP262" s="697"/>
      <c r="CQ262" s="697"/>
      <c r="CR262" s="697"/>
      <c r="CS262" s="697"/>
      <c r="CT262" s="697"/>
      <c r="CU262" s="697"/>
      <c r="CV262" s="697"/>
      <c r="CW262" s="697"/>
      <c r="CX262" s="698"/>
      <c r="CY262" s="586"/>
      <c r="CZ262" s="586"/>
      <c r="DA262" s="586"/>
      <c r="DB262" s="586"/>
      <c r="DC262" s="586"/>
      <c r="DD262" s="586"/>
      <c r="DE262" s="586"/>
      <c r="DF262" s="586"/>
      <c r="DG262" s="586"/>
      <c r="DH262" s="586"/>
      <c r="DI262" s="586"/>
      <c r="DJ262" s="586"/>
      <c r="DK262" s="586"/>
      <c r="DL262" s="586"/>
      <c r="DM262" s="586"/>
      <c r="DN262" s="586"/>
      <c r="DO262" s="586"/>
      <c r="DP262" s="586"/>
      <c r="DQ262" s="586"/>
      <c r="DR262" s="586"/>
      <c r="DS262" s="586"/>
      <c r="DT262" s="586"/>
      <c r="DU262" s="586"/>
      <c r="DV262" s="586"/>
      <c r="DW262" s="586"/>
      <c r="DX262" s="586"/>
      <c r="DY262" s="586"/>
      <c r="DZ262" s="586"/>
    </row>
    <row r="263" spans="1:130">
      <c r="A263" s="586"/>
      <c r="B263" s="699"/>
      <c r="C263" s="699"/>
      <c r="D263" s="699"/>
      <c r="E263" s="699"/>
      <c r="F263" s="699"/>
      <c r="G263" s="699"/>
      <c r="H263" s="699"/>
      <c r="I263" s="699"/>
      <c r="J263" s="586"/>
      <c r="K263" s="586"/>
      <c r="L263" s="586"/>
      <c r="M263" s="586"/>
      <c r="N263" s="586"/>
      <c r="O263" s="586"/>
      <c r="P263" s="586"/>
      <c r="Q263" s="586"/>
      <c r="R263" s="586"/>
      <c r="S263" s="586"/>
      <c r="T263" s="586"/>
      <c r="U263" s="586"/>
      <c r="V263" s="586"/>
      <c r="W263" s="586"/>
      <c r="X263" s="586"/>
      <c r="Y263" s="586"/>
      <c r="Z263" s="586"/>
      <c r="AA263" s="586"/>
      <c r="AB263" s="586"/>
      <c r="AC263" s="586"/>
      <c r="AD263" s="586"/>
      <c r="AE263" s="586"/>
      <c r="AF263" s="586"/>
      <c r="AG263" s="586"/>
      <c r="AH263" s="586"/>
      <c r="AI263" s="586"/>
      <c r="AJ263" s="586"/>
      <c r="AK263" s="586"/>
      <c r="AL263" s="586"/>
      <c r="AM263" s="586"/>
      <c r="AN263" s="586"/>
      <c r="AO263" s="586"/>
      <c r="AP263" s="586"/>
      <c r="AQ263" s="586"/>
      <c r="AR263" s="586"/>
      <c r="AS263" s="586"/>
      <c r="AT263" s="586"/>
      <c r="AU263" s="586"/>
      <c r="AV263" s="586"/>
      <c r="AW263" s="586"/>
      <c r="AX263" s="586"/>
      <c r="AY263" s="586"/>
      <c r="AZ263" s="586"/>
      <c r="BA263" s="586"/>
      <c r="BB263" s="586"/>
      <c r="BC263" s="586"/>
      <c r="BD263" s="586"/>
      <c r="BG263" s="586"/>
      <c r="BH263" s="586"/>
      <c r="BI263" s="586"/>
      <c r="BJ263" s="586"/>
      <c r="BK263" s="586"/>
      <c r="BL263" s="586"/>
      <c r="BM263" s="586"/>
      <c r="BN263" s="586"/>
      <c r="BO263" s="586"/>
      <c r="BP263" s="586"/>
      <c r="BQ263" s="586"/>
      <c r="BR263" s="586"/>
      <c r="BS263" s="586"/>
      <c r="BT263" s="586"/>
      <c r="BU263" s="586"/>
      <c r="BV263" s="586"/>
      <c r="BW263" s="586"/>
      <c r="BX263" s="586"/>
      <c r="BY263" s="586"/>
      <c r="BZ263" s="586"/>
      <c r="CA263" s="586"/>
      <c r="CD263" s="586"/>
      <c r="CE263" s="586"/>
      <c r="CF263" s="586"/>
      <c r="CG263" s="586"/>
      <c r="CH263" s="586"/>
      <c r="CI263" s="586"/>
      <c r="CJ263" s="586"/>
      <c r="CK263" s="586"/>
      <c r="CL263" s="586"/>
      <c r="CM263" s="586"/>
      <c r="CN263" s="586"/>
      <c r="CO263" s="586"/>
      <c r="CP263" s="586"/>
      <c r="CQ263" s="586"/>
      <c r="CR263" s="586"/>
      <c r="CS263" s="586"/>
      <c r="CT263" s="586"/>
      <c r="CU263" s="586"/>
      <c r="CV263" s="586"/>
      <c r="CW263" s="586"/>
      <c r="CX263" s="586"/>
      <c r="CY263" s="586"/>
      <c r="CZ263" s="586"/>
      <c r="DA263" s="586"/>
      <c r="DB263" s="586"/>
      <c r="DC263" s="586"/>
      <c r="DD263" s="586"/>
      <c r="DE263" s="586"/>
      <c r="DF263" s="586"/>
      <c r="DG263" s="586"/>
      <c r="DH263" s="586"/>
      <c r="DI263" s="586"/>
      <c r="DJ263" s="586"/>
      <c r="DK263" s="586"/>
      <c r="DL263" s="586"/>
      <c r="DM263" s="586"/>
      <c r="DN263" s="586"/>
      <c r="DO263" s="586"/>
      <c r="DP263" s="586"/>
      <c r="DQ263" s="586"/>
      <c r="DR263" s="586"/>
      <c r="DS263" s="586"/>
      <c r="DT263" s="586"/>
      <c r="DU263" s="586"/>
      <c r="DV263" s="586"/>
      <c r="DW263" s="586"/>
      <c r="DX263" s="586"/>
      <c r="DY263" s="586"/>
      <c r="DZ263" s="586"/>
    </row>
    <row r="264" spans="1:130">
      <c r="A264" s="586"/>
      <c r="B264" s="699"/>
      <c r="C264" s="699"/>
      <c r="D264" s="699"/>
      <c r="E264" s="699"/>
      <c r="F264" s="699"/>
      <c r="G264" s="699"/>
      <c r="H264" s="699"/>
      <c r="I264" s="699"/>
      <c r="J264" s="586"/>
      <c r="K264" s="586"/>
      <c r="L264" s="586"/>
      <c r="M264" s="586"/>
      <c r="N264" s="586"/>
      <c r="O264" s="586"/>
      <c r="P264" s="586"/>
      <c r="Q264" s="586"/>
      <c r="R264" s="586"/>
      <c r="S264" s="586"/>
      <c r="T264" s="586"/>
      <c r="U264" s="586"/>
      <c r="V264" s="586"/>
      <c r="W264" s="586"/>
      <c r="X264" s="586"/>
      <c r="Y264" s="586"/>
      <c r="Z264" s="586"/>
      <c r="AA264" s="586"/>
      <c r="AB264" s="586"/>
      <c r="AC264" s="586"/>
      <c r="AD264" s="586"/>
      <c r="AE264" s="586"/>
      <c r="AF264" s="586"/>
      <c r="AG264" s="586"/>
      <c r="AH264" s="586"/>
      <c r="AI264" s="586"/>
      <c r="AJ264" s="586"/>
      <c r="AK264" s="586"/>
      <c r="AL264" s="586"/>
      <c r="AM264" s="586"/>
      <c r="AN264" s="586"/>
      <c r="AO264" s="586"/>
      <c r="AP264" s="586"/>
      <c r="AQ264" s="586"/>
      <c r="AR264" s="586"/>
      <c r="AS264" s="586"/>
      <c r="AT264" s="586"/>
      <c r="AU264" s="586"/>
      <c r="AV264" s="586"/>
      <c r="AW264" s="586"/>
      <c r="AX264" s="586"/>
      <c r="AY264" s="586"/>
      <c r="AZ264" s="586"/>
      <c r="BA264" s="586"/>
      <c r="BB264" s="586"/>
      <c r="BC264" s="586"/>
      <c r="BD264" s="586"/>
      <c r="BG264" s="586"/>
      <c r="BH264" s="586"/>
      <c r="BI264" s="586"/>
      <c r="BJ264" s="586"/>
      <c r="BK264" s="586"/>
      <c r="BL264" s="586"/>
      <c r="BM264" s="586"/>
      <c r="BN264" s="586"/>
      <c r="BO264" s="586"/>
      <c r="BP264" s="586"/>
      <c r="BQ264" s="586"/>
      <c r="BR264" s="586"/>
      <c r="BS264" s="586"/>
      <c r="BT264" s="586"/>
      <c r="BU264" s="586"/>
      <c r="BV264" s="586"/>
      <c r="BW264" s="586"/>
      <c r="BX264" s="586"/>
      <c r="BY264" s="586"/>
      <c r="BZ264" s="586"/>
      <c r="CA264" s="586"/>
      <c r="CD264" s="586"/>
      <c r="CE264" s="586"/>
      <c r="CF264" s="586"/>
      <c r="CG264" s="586"/>
      <c r="CH264" s="586"/>
      <c r="CI264" s="586"/>
      <c r="CJ264" s="586"/>
      <c r="CK264" s="586"/>
      <c r="CL264" s="586"/>
      <c r="CM264" s="586"/>
      <c r="CN264" s="586"/>
      <c r="CO264" s="586"/>
      <c r="CP264" s="586"/>
      <c r="CQ264" s="586"/>
      <c r="CR264" s="586"/>
      <c r="CS264" s="586"/>
      <c r="CT264" s="586"/>
      <c r="CU264" s="586"/>
      <c r="CV264" s="586"/>
      <c r="CW264" s="586"/>
      <c r="CX264" s="586"/>
      <c r="CY264" s="586"/>
      <c r="CZ264" s="586"/>
      <c r="DA264" s="586"/>
      <c r="DB264" s="586"/>
      <c r="DC264" s="586"/>
      <c r="DD264" s="586"/>
      <c r="DE264" s="586"/>
      <c r="DF264" s="586"/>
      <c r="DG264" s="586"/>
      <c r="DH264" s="586"/>
      <c r="DI264" s="586"/>
      <c r="DJ264" s="586"/>
      <c r="DK264" s="586"/>
      <c r="DL264" s="586"/>
      <c r="DM264" s="586"/>
      <c r="DN264" s="586"/>
      <c r="DO264" s="586"/>
      <c r="DP264" s="586"/>
      <c r="DQ264" s="586"/>
      <c r="DR264" s="586"/>
      <c r="DS264" s="586"/>
      <c r="DT264" s="586"/>
      <c r="DU264" s="586"/>
      <c r="DV264" s="586"/>
      <c r="DW264" s="586"/>
      <c r="DX264" s="586"/>
      <c r="DY264" s="586"/>
      <c r="DZ264" s="586"/>
    </row>
    <row r="265" spans="1:130">
      <c r="A265" s="586"/>
      <c r="B265" s="699"/>
      <c r="C265" s="699"/>
      <c r="D265" s="699"/>
      <c r="E265" s="699"/>
      <c r="F265" s="699"/>
      <c r="G265" s="699"/>
      <c r="H265" s="699"/>
      <c r="I265" s="699"/>
      <c r="J265" s="586"/>
      <c r="K265" s="586"/>
      <c r="L265" s="586"/>
      <c r="M265" s="586"/>
      <c r="N265" s="586"/>
      <c r="O265" s="586"/>
      <c r="P265" s="586"/>
      <c r="Q265" s="586"/>
      <c r="R265" s="586"/>
      <c r="S265" s="586"/>
      <c r="T265" s="586"/>
      <c r="U265" s="586"/>
      <c r="V265" s="586"/>
      <c r="W265" s="586"/>
      <c r="X265" s="586"/>
      <c r="Y265" s="586"/>
      <c r="Z265" s="586"/>
      <c r="AA265" s="586"/>
      <c r="AB265" s="586"/>
      <c r="AC265" s="586"/>
      <c r="AD265" s="586"/>
      <c r="AE265" s="586"/>
      <c r="AF265" s="586"/>
      <c r="AG265" s="586"/>
      <c r="AH265" s="586"/>
      <c r="AI265" s="586"/>
      <c r="AJ265" s="586"/>
      <c r="AK265" s="586"/>
      <c r="AL265" s="586"/>
      <c r="AM265" s="586"/>
      <c r="AN265" s="586"/>
      <c r="AO265" s="586"/>
      <c r="AP265" s="586"/>
      <c r="AQ265" s="586"/>
      <c r="AR265" s="586"/>
      <c r="AS265" s="586"/>
      <c r="AT265" s="586"/>
      <c r="AU265" s="586"/>
      <c r="AV265" s="586"/>
      <c r="AW265" s="586"/>
      <c r="AX265" s="586"/>
      <c r="AY265" s="586"/>
      <c r="AZ265" s="586"/>
      <c r="BA265" s="586"/>
      <c r="BB265" s="586"/>
      <c r="BC265" s="586"/>
      <c r="BD265" s="586"/>
      <c r="BG265" s="586"/>
      <c r="BH265" s="586"/>
      <c r="BI265" s="586"/>
      <c r="BJ265" s="586"/>
      <c r="BK265" s="586"/>
      <c r="BL265" s="586"/>
      <c r="BM265" s="586"/>
      <c r="BN265" s="586"/>
      <c r="BO265" s="586"/>
      <c r="BP265" s="586"/>
      <c r="BQ265" s="586"/>
      <c r="BR265" s="586"/>
      <c r="BS265" s="586"/>
      <c r="BT265" s="586"/>
      <c r="BU265" s="586"/>
      <c r="BV265" s="586"/>
      <c r="BW265" s="586"/>
      <c r="BX265" s="586"/>
      <c r="BY265" s="586"/>
      <c r="BZ265" s="586"/>
      <c r="CA265" s="586"/>
      <c r="CD265" s="586"/>
      <c r="CE265" s="586"/>
      <c r="CF265" s="586"/>
      <c r="CG265" s="586"/>
      <c r="CH265" s="586"/>
      <c r="CI265" s="586"/>
      <c r="CJ265" s="586"/>
      <c r="CK265" s="586"/>
      <c r="CL265" s="586"/>
      <c r="CM265" s="586"/>
      <c r="CN265" s="586"/>
      <c r="CO265" s="586"/>
      <c r="CP265" s="586"/>
      <c r="CQ265" s="586"/>
      <c r="CR265" s="586"/>
      <c r="CS265" s="586"/>
      <c r="CT265" s="586"/>
      <c r="CU265" s="586"/>
      <c r="CV265" s="586"/>
      <c r="CW265" s="586"/>
      <c r="CX265" s="586"/>
      <c r="CY265" s="586"/>
      <c r="CZ265" s="586"/>
      <c r="DA265" s="586"/>
      <c r="DB265" s="586"/>
      <c r="DC265" s="586"/>
      <c r="DD265" s="586"/>
      <c r="DE265" s="586"/>
      <c r="DF265" s="586"/>
      <c r="DG265" s="586"/>
      <c r="DH265" s="586"/>
      <c r="DI265" s="586"/>
      <c r="DJ265" s="586"/>
      <c r="DK265" s="586"/>
      <c r="DL265" s="586"/>
      <c r="DM265" s="586"/>
      <c r="DN265" s="586"/>
      <c r="DO265" s="586"/>
      <c r="DP265" s="586"/>
      <c r="DQ265" s="586"/>
      <c r="DR265" s="586"/>
      <c r="DS265" s="586"/>
      <c r="DT265" s="586"/>
      <c r="DU265" s="586"/>
      <c r="DV265" s="586"/>
      <c r="DW265" s="586"/>
      <c r="DX265" s="586"/>
      <c r="DY265" s="586"/>
      <c r="DZ265" s="586"/>
    </row>
    <row r="266" spans="1:130">
      <c r="A266" s="586"/>
      <c r="B266" s="699"/>
      <c r="C266" s="699"/>
      <c r="D266" s="699"/>
      <c r="E266" s="699"/>
      <c r="F266" s="699"/>
      <c r="G266" s="699"/>
      <c r="H266" s="699"/>
      <c r="I266" s="699"/>
      <c r="J266" s="586"/>
      <c r="K266" s="586"/>
      <c r="L266" s="586"/>
      <c r="M266" s="586"/>
      <c r="N266" s="586"/>
      <c r="O266" s="586"/>
      <c r="P266" s="586"/>
      <c r="Q266" s="586"/>
      <c r="R266" s="586"/>
      <c r="S266" s="586"/>
      <c r="T266" s="586"/>
      <c r="U266" s="586"/>
      <c r="V266" s="586"/>
      <c r="W266" s="586"/>
      <c r="X266" s="586"/>
      <c r="Y266" s="586"/>
      <c r="Z266" s="586"/>
      <c r="AA266" s="586"/>
      <c r="AB266" s="586"/>
      <c r="AC266" s="586"/>
      <c r="AD266" s="586"/>
      <c r="AE266" s="586"/>
      <c r="AF266" s="586"/>
      <c r="AG266" s="586"/>
      <c r="AH266" s="586"/>
      <c r="AI266" s="586"/>
      <c r="AJ266" s="586"/>
      <c r="AK266" s="586"/>
      <c r="AL266" s="586"/>
      <c r="AM266" s="586"/>
      <c r="AN266" s="586"/>
      <c r="AO266" s="586"/>
      <c r="AP266" s="586"/>
      <c r="AQ266" s="586"/>
      <c r="AR266" s="586"/>
      <c r="AS266" s="586"/>
      <c r="AT266" s="586"/>
      <c r="AU266" s="586"/>
      <c r="AV266" s="586"/>
      <c r="AW266" s="586"/>
      <c r="AX266" s="586"/>
      <c r="AY266" s="586"/>
      <c r="AZ266" s="586"/>
      <c r="BA266" s="586"/>
      <c r="BB266" s="586"/>
      <c r="BC266" s="586"/>
      <c r="BD266" s="586"/>
      <c r="BG266" s="586"/>
      <c r="BH266" s="586"/>
      <c r="BI266" s="586"/>
      <c r="BJ266" s="586"/>
      <c r="BK266" s="586"/>
      <c r="BL266" s="586"/>
      <c r="BM266" s="586"/>
      <c r="BN266" s="586"/>
      <c r="BO266" s="586"/>
      <c r="BP266" s="586"/>
      <c r="BQ266" s="586"/>
      <c r="BR266" s="586"/>
      <c r="BS266" s="586"/>
      <c r="BT266" s="586"/>
      <c r="BU266" s="586"/>
      <c r="BV266" s="586"/>
      <c r="BW266" s="586"/>
      <c r="BX266" s="586"/>
      <c r="BY266" s="586"/>
      <c r="BZ266" s="586"/>
      <c r="CA266" s="586"/>
      <c r="CD266" s="586"/>
      <c r="CE266" s="586"/>
      <c r="CF266" s="586"/>
      <c r="CG266" s="586"/>
      <c r="CH266" s="586"/>
      <c r="CI266" s="586"/>
      <c r="CJ266" s="586"/>
      <c r="CK266" s="586"/>
      <c r="CL266" s="586"/>
      <c r="CM266" s="586"/>
      <c r="CN266" s="586"/>
      <c r="CO266" s="586"/>
      <c r="CP266" s="586"/>
      <c r="CQ266" s="586"/>
      <c r="CR266" s="586"/>
      <c r="CS266" s="586"/>
      <c r="CT266" s="586"/>
      <c r="CU266" s="586"/>
      <c r="CV266" s="586"/>
      <c r="CW266" s="586"/>
      <c r="CX266" s="586"/>
      <c r="CY266" s="586"/>
      <c r="CZ266" s="586"/>
      <c r="DA266" s="586"/>
      <c r="DB266" s="586"/>
      <c r="DC266" s="586"/>
      <c r="DD266" s="586"/>
      <c r="DE266" s="586"/>
      <c r="DF266" s="586"/>
      <c r="DG266" s="586"/>
      <c r="DH266" s="586"/>
      <c r="DI266" s="586"/>
      <c r="DJ266" s="586"/>
      <c r="DK266" s="586"/>
      <c r="DL266" s="586"/>
      <c r="DM266" s="586"/>
      <c r="DN266" s="586"/>
      <c r="DO266" s="586"/>
      <c r="DP266" s="586"/>
      <c r="DQ266" s="586"/>
      <c r="DR266" s="586"/>
      <c r="DS266" s="586"/>
      <c r="DT266" s="586"/>
      <c r="DU266" s="586"/>
      <c r="DV266" s="586"/>
      <c r="DW266" s="586"/>
      <c r="DX266" s="586"/>
      <c r="DY266" s="586"/>
      <c r="DZ266" s="586"/>
    </row>
    <row r="267" spans="1:130">
      <c r="A267" s="586"/>
      <c r="B267" s="699"/>
      <c r="C267" s="699"/>
      <c r="D267" s="699"/>
      <c r="E267" s="699"/>
      <c r="F267" s="699"/>
      <c r="G267" s="699"/>
      <c r="H267" s="699"/>
      <c r="I267" s="699"/>
      <c r="J267" s="586"/>
      <c r="K267" s="586"/>
      <c r="L267" s="586"/>
      <c r="M267" s="586"/>
      <c r="N267" s="586"/>
      <c r="O267" s="586"/>
      <c r="P267" s="586"/>
      <c r="Q267" s="586"/>
      <c r="R267" s="586"/>
      <c r="S267" s="586"/>
      <c r="T267" s="586"/>
      <c r="U267" s="586"/>
      <c r="V267" s="586"/>
      <c r="W267" s="586"/>
      <c r="X267" s="586"/>
      <c r="Y267" s="586"/>
      <c r="Z267" s="586"/>
      <c r="AA267" s="586"/>
      <c r="AB267" s="586"/>
      <c r="AC267" s="586"/>
      <c r="AD267" s="586"/>
      <c r="AE267" s="586"/>
      <c r="AF267" s="586"/>
      <c r="AG267" s="586"/>
      <c r="AH267" s="586"/>
      <c r="AI267" s="586"/>
      <c r="AJ267" s="586"/>
      <c r="AK267" s="586"/>
      <c r="AL267" s="586"/>
      <c r="AM267" s="586"/>
      <c r="AN267" s="586"/>
      <c r="AO267" s="586"/>
      <c r="AP267" s="586"/>
      <c r="AQ267" s="586"/>
      <c r="AR267" s="586"/>
      <c r="AS267" s="586"/>
      <c r="AT267" s="586"/>
      <c r="AU267" s="586"/>
      <c r="AV267" s="586"/>
      <c r="AW267" s="586"/>
      <c r="AX267" s="586"/>
      <c r="AY267" s="586"/>
      <c r="AZ267" s="586"/>
      <c r="BA267" s="586"/>
      <c r="BB267" s="586"/>
      <c r="BC267" s="586"/>
      <c r="BD267" s="586"/>
      <c r="BG267" s="586"/>
      <c r="BH267" s="586"/>
      <c r="BI267" s="586"/>
      <c r="BJ267" s="586"/>
      <c r="BK267" s="586"/>
      <c r="BL267" s="586"/>
      <c r="BM267" s="586"/>
      <c r="BN267" s="586"/>
      <c r="BO267" s="586"/>
      <c r="BP267" s="586"/>
      <c r="BQ267" s="586"/>
      <c r="BR267" s="586"/>
      <c r="BS267" s="586"/>
      <c r="BT267" s="586"/>
      <c r="BU267" s="586"/>
      <c r="BV267" s="586"/>
      <c r="BW267" s="586"/>
      <c r="BX267" s="586"/>
      <c r="BY267" s="586"/>
      <c r="BZ267" s="586"/>
      <c r="CA267" s="586"/>
      <c r="CD267" s="586"/>
      <c r="CE267" s="586"/>
      <c r="CF267" s="586"/>
      <c r="CG267" s="586"/>
      <c r="CH267" s="586"/>
      <c r="CI267" s="586"/>
      <c r="CJ267" s="586"/>
      <c r="CK267" s="586"/>
      <c r="CL267" s="586"/>
      <c r="CM267" s="586"/>
      <c r="CN267" s="586"/>
      <c r="CO267" s="586"/>
      <c r="CP267" s="586"/>
      <c r="CQ267" s="586"/>
      <c r="CR267" s="586"/>
      <c r="CS267" s="586"/>
      <c r="CT267" s="586"/>
      <c r="CU267" s="586"/>
      <c r="CV267" s="586"/>
      <c r="CW267" s="586"/>
      <c r="CX267" s="586"/>
      <c r="CY267" s="586"/>
      <c r="CZ267" s="586"/>
      <c r="DA267" s="586"/>
      <c r="DB267" s="586"/>
      <c r="DC267" s="586"/>
      <c r="DD267" s="586"/>
      <c r="DE267" s="586"/>
      <c r="DF267" s="586"/>
      <c r="DG267" s="586"/>
      <c r="DH267" s="586"/>
      <c r="DI267" s="586"/>
      <c r="DJ267" s="586"/>
      <c r="DK267" s="586"/>
      <c r="DL267" s="586"/>
      <c r="DM267" s="586"/>
      <c r="DN267" s="586"/>
      <c r="DO267" s="586"/>
      <c r="DP267" s="586"/>
      <c r="DQ267" s="586"/>
      <c r="DR267" s="586"/>
      <c r="DS267" s="586"/>
      <c r="DT267" s="586"/>
      <c r="DU267" s="586"/>
      <c r="DV267" s="586"/>
      <c r="DW267" s="586"/>
      <c r="DX267" s="586"/>
      <c r="DY267" s="586"/>
      <c r="DZ267" s="586"/>
    </row>
    <row r="268" spans="1:130">
      <c r="A268" s="586"/>
      <c r="B268" s="699"/>
      <c r="C268" s="699"/>
      <c r="D268" s="699"/>
      <c r="E268" s="699"/>
      <c r="F268" s="699"/>
      <c r="G268" s="699"/>
      <c r="H268" s="699"/>
      <c r="I268" s="699"/>
      <c r="J268" s="586"/>
      <c r="K268" s="586"/>
      <c r="L268" s="586"/>
      <c r="M268" s="586"/>
      <c r="N268" s="586"/>
      <c r="O268" s="586"/>
      <c r="P268" s="586"/>
      <c r="Q268" s="586"/>
      <c r="R268" s="586"/>
      <c r="S268" s="586"/>
      <c r="T268" s="586"/>
      <c r="U268" s="586"/>
      <c r="V268" s="586"/>
      <c r="W268" s="586"/>
      <c r="X268" s="586"/>
      <c r="Y268" s="586"/>
      <c r="Z268" s="586"/>
      <c r="AA268" s="586"/>
      <c r="AB268" s="586"/>
      <c r="AC268" s="586"/>
      <c r="AD268" s="586"/>
      <c r="AE268" s="586"/>
      <c r="AF268" s="586"/>
      <c r="AG268" s="586"/>
      <c r="AH268" s="586"/>
      <c r="AI268" s="586"/>
      <c r="AJ268" s="586"/>
      <c r="AK268" s="586"/>
      <c r="AL268" s="586"/>
      <c r="AM268" s="586"/>
      <c r="AN268" s="586"/>
      <c r="AO268" s="586"/>
      <c r="AP268" s="586"/>
      <c r="AQ268" s="586"/>
      <c r="AR268" s="586"/>
      <c r="AS268" s="586"/>
      <c r="AT268" s="586"/>
      <c r="AU268" s="586"/>
      <c r="AV268" s="586"/>
      <c r="AW268" s="586"/>
      <c r="AX268" s="586"/>
      <c r="AY268" s="586"/>
      <c r="AZ268" s="586"/>
      <c r="BA268" s="586"/>
      <c r="BB268" s="586"/>
      <c r="BC268" s="586"/>
      <c r="BD268" s="586"/>
      <c r="BG268" s="586"/>
      <c r="BH268" s="586"/>
      <c r="BI268" s="586"/>
      <c r="BJ268" s="586"/>
      <c r="BK268" s="586"/>
      <c r="BL268" s="586"/>
      <c r="BM268" s="586"/>
      <c r="BN268" s="586"/>
      <c r="BO268" s="586"/>
      <c r="BP268" s="586"/>
      <c r="BQ268" s="586"/>
      <c r="BR268" s="586"/>
      <c r="BS268" s="586"/>
      <c r="BT268" s="586"/>
      <c r="BU268" s="586"/>
      <c r="BV268" s="586"/>
      <c r="BW268" s="586"/>
      <c r="BX268" s="586"/>
      <c r="BY268" s="586"/>
      <c r="BZ268" s="586"/>
      <c r="CA268" s="586"/>
      <c r="CD268" s="586"/>
      <c r="CE268" s="586"/>
      <c r="CF268" s="586"/>
      <c r="CG268" s="586"/>
      <c r="CH268" s="586"/>
      <c r="CI268" s="586"/>
      <c r="CJ268" s="586"/>
      <c r="CK268" s="586"/>
      <c r="CL268" s="586"/>
      <c r="CM268" s="586"/>
      <c r="CN268" s="586"/>
      <c r="CO268" s="586"/>
      <c r="CP268" s="586"/>
      <c r="CQ268" s="586"/>
      <c r="CR268" s="586"/>
      <c r="CS268" s="586"/>
      <c r="CT268" s="586"/>
      <c r="CU268" s="586"/>
      <c r="CV268" s="586"/>
      <c r="CW268" s="586"/>
      <c r="CX268" s="586"/>
      <c r="CY268" s="586"/>
      <c r="CZ268" s="586"/>
      <c r="DA268" s="586"/>
      <c r="DB268" s="586"/>
      <c r="DC268" s="586"/>
      <c r="DD268" s="586"/>
      <c r="DE268" s="586"/>
      <c r="DF268" s="586"/>
      <c r="DG268" s="586"/>
      <c r="DH268" s="586"/>
      <c r="DI268" s="586"/>
      <c r="DJ268" s="586"/>
      <c r="DK268" s="586"/>
      <c r="DL268" s="586"/>
      <c r="DM268" s="586"/>
      <c r="DN268" s="586"/>
      <c r="DO268" s="586"/>
      <c r="DP268" s="586"/>
      <c r="DQ268" s="586"/>
      <c r="DR268" s="586"/>
      <c r="DS268" s="586"/>
      <c r="DT268" s="586"/>
      <c r="DU268" s="586"/>
      <c r="DV268" s="586"/>
      <c r="DW268" s="586"/>
      <c r="DX268" s="586"/>
      <c r="DY268" s="586"/>
      <c r="DZ268" s="586"/>
    </row>
    <row r="269" spans="1:130">
      <c r="A269" s="586"/>
      <c r="B269" s="699"/>
      <c r="C269" s="699"/>
      <c r="D269" s="699"/>
      <c r="E269" s="699"/>
      <c r="F269" s="699"/>
      <c r="G269" s="699"/>
      <c r="H269" s="699"/>
      <c r="I269" s="699"/>
      <c r="J269" s="586"/>
      <c r="K269" s="586"/>
      <c r="L269" s="586"/>
      <c r="M269" s="586"/>
      <c r="N269" s="586"/>
      <c r="O269" s="586"/>
      <c r="P269" s="586"/>
      <c r="Q269" s="586"/>
      <c r="R269" s="586"/>
      <c r="S269" s="586"/>
      <c r="T269" s="586"/>
      <c r="U269" s="586"/>
      <c r="V269" s="586"/>
      <c r="W269" s="586"/>
      <c r="X269" s="586"/>
      <c r="Y269" s="586"/>
      <c r="Z269" s="586"/>
      <c r="AA269" s="586"/>
      <c r="AB269" s="586"/>
      <c r="AC269" s="586"/>
      <c r="AD269" s="586"/>
      <c r="AE269" s="586"/>
      <c r="AF269" s="586"/>
      <c r="AG269" s="586"/>
      <c r="AH269" s="586"/>
      <c r="AI269" s="586"/>
      <c r="AJ269" s="586"/>
      <c r="AK269" s="586"/>
      <c r="AL269" s="586"/>
      <c r="AM269" s="586"/>
      <c r="AN269" s="586"/>
      <c r="AO269" s="586"/>
      <c r="AP269" s="586"/>
      <c r="AQ269" s="586"/>
      <c r="AR269" s="586"/>
      <c r="AS269" s="586"/>
      <c r="AT269" s="586"/>
      <c r="AU269" s="586"/>
      <c r="AV269" s="586"/>
      <c r="AW269" s="586"/>
      <c r="AX269" s="586"/>
      <c r="AY269" s="586"/>
      <c r="AZ269" s="586"/>
      <c r="BA269" s="586"/>
      <c r="BB269" s="586"/>
      <c r="BC269" s="586"/>
      <c r="BD269" s="586"/>
      <c r="BG269" s="586"/>
      <c r="BH269" s="586"/>
      <c r="BI269" s="586"/>
      <c r="BJ269" s="586"/>
      <c r="BK269" s="586"/>
      <c r="BL269" s="586"/>
      <c r="BM269" s="586"/>
      <c r="BN269" s="586"/>
      <c r="BO269" s="586"/>
      <c r="BP269" s="586"/>
      <c r="BQ269" s="586"/>
      <c r="BR269" s="586"/>
      <c r="BS269" s="586"/>
      <c r="BT269" s="586"/>
      <c r="BU269" s="586"/>
      <c r="BV269" s="586"/>
      <c r="BW269" s="586"/>
      <c r="BX269" s="586"/>
      <c r="BY269" s="586"/>
      <c r="BZ269" s="586"/>
      <c r="CA269" s="586"/>
      <c r="CD269" s="586"/>
      <c r="CE269" s="586"/>
      <c r="CF269" s="586"/>
      <c r="CG269" s="586"/>
      <c r="CH269" s="586"/>
      <c r="CI269" s="586"/>
      <c r="CJ269" s="586"/>
      <c r="CK269" s="586"/>
      <c r="CL269" s="586"/>
      <c r="CM269" s="586"/>
      <c r="CN269" s="586"/>
      <c r="CO269" s="586"/>
      <c r="CP269" s="586"/>
      <c r="CQ269" s="586"/>
      <c r="CR269" s="586"/>
      <c r="CS269" s="586"/>
      <c r="CT269" s="586"/>
      <c r="CU269" s="586"/>
      <c r="CV269" s="586"/>
      <c r="CW269" s="586"/>
      <c r="CX269" s="586"/>
      <c r="CY269" s="586"/>
      <c r="CZ269" s="586"/>
      <c r="DA269" s="586"/>
      <c r="DB269" s="586"/>
      <c r="DC269" s="586"/>
      <c r="DD269" s="586"/>
      <c r="DE269" s="586"/>
      <c r="DF269" s="586"/>
      <c r="DG269" s="586"/>
      <c r="DH269" s="586"/>
      <c r="DI269" s="586"/>
      <c r="DJ269" s="586"/>
      <c r="DK269" s="586"/>
      <c r="DL269" s="586"/>
      <c r="DM269" s="586"/>
      <c r="DN269" s="586"/>
      <c r="DO269" s="586"/>
      <c r="DP269" s="586"/>
      <c r="DQ269" s="586"/>
      <c r="DR269" s="586"/>
      <c r="DS269" s="586"/>
      <c r="DT269" s="586"/>
      <c r="DU269" s="586"/>
      <c r="DV269" s="586"/>
      <c r="DW269" s="586"/>
      <c r="DX269" s="586"/>
      <c r="DY269" s="586"/>
      <c r="DZ269" s="586"/>
    </row>
    <row r="270" spans="1:130">
      <c r="A270" s="586"/>
      <c r="B270" s="699"/>
      <c r="C270" s="699"/>
      <c r="D270" s="699"/>
      <c r="E270" s="699"/>
      <c r="F270" s="699"/>
      <c r="G270" s="699"/>
      <c r="H270" s="699"/>
      <c r="I270" s="699"/>
      <c r="J270" s="586"/>
      <c r="K270" s="586"/>
      <c r="L270" s="586"/>
      <c r="M270" s="586"/>
      <c r="N270" s="586"/>
      <c r="O270" s="586"/>
      <c r="P270" s="586"/>
      <c r="Q270" s="586"/>
      <c r="R270" s="586"/>
      <c r="S270" s="586"/>
      <c r="T270" s="586"/>
      <c r="U270" s="586"/>
      <c r="V270" s="586"/>
      <c r="W270" s="586"/>
      <c r="X270" s="586"/>
      <c r="Y270" s="586"/>
      <c r="Z270" s="586"/>
      <c r="AA270" s="586"/>
      <c r="AB270" s="586"/>
      <c r="AC270" s="586"/>
      <c r="AD270" s="586"/>
      <c r="AE270" s="586"/>
      <c r="AF270" s="586"/>
      <c r="AG270" s="586"/>
      <c r="AH270" s="586"/>
      <c r="AI270" s="586"/>
      <c r="AJ270" s="586"/>
      <c r="AK270" s="586"/>
      <c r="AL270" s="586"/>
      <c r="AM270" s="586"/>
      <c r="AN270" s="586"/>
      <c r="AO270" s="586"/>
      <c r="AP270" s="586"/>
      <c r="AQ270" s="586"/>
      <c r="AR270" s="586"/>
      <c r="AS270" s="586"/>
      <c r="AT270" s="586"/>
      <c r="AU270" s="586"/>
      <c r="AV270" s="586"/>
      <c r="AW270" s="586"/>
      <c r="AX270" s="586"/>
      <c r="AY270" s="586"/>
      <c r="AZ270" s="586"/>
      <c r="BA270" s="586"/>
      <c r="BB270" s="586"/>
      <c r="BC270" s="586"/>
      <c r="BD270" s="586"/>
      <c r="BG270" s="586"/>
      <c r="BH270" s="586"/>
      <c r="BI270" s="586"/>
      <c r="BJ270" s="586"/>
      <c r="BK270" s="586"/>
      <c r="BL270" s="586"/>
      <c r="BM270" s="586"/>
      <c r="BN270" s="586"/>
      <c r="BO270" s="586"/>
      <c r="BP270" s="586"/>
      <c r="BQ270" s="586"/>
      <c r="BR270" s="586"/>
      <c r="BS270" s="586"/>
      <c r="BT270" s="586"/>
      <c r="BU270" s="586"/>
      <c r="BV270" s="586"/>
      <c r="BW270" s="586"/>
      <c r="BX270" s="586"/>
      <c r="BY270" s="586"/>
      <c r="BZ270" s="586"/>
      <c r="CA270" s="586"/>
      <c r="CD270" s="586"/>
      <c r="CE270" s="586"/>
      <c r="CF270" s="586"/>
      <c r="CG270" s="586"/>
      <c r="CH270" s="586"/>
      <c r="CI270" s="586"/>
      <c r="CJ270" s="586"/>
      <c r="CK270" s="586"/>
      <c r="CL270" s="586"/>
      <c r="CM270" s="586"/>
      <c r="CN270" s="586"/>
      <c r="CO270" s="586"/>
      <c r="CP270" s="586"/>
      <c r="CQ270" s="586"/>
      <c r="CR270" s="586"/>
      <c r="CS270" s="586"/>
      <c r="CT270" s="586"/>
      <c r="CU270" s="586"/>
      <c r="CV270" s="586"/>
      <c r="CW270" s="586"/>
      <c r="CX270" s="586"/>
      <c r="CY270" s="586"/>
      <c r="CZ270" s="586"/>
      <c r="DA270" s="586"/>
      <c r="DB270" s="586"/>
      <c r="DC270" s="586"/>
      <c r="DD270" s="586"/>
      <c r="DE270" s="586"/>
      <c r="DF270" s="586"/>
      <c r="DG270" s="586"/>
      <c r="DH270" s="586"/>
      <c r="DI270" s="586"/>
      <c r="DJ270" s="586"/>
      <c r="DK270" s="586"/>
      <c r="DL270" s="586"/>
      <c r="DM270" s="586"/>
      <c r="DN270" s="586"/>
      <c r="DO270" s="586"/>
      <c r="DP270" s="586"/>
      <c r="DQ270" s="586"/>
      <c r="DR270" s="586"/>
      <c r="DS270" s="586"/>
      <c r="DT270" s="586"/>
      <c r="DU270" s="586"/>
      <c r="DV270" s="586"/>
      <c r="DW270" s="586"/>
      <c r="DX270" s="586"/>
      <c r="DY270" s="586"/>
      <c r="DZ270" s="586"/>
    </row>
    <row r="271" spans="1:130">
      <c r="A271" s="586"/>
      <c r="B271" s="699"/>
      <c r="C271" s="699"/>
      <c r="D271" s="699"/>
      <c r="E271" s="699"/>
      <c r="F271" s="699"/>
      <c r="G271" s="699"/>
      <c r="H271" s="699"/>
      <c r="I271" s="699"/>
      <c r="J271" s="586"/>
      <c r="K271" s="586"/>
      <c r="L271" s="586"/>
      <c r="M271" s="586"/>
      <c r="N271" s="586"/>
      <c r="O271" s="586"/>
      <c r="P271" s="586"/>
      <c r="Q271" s="586"/>
      <c r="R271" s="586"/>
      <c r="S271" s="586"/>
      <c r="T271" s="586"/>
      <c r="U271" s="586"/>
      <c r="V271" s="586"/>
      <c r="W271" s="586"/>
      <c r="X271" s="586"/>
      <c r="Y271" s="586"/>
      <c r="Z271" s="586"/>
      <c r="AA271" s="586"/>
      <c r="AB271" s="586"/>
      <c r="AC271" s="586"/>
      <c r="AD271" s="586"/>
      <c r="AE271" s="586"/>
      <c r="AF271" s="586"/>
      <c r="AG271" s="586"/>
      <c r="AH271" s="586"/>
      <c r="AI271" s="586"/>
      <c r="AJ271" s="586"/>
      <c r="AK271" s="586"/>
      <c r="AL271" s="586"/>
      <c r="AM271" s="586"/>
      <c r="AN271" s="586"/>
      <c r="AO271" s="586"/>
      <c r="AP271" s="586"/>
      <c r="AQ271" s="586"/>
      <c r="AR271" s="586"/>
      <c r="AS271" s="586"/>
      <c r="AT271" s="586"/>
      <c r="AU271" s="586"/>
      <c r="AV271" s="586"/>
      <c r="AW271" s="586"/>
      <c r="AX271" s="586"/>
      <c r="AY271" s="586"/>
      <c r="AZ271" s="586"/>
      <c r="BA271" s="586"/>
      <c r="BB271" s="586"/>
      <c r="BC271" s="586"/>
      <c r="BD271" s="586"/>
      <c r="BG271" s="586"/>
      <c r="BH271" s="586"/>
      <c r="BI271" s="586"/>
      <c r="BJ271" s="586"/>
      <c r="BK271" s="586"/>
      <c r="BL271" s="586"/>
      <c r="BM271" s="586"/>
      <c r="BN271" s="586"/>
      <c r="BO271" s="586"/>
      <c r="BP271" s="586"/>
      <c r="BQ271" s="586"/>
      <c r="BR271" s="586"/>
      <c r="BS271" s="586"/>
      <c r="BT271" s="586"/>
      <c r="BU271" s="586"/>
      <c r="BV271" s="586"/>
      <c r="BW271" s="586"/>
      <c r="BX271" s="586"/>
      <c r="BY271" s="586"/>
      <c r="BZ271" s="586"/>
      <c r="CA271" s="586"/>
      <c r="CD271" s="586"/>
      <c r="CE271" s="586"/>
      <c r="CF271" s="586"/>
      <c r="CG271" s="586"/>
      <c r="CH271" s="586"/>
      <c r="CI271" s="586"/>
      <c r="CJ271" s="586"/>
      <c r="CK271" s="586"/>
      <c r="CL271" s="586"/>
      <c r="CM271" s="586"/>
      <c r="CN271" s="586"/>
      <c r="CO271" s="586"/>
      <c r="CP271" s="586"/>
      <c r="CQ271" s="586"/>
      <c r="CR271" s="586"/>
      <c r="CS271" s="586"/>
      <c r="CT271" s="586"/>
      <c r="CU271" s="586"/>
      <c r="CV271" s="586"/>
      <c r="CW271" s="586"/>
      <c r="CX271" s="586"/>
      <c r="CY271" s="586"/>
      <c r="CZ271" s="586"/>
      <c r="DA271" s="586"/>
      <c r="DB271" s="586"/>
      <c r="DC271" s="586"/>
      <c r="DD271" s="586"/>
      <c r="DE271" s="586"/>
      <c r="DF271" s="586"/>
      <c r="DG271" s="586"/>
      <c r="DH271" s="586"/>
      <c r="DI271" s="586"/>
      <c r="DJ271" s="586"/>
      <c r="DK271" s="586"/>
      <c r="DL271" s="586"/>
      <c r="DM271" s="586"/>
      <c r="DN271" s="586"/>
      <c r="DO271" s="586"/>
      <c r="DP271" s="586"/>
      <c r="DQ271" s="586"/>
      <c r="DR271" s="586"/>
      <c r="DS271" s="586"/>
      <c r="DT271" s="586"/>
      <c r="DU271" s="586"/>
      <c r="DV271" s="586"/>
      <c r="DW271" s="586"/>
      <c r="DX271" s="586"/>
      <c r="DY271" s="586"/>
      <c r="DZ271" s="586"/>
    </row>
    <row r="272" spans="1:130">
      <c r="A272" s="586"/>
      <c r="B272" s="699"/>
      <c r="C272" s="699"/>
      <c r="D272" s="699"/>
      <c r="E272" s="699"/>
      <c r="F272" s="699"/>
      <c r="G272" s="699"/>
      <c r="H272" s="699"/>
      <c r="I272" s="699"/>
      <c r="J272" s="586"/>
      <c r="K272" s="586"/>
      <c r="L272" s="586"/>
      <c r="M272" s="586"/>
      <c r="N272" s="586"/>
      <c r="O272" s="586"/>
      <c r="P272" s="586"/>
      <c r="Q272" s="586"/>
      <c r="R272" s="586"/>
      <c r="S272" s="586"/>
      <c r="T272" s="586"/>
      <c r="U272" s="586"/>
      <c r="V272" s="586"/>
      <c r="W272" s="586"/>
      <c r="X272" s="586"/>
      <c r="Y272" s="586"/>
      <c r="Z272" s="586"/>
      <c r="AA272" s="586"/>
      <c r="AB272" s="586"/>
      <c r="AC272" s="586"/>
      <c r="AD272" s="586"/>
      <c r="AE272" s="586"/>
      <c r="AF272" s="586"/>
      <c r="AG272" s="586"/>
      <c r="AH272" s="586"/>
      <c r="AI272" s="586"/>
      <c r="AJ272" s="586"/>
      <c r="AK272" s="586"/>
      <c r="AL272" s="586"/>
      <c r="AM272" s="586"/>
      <c r="AN272" s="586"/>
      <c r="AO272" s="586"/>
      <c r="AP272" s="586"/>
      <c r="AQ272" s="586"/>
      <c r="AR272" s="586"/>
      <c r="AS272" s="586"/>
      <c r="AT272" s="586"/>
      <c r="AU272" s="586"/>
      <c r="AV272" s="586"/>
      <c r="AW272" s="586"/>
      <c r="AX272" s="586"/>
      <c r="AY272" s="586"/>
      <c r="AZ272" s="586"/>
      <c r="BA272" s="586"/>
      <c r="BB272" s="586"/>
      <c r="BC272" s="586"/>
      <c r="BD272" s="586"/>
      <c r="BG272" s="586"/>
      <c r="BH272" s="586"/>
      <c r="BI272" s="586"/>
      <c r="BJ272" s="586"/>
      <c r="BK272" s="586"/>
      <c r="BL272" s="586"/>
      <c r="BM272" s="586"/>
      <c r="BN272" s="586"/>
      <c r="BO272" s="586"/>
      <c r="BP272" s="586"/>
      <c r="BQ272" s="586"/>
      <c r="BR272" s="586"/>
      <c r="BS272" s="586"/>
      <c r="BT272" s="586"/>
      <c r="BU272" s="586"/>
      <c r="BV272" s="586"/>
      <c r="BW272" s="586"/>
      <c r="BX272" s="586"/>
      <c r="BY272" s="586"/>
      <c r="BZ272" s="586"/>
      <c r="CA272" s="586"/>
      <c r="CD272" s="586"/>
      <c r="CE272" s="586"/>
      <c r="CF272" s="586"/>
      <c r="CG272" s="586"/>
      <c r="CH272" s="586"/>
      <c r="CI272" s="586"/>
      <c r="CJ272" s="586"/>
      <c r="CK272" s="586"/>
      <c r="CL272" s="586"/>
      <c r="CM272" s="586"/>
      <c r="CN272" s="586"/>
      <c r="CO272" s="586"/>
      <c r="CP272" s="586"/>
      <c r="CQ272" s="586"/>
      <c r="CR272" s="586"/>
      <c r="CS272" s="586"/>
      <c r="CT272" s="586"/>
      <c r="CU272" s="586"/>
      <c r="CV272" s="586"/>
      <c r="CW272" s="586"/>
      <c r="CX272" s="586"/>
      <c r="CY272" s="586"/>
      <c r="CZ272" s="586"/>
      <c r="DA272" s="586"/>
      <c r="DB272" s="586"/>
      <c r="DC272" s="586"/>
      <c r="DD272" s="586"/>
      <c r="DE272" s="586"/>
      <c r="DF272" s="586"/>
      <c r="DG272" s="586"/>
      <c r="DH272" s="586"/>
      <c r="DI272" s="586"/>
      <c r="DJ272" s="586"/>
      <c r="DK272" s="586"/>
      <c r="DL272" s="586"/>
      <c r="DM272" s="586"/>
      <c r="DN272" s="586"/>
      <c r="DO272" s="586"/>
      <c r="DP272" s="586"/>
      <c r="DQ272" s="586"/>
      <c r="DR272" s="586"/>
      <c r="DS272" s="586"/>
      <c r="DT272" s="586"/>
      <c r="DU272" s="586"/>
      <c r="DV272" s="586"/>
      <c r="DW272" s="586"/>
      <c r="DX272" s="586"/>
      <c r="DY272" s="586"/>
      <c r="DZ272" s="586"/>
    </row>
    <row r="273" spans="1:130">
      <c r="A273" s="586"/>
      <c r="B273" s="699"/>
      <c r="C273" s="699"/>
      <c r="D273" s="699"/>
      <c r="E273" s="699"/>
      <c r="F273" s="699"/>
      <c r="G273" s="699"/>
      <c r="H273" s="699"/>
      <c r="I273" s="699"/>
      <c r="J273" s="586"/>
      <c r="K273" s="586"/>
      <c r="L273" s="586"/>
      <c r="M273" s="586"/>
      <c r="N273" s="586"/>
      <c r="O273" s="586"/>
      <c r="P273" s="586"/>
      <c r="Q273" s="586"/>
      <c r="R273" s="586"/>
      <c r="S273" s="586"/>
      <c r="T273" s="586"/>
      <c r="U273" s="586"/>
      <c r="V273" s="586"/>
      <c r="W273" s="586"/>
      <c r="X273" s="586"/>
      <c r="Y273" s="586"/>
      <c r="Z273" s="586"/>
      <c r="AA273" s="586"/>
      <c r="AB273" s="586"/>
      <c r="AC273" s="586"/>
      <c r="AD273" s="586"/>
      <c r="AE273" s="586"/>
      <c r="AF273" s="586"/>
      <c r="AG273" s="586"/>
      <c r="AH273" s="586"/>
      <c r="AI273" s="586"/>
      <c r="AJ273" s="586"/>
      <c r="AK273" s="586"/>
      <c r="AL273" s="586"/>
      <c r="AM273" s="586"/>
      <c r="AN273" s="586"/>
      <c r="AO273" s="586"/>
      <c r="AP273" s="586"/>
      <c r="AQ273" s="586"/>
      <c r="AR273" s="586"/>
      <c r="AS273" s="586"/>
      <c r="AT273" s="586"/>
      <c r="AU273" s="586"/>
      <c r="AV273" s="586"/>
      <c r="AW273" s="586"/>
      <c r="AX273" s="586"/>
      <c r="AY273" s="586"/>
      <c r="AZ273" s="586"/>
      <c r="BA273" s="586"/>
      <c r="BB273" s="586"/>
      <c r="BC273" s="586"/>
      <c r="BD273" s="586"/>
      <c r="BG273" s="586"/>
      <c r="BH273" s="586"/>
      <c r="BI273" s="586"/>
      <c r="BJ273" s="586"/>
      <c r="BK273" s="586"/>
      <c r="BL273" s="586"/>
      <c r="BM273" s="586"/>
      <c r="BN273" s="586"/>
      <c r="BO273" s="586"/>
      <c r="BP273" s="586"/>
      <c r="BQ273" s="586"/>
      <c r="BR273" s="586"/>
      <c r="BS273" s="586"/>
      <c r="BT273" s="586"/>
      <c r="BU273" s="586"/>
      <c r="BV273" s="586"/>
      <c r="BW273" s="586"/>
      <c r="BX273" s="586"/>
      <c r="BY273" s="586"/>
      <c r="BZ273" s="586"/>
      <c r="CA273" s="586"/>
      <c r="CD273" s="586"/>
      <c r="CE273" s="586"/>
      <c r="CF273" s="586"/>
      <c r="CG273" s="586"/>
      <c r="CH273" s="586"/>
      <c r="CI273" s="586"/>
      <c r="CJ273" s="586"/>
      <c r="CK273" s="586"/>
      <c r="CL273" s="586"/>
      <c r="CM273" s="586"/>
      <c r="CN273" s="586"/>
      <c r="CO273" s="586"/>
      <c r="CP273" s="586"/>
      <c r="CQ273" s="586"/>
      <c r="CR273" s="586"/>
      <c r="CS273" s="586"/>
      <c r="CT273" s="586"/>
      <c r="CU273" s="586"/>
      <c r="CV273" s="586"/>
      <c r="CW273" s="586"/>
      <c r="CX273" s="586"/>
      <c r="CY273" s="586"/>
      <c r="CZ273" s="586"/>
      <c r="DA273" s="586"/>
      <c r="DB273" s="586"/>
      <c r="DC273" s="586"/>
      <c r="DD273" s="586"/>
      <c r="DE273" s="586"/>
      <c r="DF273" s="586"/>
      <c r="DG273" s="586"/>
      <c r="DH273" s="586"/>
      <c r="DI273" s="586"/>
      <c r="DJ273" s="586"/>
      <c r="DK273" s="586"/>
      <c r="DL273" s="586"/>
      <c r="DM273" s="586"/>
      <c r="DN273" s="586"/>
      <c r="DO273" s="586"/>
      <c r="DP273" s="586"/>
      <c r="DQ273" s="586"/>
      <c r="DR273" s="586"/>
      <c r="DS273" s="586"/>
      <c r="DT273" s="586"/>
      <c r="DU273" s="586"/>
      <c r="DV273" s="586"/>
      <c r="DW273" s="586"/>
      <c r="DX273" s="586"/>
      <c r="DY273" s="586"/>
      <c r="DZ273" s="586"/>
    </row>
    <row r="274" spans="1:130">
      <c r="A274" s="586"/>
      <c r="B274" s="699"/>
      <c r="C274" s="699"/>
      <c r="D274" s="699"/>
      <c r="E274" s="699"/>
      <c r="F274" s="699"/>
      <c r="G274" s="699"/>
      <c r="H274" s="699"/>
      <c r="I274" s="699"/>
      <c r="J274" s="586"/>
      <c r="K274" s="586"/>
      <c r="L274" s="586"/>
      <c r="M274" s="586"/>
      <c r="N274" s="586"/>
      <c r="O274" s="586"/>
      <c r="P274" s="586"/>
      <c r="Q274" s="586"/>
      <c r="R274" s="586"/>
      <c r="S274" s="586"/>
      <c r="T274" s="586"/>
      <c r="U274" s="586"/>
      <c r="V274" s="586"/>
      <c r="W274" s="586"/>
      <c r="X274" s="586"/>
      <c r="Y274" s="586"/>
      <c r="Z274" s="586"/>
      <c r="AA274" s="586"/>
      <c r="AB274" s="586"/>
      <c r="AC274" s="586"/>
      <c r="AD274" s="586"/>
      <c r="AE274" s="586"/>
      <c r="AF274" s="586"/>
      <c r="AG274" s="586"/>
      <c r="AH274" s="586"/>
      <c r="AI274" s="586"/>
      <c r="AJ274" s="586"/>
      <c r="AK274" s="586"/>
      <c r="AL274" s="586"/>
      <c r="AM274" s="586"/>
      <c r="AN274" s="586"/>
      <c r="AO274" s="586"/>
      <c r="AP274" s="586"/>
      <c r="AQ274" s="586"/>
      <c r="AR274" s="586"/>
      <c r="AS274" s="586"/>
      <c r="AT274" s="586"/>
      <c r="AU274" s="586"/>
      <c r="AV274" s="586"/>
      <c r="AW274" s="586"/>
      <c r="AX274" s="586"/>
      <c r="AY274" s="586"/>
      <c r="AZ274" s="586"/>
      <c r="BA274" s="586"/>
      <c r="BB274" s="586"/>
      <c r="BC274" s="586"/>
      <c r="BD274" s="586"/>
      <c r="BG274" s="586"/>
      <c r="BH274" s="586"/>
      <c r="BI274" s="586"/>
      <c r="BJ274" s="586"/>
      <c r="BK274" s="586"/>
      <c r="BL274" s="586"/>
      <c r="BM274" s="586"/>
      <c r="BN274" s="586"/>
      <c r="BO274" s="586"/>
      <c r="BP274" s="586"/>
      <c r="BQ274" s="586"/>
      <c r="BR274" s="586"/>
      <c r="BS274" s="586"/>
      <c r="BT274" s="586"/>
      <c r="BU274" s="586"/>
      <c r="BV274" s="586"/>
      <c r="BW274" s="586"/>
      <c r="BX274" s="586"/>
      <c r="BY274" s="586"/>
      <c r="BZ274" s="586"/>
      <c r="CA274" s="586"/>
      <c r="CD274" s="586"/>
      <c r="CE274" s="586"/>
      <c r="CF274" s="586"/>
      <c r="CG274" s="586"/>
      <c r="CH274" s="586"/>
      <c r="CI274" s="586"/>
      <c r="CJ274" s="586"/>
      <c r="CK274" s="586"/>
      <c r="CL274" s="586"/>
      <c r="CM274" s="586"/>
      <c r="CN274" s="586"/>
      <c r="CO274" s="586"/>
      <c r="CP274" s="586"/>
      <c r="CQ274" s="586"/>
      <c r="CR274" s="586"/>
      <c r="CS274" s="586"/>
      <c r="CT274" s="586"/>
      <c r="CU274" s="586"/>
      <c r="CV274" s="586"/>
      <c r="CW274" s="586"/>
      <c r="CX274" s="586"/>
      <c r="CY274" s="586"/>
      <c r="CZ274" s="586"/>
      <c r="DA274" s="586"/>
      <c r="DB274" s="586"/>
      <c r="DC274" s="586"/>
      <c r="DD274" s="586"/>
      <c r="DE274" s="586"/>
      <c r="DF274" s="586"/>
      <c r="DG274" s="586"/>
      <c r="DH274" s="586"/>
      <c r="DI274" s="586"/>
      <c r="DJ274" s="586"/>
      <c r="DK274" s="586"/>
      <c r="DL274" s="586"/>
      <c r="DM274" s="586"/>
      <c r="DN274" s="586"/>
      <c r="DO274" s="586"/>
      <c r="DP274" s="586"/>
      <c r="DQ274" s="586"/>
      <c r="DR274" s="586"/>
      <c r="DS274" s="586"/>
      <c r="DT274" s="586"/>
      <c r="DU274" s="586"/>
      <c r="DV274" s="586"/>
      <c r="DW274" s="586"/>
      <c r="DX274" s="586"/>
      <c r="DY274" s="586"/>
      <c r="DZ274" s="586"/>
    </row>
    <row r="275" spans="1:130">
      <c r="A275" s="586"/>
      <c r="B275" s="699"/>
      <c r="C275" s="699"/>
      <c r="D275" s="699"/>
      <c r="E275" s="699"/>
      <c r="F275" s="699"/>
      <c r="G275" s="699"/>
      <c r="H275" s="699"/>
      <c r="I275" s="699"/>
      <c r="J275" s="586"/>
      <c r="K275" s="586"/>
      <c r="L275" s="586"/>
      <c r="M275" s="586"/>
      <c r="N275" s="586"/>
      <c r="O275" s="586"/>
      <c r="P275" s="586"/>
      <c r="Q275" s="586"/>
      <c r="R275" s="586"/>
      <c r="S275" s="586"/>
      <c r="T275" s="586"/>
      <c r="U275" s="586"/>
      <c r="V275" s="586"/>
      <c r="W275" s="586"/>
      <c r="X275" s="586"/>
      <c r="Y275" s="586"/>
      <c r="Z275" s="586"/>
      <c r="AA275" s="586"/>
      <c r="AB275" s="586"/>
      <c r="AC275" s="586"/>
      <c r="AD275" s="586"/>
      <c r="AE275" s="586"/>
      <c r="AF275" s="586"/>
      <c r="AG275" s="586"/>
      <c r="AH275" s="586"/>
      <c r="AI275" s="586"/>
      <c r="AJ275" s="586"/>
      <c r="AK275" s="586"/>
      <c r="AL275" s="586"/>
      <c r="AM275" s="586"/>
      <c r="AN275" s="586"/>
      <c r="AO275" s="586"/>
      <c r="AP275" s="586"/>
      <c r="AQ275" s="586"/>
      <c r="AR275" s="586"/>
      <c r="AS275" s="586"/>
      <c r="AT275" s="586"/>
      <c r="AU275" s="586"/>
      <c r="AV275" s="586"/>
      <c r="AW275" s="586"/>
      <c r="AX275" s="586"/>
      <c r="AY275" s="586"/>
      <c r="AZ275" s="586"/>
      <c r="BA275" s="586"/>
      <c r="BB275" s="586"/>
      <c r="BC275" s="586"/>
      <c r="BD275" s="586"/>
      <c r="BG275" s="586"/>
      <c r="BH275" s="586"/>
      <c r="BI275" s="586"/>
      <c r="BJ275" s="586"/>
      <c r="BK275" s="586"/>
      <c r="BL275" s="586"/>
      <c r="BM275" s="586"/>
      <c r="BN275" s="586"/>
      <c r="BO275" s="586"/>
      <c r="BP275" s="586"/>
      <c r="BQ275" s="586"/>
      <c r="BR275" s="586"/>
      <c r="BS275" s="586"/>
      <c r="BT275" s="586"/>
      <c r="BU275" s="586"/>
      <c r="BV275" s="586"/>
      <c r="BW275" s="586"/>
      <c r="BX275" s="586"/>
      <c r="BY275" s="586"/>
      <c r="BZ275" s="586"/>
      <c r="CA275" s="586"/>
      <c r="CD275" s="586"/>
      <c r="CE275" s="586"/>
      <c r="CF275" s="586"/>
      <c r="CG275" s="586"/>
      <c r="CH275" s="586"/>
      <c r="CI275" s="586"/>
      <c r="CJ275" s="586"/>
      <c r="CK275" s="586"/>
      <c r="CL275" s="586"/>
      <c r="CM275" s="586"/>
      <c r="CN275" s="586"/>
      <c r="CO275" s="586"/>
      <c r="CP275" s="586"/>
      <c r="CQ275" s="586"/>
      <c r="CR275" s="586"/>
      <c r="CS275" s="586"/>
      <c r="CT275" s="586"/>
      <c r="CU275" s="586"/>
      <c r="CV275" s="586"/>
      <c r="CW275" s="586"/>
      <c r="CX275" s="586"/>
      <c r="CY275" s="586"/>
      <c r="CZ275" s="586"/>
      <c r="DA275" s="586"/>
      <c r="DB275" s="586"/>
      <c r="DC275" s="586"/>
      <c r="DD275" s="586"/>
      <c r="DE275" s="586"/>
      <c r="DF275" s="586"/>
      <c r="DG275" s="586"/>
      <c r="DH275" s="586"/>
      <c r="DI275" s="586"/>
      <c r="DJ275" s="586"/>
      <c r="DK275" s="586"/>
      <c r="DL275" s="586"/>
      <c r="DM275" s="586"/>
      <c r="DN275" s="586"/>
      <c r="DO275" s="586"/>
      <c r="DP275" s="586"/>
      <c r="DQ275" s="586"/>
      <c r="DR275" s="586"/>
      <c r="DS275" s="586"/>
      <c r="DT275" s="586"/>
      <c r="DU275" s="586"/>
      <c r="DV275" s="586"/>
      <c r="DW275" s="586"/>
      <c r="DX275" s="586"/>
      <c r="DY275" s="586"/>
      <c r="DZ275" s="586"/>
    </row>
    <row r="276" spans="1:130">
      <c r="A276" s="586"/>
      <c r="B276" s="699"/>
      <c r="C276" s="699"/>
      <c r="D276" s="699"/>
      <c r="E276" s="699"/>
      <c r="F276" s="699"/>
      <c r="G276" s="699"/>
      <c r="H276" s="699"/>
      <c r="I276" s="699"/>
      <c r="J276" s="586"/>
      <c r="K276" s="586"/>
      <c r="L276" s="586"/>
      <c r="M276" s="586"/>
      <c r="N276" s="586"/>
      <c r="O276" s="586"/>
      <c r="P276" s="586"/>
      <c r="Q276" s="586"/>
      <c r="R276" s="586"/>
      <c r="S276" s="586"/>
      <c r="T276" s="586"/>
      <c r="U276" s="586"/>
      <c r="V276" s="586"/>
      <c r="W276" s="586"/>
      <c r="X276" s="586"/>
      <c r="Y276" s="586"/>
      <c r="Z276" s="586"/>
      <c r="AA276" s="586"/>
      <c r="AB276" s="586"/>
      <c r="AC276" s="586"/>
      <c r="AD276" s="586"/>
      <c r="AE276" s="586"/>
      <c r="AF276" s="586"/>
      <c r="AG276" s="586"/>
      <c r="AH276" s="586"/>
      <c r="AI276" s="586"/>
      <c r="AJ276" s="586"/>
      <c r="AK276" s="586"/>
      <c r="AL276" s="586"/>
      <c r="AM276" s="586"/>
      <c r="AN276" s="586"/>
      <c r="AO276" s="586"/>
      <c r="AP276" s="586"/>
      <c r="AQ276" s="586"/>
      <c r="AR276" s="586"/>
      <c r="AS276" s="586"/>
      <c r="AT276" s="586"/>
      <c r="AU276" s="586"/>
      <c r="AV276" s="586"/>
      <c r="AW276" s="586"/>
      <c r="AX276" s="586"/>
      <c r="AY276" s="586"/>
      <c r="AZ276" s="586"/>
      <c r="BA276" s="586"/>
      <c r="BB276" s="586"/>
      <c r="BC276" s="586"/>
      <c r="BD276" s="586"/>
      <c r="BG276" s="586"/>
      <c r="BH276" s="586"/>
      <c r="BI276" s="586"/>
      <c r="BJ276" s="586"/>
      <c r="BK276" s="586"/>
      <c r="BL276" s="586"/>
      <c r="BM276" s="586"/>
      <c r="BN276" s="586"/>
      <c r="BO276" s="586"/>
      <c r="BP276" s="586"/>
      <c r="BQ276" s="586"/>
      <c r="BR276" s="586"/>
      <c r="BS276" s="586"/>
      <c r="BT276" s="586"/>
      <c r="BU276" s="586"/>
      <c r="BV276" s="586"/>
      <c r="BW276" s="586"/>
      <c r="BX276" s="586"/>
      <c r="BY276" s="586"/>
      <c r="BZ276" s="586"/>
      <c r="CA276" s="586"/>
      <c r="CD276" s="586"/>
      <c r="CE276" s="586"/>
      <c r="CF276" s="586"/>
      <c r="CG276" s="586"/>
      <c r="CH276" s="586"/>
      <c r="CI276" s="586"/>
      <c r="CJ276" s="586"/>
      <c r="CK276" s="586"/>
      <c r="CL276" s="586"/>
      <c r="CM276" s="586"/>
      <c r="CN276" s="586"/>
      <c r="CO276" s="586"/>
      <c r="CP276" s="586"/>
      <c r="CQ276" s="586"/>
      <c r="CR276" s="586"/>
      <c r="CS276" s="586"/>
      <c r="CT276" s="586"/>
      <c r="CU276" s="586"/>
      <c r="CV276" s="586"/>
      <c r="CW276" s="586"/>
      <c r="CX276" s="586"/>
      <c r="CY276" s="586"/>
      <c r="CZ276" s="586"/>
      <c r="DA276" s="586"/>
      <c r="DB276" s="586"/>
      <c r="DC276" s="586"/>
      <c r="DD276" s="586"/>
      <c r="DE276" s="586"/>
      <c r="DF276" s="586"/>
      <c r="DG276" s="586"/>
      <c r="DH276" s="586"/>
      <c r="DI276" s="586"/>
      <c r="DJ276" s="586"/>
      <c r="DK276" s="586"/>
      <c r="DL276" s="586"/>
      <c r="DM276" s="586"/>
      <c r="DN276" s="586"/>
      <c r="DO276" s="586"/>
      <c r="DP276" s="586"/>
      <c r="DQ276" s="586"/>
      <c r="DR276" s="586"/>
      <c r="DS276" s="586"/>
      <c r="DT276" s="586"/>
      <c r="DU276" s="586"/>
      <c r="DV276" s="586"/>
      <c r="DW276" s="586"/>
      <c r="DX276" s="586"/>
      <c r="DY276" s="586"/>
      <c r="DZ276" s="586"/>
    </row>
    <row r="277" spans="1:130">
      <c r="A277" s="586"/>
      <c r="B277" s="699"/>
      <c r="C277" s="699"/>
      <c r="D277" s="699"/>
      <c r="E277" s="699"/>
      <c r="F277" s="699"/>
      <c r="G277" s="699"/>
      <c r="H277" s="699"/>
      <c r="I277" s="699"/>
      <c r="J277" s="586"/>
      <c r="K277" s="586"/>
      <c r="L277" s="586"/>
      <c r="M277" s="586"/>
      <c r="N277" s="586"/>
      <c r="O277" s="586"/>
      <c r="P277" s="586"/>
      <c r="Q277" s="586"/>
      <c r="R277" s="586"/>
      <c r="S277" s="586"/>
      <c r="T277" s="586"/>
      <c r="U277" s="586"/>
      <c r="V277" s="586"/>
      <c r="W277" s="586"/>
      <c r="X277" s="586"/>
      <c r="Y277" s="586"/>
      <c r="Z277" s="586"/>
      <c r="AA277" s="586"/>
      <c r="AB277" s="586"/>
      <c r="AC277" s="586"/>
      <c r="AD277" s="586"/>
      <c r="AE277" s="586"/>
      <c r="AF277" s="586"/>
      <c r="AG277" s="586"/>
      <c r="AH277" s="586"/>
      <c r="AI277" s="586"/>
      <c r="AJ277" s="586"/>
      <c r="AK277" s="586"/>
      <c r="AL277" s="586"/>
      <c r="AM277" s="586"/>
      <c r="AN277" s="586"/>
      <c r="AO277" s="586"/>
      <c r="AP277" s="586"/>
      <c r="AQ277" s="586"/>
      <c r="AR277" s="586"/>
      <c r="AS277" s="586"/>
      <c r="AT277" s="586"/>
      <c r="AU277" s="586"/>
      <c r="AV277" s="586"/>
      <c r="AW277" s="586"/>
      <c r="AX277" s="586"/>
      <c r="AY277" s="586"/>
      <c r="AZ277" s="586"/>
      <c r="BA277" s="586"/>
      <c r="BB277" s="586"/>
      <c r="BC277" s="586"/>
      <c r="BD277" s="586"/>
      <c r="BG277" s="586"/>
      <c r="BH277" s="586"/>
      <c r="BI277" s="586"/>
      <c r="BJ277" s="586"/>
      <c r="BK277" s="586"/>
      <c r="BL277" s="586"/>
      <c r="BM277" s="586"/>
      <c r="BN277" s="586"/>
      <c r="BO277" s="586"/>
      <c r="BP277" s="586"/>
      <c r="BQ277" s="586"/>
      <c r="BR277" s="586"/>
      <c r="BS277" s="586"/>
      <c r="BT277" s="586"/>
      <c r="BU277" s="586"/>
      <c r="BV277" s="586"/>
      <c r="BW277" s="586"/>
      <c r="BX277" s="586"/>
      <c r="BY277" s="586"/>
      <c r="BZ277" s="586"/>
      <c r="CA277" s="586"/>
      <c r="CD277" s="586"/>
      <c r="CE277" s="586"/>
      <c r="CF277" s="586"/>
      <c r="CG277" s="586"/>
      <c r="CH277" s="586"/>
      <c r="CI277" s="586"/>
      <c r="CJ277" s="586"/>
      <c r="CK277" s="586"/>
      <c r="CL277" s="586"/>
      <c r="CM277" s="586"/>
      <c r="CN277" s="586"/>
      <c r="CO277" s="586"/>
      <c r="CP277" s="586"/>
      <c r="CQ277" s="586"/>
      <c r="CR277" s="586"/>
      <c r="CS277" s="586"/>
      <c r="CT277" s="586"/>
      <c r="CU277" s="586"/>
      <c r="CV277" s="586"/>
      <c r="CW277" s="586"/>
      <c r="CX277" s="586"/>
      <c r="CY277" s="586"/>
      <c r="CZ277" s="586"/>
      <c r="DA277" s="586"/>
      <c r="DB277" s="586"/>
      <c r="DC277" s="586"/>
      <c r="DD277" s="586"/>
      <c r="DE277" s="586"/>
      <c r="DF277" s="586"/>
      <c r="DG277" s="586"/>
      <c r="DH277" s="586"/>
      <c r="DI277" s="586"/>
      <c r="DJ277" s="586"/>
      <c r="DK277" s="586"/>
      <c r="DL277" s="586"/>
      <c r="DM277" s="586"/>
      <c r="DN277" s="586"/>
      <c r="DO277" s="586"/>
      <c r="DP277" s="586"/>
      <c r="DQ277" s="586"/>
      <c r="DR277" s="586"/>
      <c r="DS277" s="586"/>
      <c r="DT277" s="586"/>
      <c r="DU277" s="586"/>
      <c r="DV277" s="586"/>
      <c r="DW277" s="586"/>
      <c r="DX277" s="586"/>
      <c r="DY277" s="586"/>
      <c r="DZ277" s="586"/>
    </row>
    <row r="278" spans="1:130">
      <c r="CY278" s="586"/>
      <c r="CZ278" s="586"/>
      <c r="DA278" s="586"/>
      <c r="DB278" s="586"/>
      <c r="DC278" s="586"/>
      <c r="DD278" s="586"/>
      <c r="DE278" s="586"/>
      <c r="DF278" s="586"/>
      <c r="DG278" s="586"/>
      <c r="DH278" s="586"/>
      <c r="DI278" s="586"/>
      <c r="DJ278" s="586"/>
      <c r="DK278" s="586"/>
      <c r="DL278" s="586"/>
      <c r="DM278" s="586"/>
      <c r="DN278" s="586"/>
      <c r="DO278" s="586"/>
      <c r="DP278" s="586"/>
      <c r="DQ278" s="586"/>
      <c r="DR278" s="586"/>
      <c r="DS278" s="586"/>
      <c r="DT278" s="586"/>
      <c r="DU278" s="586"/>
      <c r="DV278" s="586"/>
      <c r="DW278" s="586"/>
      <c r="DX278" s="586"/>
      <c r="DY278" s="586"/>
      <c r="DZ278" s="586"/>
    </row>
  </sheetData>
  <mergeCells count="336">
    <mergeCell ref="B29:D35"/>
    <mergeCell ref="H31:J33"/>
    <mergeCell ref="T51:AA52"/>
    <mergeCell ref="AQ51:AX52"/>
    <mergeCell ref="BN51:BU52"/>
    <mergeCell ref="CK51:CR52"/>
    <mergeCell ref="A11:K12"/>
    <mergeCell ref="M11:AG12"/>
    <mergeCell ref="AJ11:BD12"/>
    <mergeCell ref="BG11:CA12"/>
    <mergeCell ref="CD11:CX12"/>
    <mergeCell ref="B16:D21"/>
    <mergeCell ref="H19:J23"/>
    <mergeCell ref="B22:D28"/>
    <mergeCell ref="H25:J26"/>
    <mergeCell ref="H28:J29"/>
    <mergeCell ref="M54:AG55"/>
    <mergeCell ref="AJ54:BD55"/>
    <mergeCell ref="BG54:CA55"/>
    <mergeCell ref="CD54:CX55"/>
    <mergeCell ref="N59:O61"/>
    <mergeCell ref="P59:V61"/>
    <mergeCell ref="X59:X60"/>
    <mergeCell ref="Y59:Y60"/>
    <mergeCell ref="Z59:AF60"/>
    <mergeCell ref="AK59:AL61"/>
    <mergeCell ref="C61:E68"/>
    <mergeCell ref="X61:X63"/>
    <mergeCell ref="Y61:Y63"/>
    <mergeCell ref="Z61:AF63"/>
    <mergeCell ref="AU61:AU64"/>
    <mergeCell ref="AM59:AS61"/>
    <mergeCell ref="AU59:AU60"/>
    <mergeCell ref="AV59:BC60"/>
    <mergeCell ref="BH59:BI62"/>
    <mergeCell ref="AV61:BC64"/>
    <mergeCell ref="G62:I62"/>
    <mergeCell ref="N62:O64"/>
    <mergeCell ref="P62:V64"/>
    <mergeCell ref="AK62:AL64"/>
    <mergeCell ref="AM62:AS64"/>
    <mergeCell ref="G68:I70"/>
    <mergeCell ref="N68:O70"/>
    <mergeCell ref="P68:V70"/>
    <mergeCell ref="AU68:AU69"/>
    <mergeCell ref="AV68:BC69"/>
    <mergeCell ref="BH68:BI69"/>
    <mergeCell ref="BV64:BZ66"/>
    <mergeCell ref="N65:O67"/>
    <mergeCell ref="BS59:BT60"/>
    <mergeCell ref="BU59:BU60"/>
    <mergeCell ref="BV59:BZ60"/>
    <mergeCell ref="BJ59:BP62"/>
    <mergeCell ref="BR59:BR60"/>
    <mergeCell ref="BR61:BR63"/>
    <mergeCell ref="CE65:CF67"/>
    <mergeCell ref="P65:V67"/>
    <mergeCell ref="AK65:AL67"/>
    <mergeCell ref="AM65:AS67"/>
    <mergeCell ref="AV65:BC65"/>
    <mergeCell ref="CG65:CM67"/>
    <mergeCell ref="AU66:AU67"/>
    <mergeCell ref="AV66:BC67"/>
    <mergeCell ref="X67:X69"/>
    <mergeCell ref="Y67:Y69"/>
    <mergeCell ref="CE62:CF64"/>
    <mergeCell ref="CG62:CM64"/>
    <mergeCell ref="BH63:BI67"/>
    <mergeCell ref="BJ63:BP67"/>
    <mergeCell ref="X64:X66"/>
    <mergeCell ref="Y64:Y66"/>
    <mergeCell ref="Z64:AF66"/>
    <mergeCell ref="BR64:BR66"/>
    <mergeCell ref="BS64:BT66"/>
    <mergeCell ref="BU64:BU66"/>
    <mergeCell ref="BS61:BT63"/>
    <mergeCell ref="BU61:BU63"/>
    <mergeCell ref="BV61:BZ63"/>
    <mergeCell ref="CE59:CF61"/>
    <mergeCell ref="CG59:CM61"/>
    <mergeCell ref="BR67:BR69"/>
    <mergeCell ref="BS67:BT69"/>
    <mergeCell ref="BU67:BU69"/>
    <mergeCell ref="BV67:BZ69"/>
    <mergeCell ref="BJ68:BP69"/>
    <mergeCell ref="X70:X72"/>
    <mergeCell ref="Y70:Y72"/>
    <mergeCell ref="Z70:AF72"/>
    <mergeCell ref="AK70:AS87"/>
    <mergeCell ref="AU70:AU71"/>
    <mergeCell ref="AV70:BC71"/>
    <mergeCell ref="Z67:AF69"/>
    <mergeCell ref="CE72:CM87"/>
    <mergeCell ref="X73:X75"/>
    <mergeCell ref="Y73:Y75"/>
    <mergeCell ref="Z73:AF75"/>
    <mergeCell ref="BR73:BR74"/>
    <mergeCell ref="BS73:BT74"/>
    <mergeCell ref="BU73:BU74"/>
    <mergeCell ref="BV73:BZ74"/>
    <mergeCell ref="AU74:AU75"/>
    <mergeCell ref="AV74:BC75"/>
    <mergeCell ref="BR70:BR72"/>
    <mergeCell ref="BS70:BT72"/>
    <mergeCell ref="BU70:BU72"/>
    <mergeCell ref="BV70:BZ72"/>
    <mergeCell ref="AU72:AU73"/>
    <mergeCell ref="AV72:BC73"/>
    <mergeCell ref="BU78:BU79"/>
    <mergeCell ref="BV78:BZ79"/>
    <mergeCell ref="X79:X81"/>
    <mergeCell ref="Y79:Y81"/>
    <mergeCell ref="Z79:AF81"/>
    <mergeCell ref="AU80:AU81"/>
    <mergeCell ref="AV80:BC81"/>
    <mergeCell ref="BR80:BR81"/>
    <mergeCell ref="BS80:BT81"/>
    <mergeCell ref="BU80:BU81"/>
    <mergeCell ref="BV80:BZ81"/>
    <mergeCell ref="BU82:BU84"/>
    <mergeCell ref="BV82:BZ84"/>
    <mergeCell ref="AU84:AU85"/>
    <mergeCell ref="AV84:BC85"/>
    <mergeCell ref="X85:X87"/>
    <mergeCell ref="Y85:Y87"/>
    <mergeCell ref="Z85:AF87"/>
    <mergeCell ref="BR85:BR86"/>
    <mergeCell ref="BS85:BT86"/>
    <mergeCell ref="BU85:BU86"/>
    <mergeCell ref="BV85:BZ86"/>
    <mergeCell ref="AU86:AU88"/>
    <mergeCell ref="AV86:BC88"/>
    <mergeCell ref="BH72:BP86"/>
    <mergeCell ref="BR75:BR77"/>
    <mergeCell ref="BS75:BT77"/>
    <mergeCell ref="BU75:BU77"/>
    <mergeCell ref="BV75:BZ77"/>
    <mergeCell ref="X76:X78"/>
    <mergeCell ref="Y76:Y78"/>
    <mergeCell ref="Z76:AF78"/>
    <mergeCell ref="AU76:AU77"/>
    <mergeCell ref="AV76:BC77"/>
    <mergeCell ref="AU78:AU79"/>
    <mergeCell ref="C92:I93"/>
    <mergeCell ref="N92:O92"/>
    <mergeCell ref="X92:Y92"/>
    <mergeCell ref="AK92:AL92"/>
    <mergeCell ref="AU92:AV92"/>
    <mergeCell ref="BH92:BI92"/>
    <mergeCell ref="BR92:BS92"/>
    <mergeCell ref="C71:E86"/>
    <mergeCell ref="N72:V87"/>
    <mergeCell ref="X82:X84"/>
    <mergeCell ref="Y82:Y84"/>
    <mergeCell ref="Z82:AF84"/>
    <mergeCell ref="AU82:AU83"/>
    <mergeCell ref="AV82:BC83"/>
    <mergeCell ref="BR82:BR84"/>
    <mergeCell ref="BS82:BT84"/>
    <mergeCell ref="AV78:BC79"/>
    <mergeCell ref="BR78:BR79"/>
    <mergeCell ref="BS78:BT79"/>
    <mergeCell ref="CE92:CF92"/>
    <mergeCell ref="CO92:CP92"/>
    <mergeCell ref="N93:W94"/>
    <mergeCell ref="X93:AG94"/>
    <mergeCell ref="AK93:AT94"/>
    <mergeCell ref="AU93:BD94"/>
    <mergeCell ref="BH93:BQ94"/>
    <mergeCell ref="BR93:CA94"/>
    <mergeCell ref="CE93:CN94"/>
    <mergeCell ref="CO93:CX94"/>
    <mergeCell ref="AK102:AT103"/>
    <mergeCell ref="AU102:BD103"/>
    <mergeCell ref="BH102:BQ103"/>
    <mergeCell ref="BR102:CA103"/>
    <mergeCell ref="CE102:CN103"/>
    <mergeCell ref="CO102:CX103"/>
    <mergeCell ref="CE96:CN97"/>
    <mergeCell ref="CO96:CX97"/>
    <mergeCell ref="N99:W100"/>
    <mergeCell ref="X99:AG100"/>
    <mergeCell ref="AK99:AT100"/>
    <mergeCell ref="AU99:BD100"/>
    <mergeCell ref="BH99:BQ100"/>
    <mergeCell ref="BR99:CA100"/>
    <mergeCell ref="CE99:CN100"/>
    <mergeCell ref="CO99:CX100"/>
    <mergeCell ref="N96:W97"/>
    <mergeCell ref="X96:AG97"/>
    <mergeCell ref="AK96:AT97"/>
    <mergeCell ref="AU96:BD97"/>
    <mergeCell ref="BH96:BQ97"/>
    <mergeCell ref="BR96:CA97"/>
    <mergeCell ref="AU105:BD106"/>
    <mergeCell ref="BH105:BQ106"/>
    <mergeCell ref="BR105:CA106"/>
    <mergeCell ref="CE105:CN106"/>
    <mergeCell ref="CO105:CX106"/>
    <mergeCell ref="N110:O110"/>
    <mergeCell ref="X110:Y110"/>
    <mergeCell ref="AK110:AL110"/>
    <mergeCell ref="AU110:AV110"/>
    <mergeCell ref="BH110:BI110"/>
    <mergeCell ref="CE110:CF110"/>
    <mergeCell ref="CO110:CP110"/>
    <mergeCell ref="BR110:BS110"/>
    <mergeCell ref="C111:I117"/>
    <mergeCell ref="N111:W112"/>
    <mergeCell ref="X111:AG112"/>
    <mergeCell ref="AK111:AT112"/>
    <mergeCell ref="AU111:BD112"/>
    <mergeCell ref="BH111:BQ111"/>
    <mergeCell ref="BR111:CA111"/>
    <mergeCell ref="BH112:BQ112"/>
    <mergeCell ref="BR112:CA112"/>
    <mergeCell ref="N113:W113"/>
    <mergeCell ref="X113:AG113"/>
    <mergeCell ref="AK113:AT113"/>
    <mergeCell ref="AU113:BD113"/>
    <mergeCell ref="BH113:BQ113"/>
    <mergeCell ref="BR113:CA113"/>
    <mergeCell ref="N115:W115"/>
    <mergeCell ref="X115:AG115"/>
    <mergeCell ref="AK115:AT115"/>
    <mergeCell ref="AU115:BD115"/>
    <mergeCell ref="BH115:BQ115"/>
    <mergeCell ref="BR115:CA115"/>
    <mergeCell ref="N114:W114"/>
    <mergeCell ref="X114:AG114"/>
    <mergeCell ref="AK114:AT114"/>
    <mergeCell ref="AU114:BD114"/>
    <mergeCell ref="BH114:BQ114"/>
    <mergeCell ref="BR114:CA114"/>
    <mergeCell ref="N117:W117"/>
    <mergeCell ref="X117:AG117"/>
    <mergeCell ref="AK117:AT117"/>
    <mergeCell ref="AU117:BD117"/>
    <mergeCell ref="BH117:BQ117"/>
    <mergeCell ref="BR117:CA117"/>
    <mergeCell ref="N116:W116"/>
    <mergeCell ref="X116:AG116"/>
    <mergeCell ref="AK116:AT116"/>
    <mergeCell ref="AU116:BD116"/>
    <mergeCell ref="BH116:BQ116"/>
    <mergeCell ref="BR116:CA116"/>
    <mergeCell ref="C145:I145"/>
    <mergeCell ref="C147:C148"/>
    <mergeCell ref="D147:D148"/>
    <mergeCell ref="E147:E148"/>
    <mergeCell ref="F147:F148"/>
    <mergeCell ref="G147:G148"/>
    <mergeCell ref="H147:I148"/>
    <mergeCell ref="CE118:CN118"/>
    <mergeCell ref="O123:AF125"/>
    <mergeCell ref="AK123:BC127"/>
    <mergeCell ref="BI123:BZ125"/>
    <mergeCell ref="CF123:CW125"/>
    <mergeCell ref="C124:I128"/>
    <mergeCell ref="N118:W118"/>
    <mergeCell ref="X118:AG118"/>
    <mergeCell ref="AK118:AT118"/>
    <mergeCell ref="AU118:BD118"/>
    <mergeCell ref="BH118:BQ118"/>
    <mergeCell ref="BR118:CA118"/>
    <mergeCell ref="C158:C159"/>
    <mergeCell ref="I158:I159"/>
    <mergeCell ref="C151:C152"/>
    <mergeCell ref="D151:D152"/>
    <mergeCell ref="E151:E152"/>
    <mergeCell ref="F151:F152"/>
    <mergeCell ref="G151:G152"/>
    <mergeCell ref="H151:I152"/>
    <mergeCell ref="C149:C150"/>
    <mergeCell ref="D149:D150"/>
    <mergeCell ref="E149:E150"/>
    <mergeCell ref="F149:F150"/>
    <mergeCell ref="G149:G150"/>
    <mergeCell ref="H149:I150"/>
    <mergeCell ref="O164:AF168"/>
    <mergeCell ref="AL164:BC169"/>
    <mergeCell ref="CF164:CW166"/>
    <mergeCell ref="CO194:CW195"/>
    <mergeCell ref="CO196:CW213"/>
    <mergeCell ref="R157:AB160"/>
    <mergeCell ref="AO157:AZ160"/>
    <mergeCell ref="BM157:BW160"/>
    <mergeCell ref="CI157:CT160"/>
    <mergeCell ref="O249:AE252"/>
    <mergeCell ref="AL250:BB253"/>
    <mergeCell ref="CF252:CV257"/>
    <mergeCell ref="O254:AE257"/>
    <mergeCell ref="AL255:BB259"/>
    <mergeCell ref="CF259:CV261"/>
    <mergeCell ref="CE216:CM232"/>
    <mergeCell ref="CO216:CW232"/>
    <mergeCell ref="C166:I169"/>
    <mergeCell ref="C194:I198"/>
    <mergeCell ref="N194:V195"/>
    <mergeCell ref="X194:AF195"/>
    <mergeCell ref="AK194:AS195"/>
    <mergeCell ref="AU194:BC195"/>
    <mergeCell ref="BH194:BP195"/>
    <mergeCell ref="BR194:BZ195"/>
    <mergeCell ref="CE194:CM195"/>
    <mergeCell ref="N196:V212"/>
    <mergeCell ref="X196:AF212"/>
    <mergeCell ref="AK196:AS212"/>
    <mergeCell ref="AU196:BC212"/>
    <mergeCell ref="BH196:BP213"/>
    <mergeCell ref="BR196:BZ213"/>
    <mergeCell ref="CE196:CM213"/>
    <mergeCell ref="N214:V215"/>
    <mergeCell ref="X214:AF215"/>
    <mergeCell ref="AK214:AS215"/>
    <mergeCell ref="AU214:BC215"/>
    <mergeCell ref="BH214:BP215"/>
    <mergeCell ref="BR214:BZ215"/>
    <mergeCell ref="CE214:CM215"/>
    <mergeCell ref="CO214:CW215"/>
    <mergeCell ref="C237:I242"/>
    <mergeCell ref="O239:AE242"/>
    <mergeCell ref="AL239:BB242"/>
    <mergeCell ref="BI239:BY240"/>
    <mergeCell ref="CF239:CV244"/>
    <mergeCell ref="BI242:BY243"/>
    <mergeCell ref="O244:AE247"/>
    <mergeCell ref="AL244:BB248"/>
    <mergeCell ref="N216:V232"/>
    <mergeCell ref="X216:AF232"/>
    <mergeCell ref="AK216:AS232"/>
    <mergeCell ref="AU216:BC232"/>
    <mergeCell ref="BH216:BP232"/>
    <mergeCell ref="BR216:BZ232"/>
    <mergeCell ref="BI245:BY246"/>
    <mergeCell ref="CF246:CV25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7721-0374-4AA7-A541-A8E592A1300E}">
  <dimension ref="A1:K45"/>
  <sheetViews>
    <sheetView topLeftCell="A43" zoomScale="60" zoomScaleNormal="60" workbookViewId="0">
      <selection activeCell="B9" sqref="B9"/>
    </sheetView>
  </sheetViews>
  <sheetFormatPr defaultColWidth="11.453125" defaultRowHeight="14.5"/>
  <cols>
    <col min="1" max="1" width="4.6328125" customWidth="1"/>
    <col min="2" max="5" width="26.6328125" customWidth="1"/>
    <col min="6" max="8" width="60.6328125" customWidth="1"/>
  </cols>
  <sheetData>
    <row r="1" spans="1:11">
      <c r="A1" s="398"/>
      <c r="B1" s="398"/>
      <c r="C1" s="398"/>
      <c r="D1" s="398"/>
      <c r="E1" s="398"/>
      <c r="F1" s="398"/>
      <c r="G1" s="398"/>
      <c r="H1" s="398"/>
      <c r="I1" s="398"/>
      <c r="J1" s="398"/>
      <c r="K1" s="398"/>
    </row>
    <row r="2" spans="1:11" ht="23.75" customHeight="1">
      <c r="A2" s="398"/>
      <c r="B2" s="398"/>
      <c r="C2" s="398"/>
      <c r="D2" s="398"/>
      <c r="E2" s="398"/>
      <c r="F2" s="398"/>
      <c r="G2" s="398"/>
      <c r="H2" s="398"/>
      <c r="I2" s="398"/>
      <c r="J2" s="398"/>
      <c r="K2" s="398"/>
    </row>
    <row r="3" spans="1:11" ht="23.75" customHeight="1">
      <c r="A3" s="398"/>
      <c r="B3" s="398"/>
      <c r="C3" s="398"/>
      <c r="D3" s="398"/>
      <c r="E3" s="398"/>
      <c r="F3" s="398"/>
      <c r="G3" s="398"/>
      <c r="H3" s="398"/>
      <c r="I3" s="398"/>
      <c r="J3" s="398"/>
      <c r="K3" s="398"/>
    </row>
    <row r="4" spans="1:11" ht="23.75" customHeight="1">
      <c r="A4" s="398"/>
      <c r="B4" s="398"/>
      <c r="C4" s="398"/>
      <c r="D4" s="398"/>
      <c r="E4" s="398"/>
      <c r="F4" s="398"/>
      <c r="G4" s="398"/>
      <c r="H4" s="398"/>
      <c r="I4" s="398"/>
      <c r="J4" s="398"/>
      <c r="K4" s="398"/>
    </row>
    <row r="5" spans="1:11" ht="12.5" customHeight="1">
      <c r="A5" s="398"/>
      <c r="B5" s="398"/>
      <c r="C5" s="398"/>
      <c r="D5" s="398"/>
      <c r="E5" s="398"/>
      <c r="F5" s="398"/>
      <c r="G5" s="398"/>
      <c r="H5" s="398"/>
      <c r="I5" s="398"/>
      <c r="J5" s="398"/>
      <c r="K5" s="398"/>
    </row>
    <row r="6" spans="1:11" ht="23.75" customHeight="1">
      <c r="A6" s="398"/>
      <c r="B6" s="701" t="s">
        <v>1482</v>
      </c>
      <c r="C6" s="398"/>
      <c r="D6" s="398"/>
      <c r="E6" s="398"/>
      <c r="F6" s="398"/>
      <c r="G6" s="398"/>
      <c r="H6" s="398"/>
      <c r="I6" s="398"/>
      <c r="J6" s="398"/>
      <c r="K6" s="398"/>
    </row>
    <row r="7" spans="1:11" ht="15" thickBot="1">
      <c r="A7" s="398"/>
      <c r="B7" s="398"/>
      <c r="C7" s="398"/>
      <c r="D7" s="398"/>
      <c r="E7" s="398"/>
      <c r="F7" s="398"/>
      <c r="G7" s="398"/>
      <c r="H7" s="398"/>
      <c r="I7" s="398"/>
      <c r="J7" s="398"/>
      <c r="K7" s="398"/>
    </row>
    <row r="8" spans="1:11" ht="42.5" customHeight="1">
      <c r="A8" s="702" t="s">
        <v>1483</v>
      </c>
      <c r="B8" s="702" t="s">
        <v>1484</v>
      </c>
      <c r="C8" s="702" t="s">
        <v>1485</v>
      </c>
      <c r="D8" s="702" t="s">
        <v>1486</v>
      </c>
      <c r="E8" s="702" t="s">
        <v>1487</v>
      </c>
      <c r="F8" s="702" t="s">
        <v>1488</v>
      </c>
      <c r="G8" s="702" t="s">
        <v>1489</v>
      </c>
      <c r="H8" s="702" t="s">
        <v>1490</v>
      </c>
      <c r="I8" s="398"/>
      <c r="J8" s="398"/>
      <c r="K8" s="398"/>
    </row>
    <row r="9" spans="1:11" ht="291" customHeight="1">
      <c r="A9" s="703">
        <v>1</v>
      </c>
      <c r="B9" s="952" t="s">
        <v>1491</v>
      </c>
      <c r="C9" s="704" t="s">
        <v>1492</v>
      </c>
      <c r="D9" s="705" t="s">
        <v>1892</v>
      </c>
      <c r="E9" s="705" t="s">
        <v>1893</v>
      </c>
      <c r="F9" s="706" t="s">
        <v>1894</v>
      </c>
      <c r="G9" s="705" t="s">
        <v>1895</v>
      </c>
      <c r="H9" s="705" t="s">
        <v>1896</v>
      </c>
      <c r="I9" s="398"/>
      <c r="J9" s="398"/>
      <c r="K9" s="398"/>
    </row>
    <row r="10" spans="1:11" ht="299" customHeight="1">
      <c r="A10" s="703">
        <v>2</v>
      </c>
      <c r="B10" s="706" t="s">
        <v>1493</v>
      </c>
      <c r="C10" s="704" t="s">
        <v>1494</v>
      </c>
      <c r="D10" s="705" t="s">
        <v>1495</v>
      </c>
      <c r="E10" s="705" t="s">
        <v>1897</v>
      </c>
      <c r="F10" s="706" t="s">
        <v>1898</v>
      </c>
      <c r="G10" s="705" t="s">
        <v>1496</v>
      </c>
      <c r="H10" s="705" t="s">
        <v>1899</v>
      </c>
      <c r="I10" s="398"/>
      <c r="J10" s="398"/>
      <c r="K10" s="398"/>
    </row>
    <row r="11" spans="1:11" ht="292.25" customHeight="1">
      <c r="A11" s="703">
        <v>3</v>
      </c>
      <c r="B11" s="706" t="s">
        <v>1497</v>
      </c>
      <c r="C11" s="704" t="s">
        <v>1498</v>
      </c>
      <c r="D11" s="705" t="s">
        <v>1499</v>
      </c>
      <c r="E11" s="705" t="s">
        <v>1500</v>
      </c>
      <c r="F11" s="706" t="s">
        <v>1898</v>
      </c>
      <c r="G11" s="705" t="s">
        <v>1501</v>
      </c>
      <c r="H11" s="705" t="s">
        <v>1900</v>
      </c>
      <c r="I11" s="398"/>
      <c r="J11" s="398"/>
      <c r="K11" s="398"/>
    </row>
    <row r="12" spans="1:11" ht="321.5" customHeight="1">
      <c r="A12" s="703">
        <v>4</v>
      </c>
      <c r="B12" s="706" t="s">
        <v>1502</v>
      </c>
      <c r="C12" s="704" t="s">
        <v>1494</v>
      </c>
      <c r="D12" s="705" t="s">
        <v>1503</v>
      </c>
      <c r="E12" s="705" t="s">
        <v>1504</v>
      </c>
      <c r="F12" s="706" t="s">
        <v>1505</v>
      </c>
      <c r="G12" s="705" t="s">
        <v>1506</v>
      </c>
      <c r="H12" s="705" t="s">
        <v>1901</v>
      </c>
      <c r="I12" s="398"/>
      <c r="J12" s="398"/>
      <c r="K12" s="398"/>
    </row>
    <row r="13" spans="1:11" ht="259.25" customHeight="1">
      <c r="A13" s="703">
        <v>5</v>
      </c>
      <c r="B13" s="706" t="s">
        <v>1507</v>
      </c>
      <c r="C13" s="704" t="s">
        <v>1494</v>
      </c>
      <c r="D13" s="705" t="s">
        <v>1508</v>
      </c>
      <c r="E13" s="705" t="s">
        <v>1509</v>
      </c>
      <c r="F13" s="706" t="s">
        <v>1510</v>
      </c>
      <c r="G13" s="705" t="s">
        <v>1511</v>
      </c>
      <c r="H13" s="705" t="s">
        <v>1902</v>
      </c>
      <c r="I13" s="398"/>
      <c r="J13" s="398"/>
      <c r="K13" s="398"/>
    </row>
    <row r="14" spans="1:11" ht="296" customHeight="1">
      <c r="A14" s="703">
        <v>6</v>
      </c>
      <c r="B14" s="706" t="s">
        <v>1512</v>
      </c>
      <c r="C14" s="704" t="s">
        <v>1492</v>
      </c>
      <c r="D14" s="705" t="s">
        <v>1513</v>
      </c>
      <c r="E14" s="705" t="s">
        <v>1514</v>
      </c>
      <c r="F14" s="706" t="s">
        <v>1515</v>
      </c>
      <c r="G14" s="705" t="s">
        <v>1516</v>
      </c>
      <c r="H14" s="705" t="s">
        <v>1903</v>
      </c>
      <c r="I14" s="398"/>
      <c r="J14" s="398"/>
      <c r="K14" s="398"/>
    </row>
    <row r="15" spans="1:11" s="709" customFormat="1" ht="309.5" customHeight="1">
      <c r="A15" s="703">
        <v>7</v>
      </c>
      <c r="B15" s="706" t="s">
        <v>1517</v>
      </c>
      <c r="C15" s="704" t="s">
        <v>1492</v>
      </c>
      <c r="D15" s="705" t="s">
        <v>1508</v>
      </c>
      <c r="E15" s="705" t="s">
        <v>1518</v>
      </c>
      <c r="F15" s="706" t="s">
        <v>1519</v>
      </c>
      <c r="G15" s="705" t="s">
        <v>1520</v>
      </c>
      <c r="H15" s="706" t="s">
        <v>1521</v>
      </c>
      <c r="I15" s="708"/>
      <c r="J15" s="708"/>
      <c r="K15" s="708"/>
    </row>
    <row r="16" spans="1:11" ht="320.75" customHeight="1">
      <c r="A16" s="703">
        <v>8</v>
      </c>
      <c r="B16" s="706" t="s">
        <v>1522</v>
      </c>
      <c r="C16" s="704" t="s">
        <v>1492</v>
      </c>
      <c r="D16" s="705" t="s">
        <v>1508</v>
      </c>
      <c r="E16" s="705" t="s">
        <v>1518</v>
      </c>
      <c r="F16" s="706" t="s">
        <v>1519</v>
      </c>
      <c r="G16" s="705" t="s">
        <v>1520</v>
      </c>
      <c r="H16" s="706" t="s">
        <v>1523</v>
      </c>
      <c r="I16" s="398"/>
      <c r="J16" s="398"/>
      <c r="K16" s="398"/>
    </row>
    <row r="17" spans="1:11" ht="253.25" customHeight="1">
      <c r="A17" s="703">
        <v>9</v>
      </c>
      <c r="B17" s="706" t="s">
        <v>1524</v>
      </c>
      <c r="C17" s="704" t="s">
        <v>1492</v>
      </c>
      <c r="D17" s="704" t="s">
        <v>1513</v>
      </c>
      <c r="E17" s="705" t="s">
        <v>1525</v>
      </c>
      <c r="F17" s="706" t="s">
        <v>1526</v>
      </c>
      <c r="G17" s="705" t="s">
        <v>1527</v>
      </c>
      <c r="H17" s="705" t="s">
        <v>1904</v>
      </c>
      <c r="I17" s="398"/>
      <c r="J17" s="398"/>
      <c r="K17" s="398"/>
    </row>
    <row r="18" spans="1:11" ht="207" customHeight="1">
      <c r="A18" s="703">
        <v>10</v>
      </c>
      <c r="B18" s="706" t="s">
        <v>1528</v>
      </c>
      <c r="C18" s="704" t="s">
        <v>1492</v>
      </c>
      <c r="D18" s="704" t="s">
        <v>1513</v>
      </c>
      <c r="E18" s="705" t="s">
        <v>1529</v>
      </c>
      <c r="F18" s="706" t="s">
        <v>1530</v>
      </c>
      <c r="G18" s="705" t="s">
        <v>1531</v>
      </c>
      <c r="H18" s="710" t="s">
        <v>1532</v>
      </c>
      <c r="I18" s="398"/>
      <c r="J18" s="398"/>
      <c r="K18" s="398"/>
    </row>
    <row r="19" spans="1:11" ht="213" customHeight="1">
      <c r="A19" s="703">
        <v>11</v>
      </c>
      <c r="B19" s="706" t="s">
        <v>1533</v>
      </c>
      <c r="C19" s="704" t="s">
        <v>1492</v>
      </c>
      <c r="D19" s="704" t="s">
        <v>1513</v>
      </c>
      <c r="E19" s="705" t="s">
        <v>1534</v>
      </c>
      <c r="F19" s="705" t="s">
        <v>1535</v>
      </c>
      <c r="G19" s="705" t="s">
        <v>1536</v>
      </c>
      <c r="H19" s="707" t="s">
        <v>1537</v>
      </c>
      <c r="I19" s="398"/>
      <c r="J19" s="398"/>
      <c r="K19" s="398"/>
    </row>
    <row r="20" spans="1:11" ht="78" customHeight="1">
      <c r="A20" s="1923">
        <v>12</v>
      </c>
      <c r="B20" s="1924" t="s">
        <v>1538</v>
      </c>
      <c r="C20" s="1925" t="s">
        <v>1539</v>
      </c>
      <c r="D20" s="1925" t="s">
        <v>1540</v>
      </c>
      <c r="E20" s="1925" t="s">
        <v>1541</v>
      </c>
      <c r="F20" s="1924" t="s">
        <v>1542</v>
      </c>
      <c r="G20" s="1926" t="s">
        <v>1543</v>
      </c>
      <c r="H20" s="1925" t="s">
        <v>1544</v>
      </c>
      <c r="I20" s="398"/>
      <c r="J20" s="398"/>
      <c r="K20" s="398"/>
    </row>
    <row r="21" spans="1:11" ht="119.75" customHeight="1">
      <c r="A21" s="1923"/>
      <c r="B21" s="1924"/>
      <c r="C21" s="1925"/>
      <c r="D21" s="1925"/>
      <c r="E21" s="1925"/>
      <c r="F21" s="1924"/>
      <c r="G21" s="1928"/>
      <c r="H21" s="1925"/>
      <c r="I21" s="398"/>
      <c r="J21" s="398"/>
      <c r="K21" s="398"/>
    </row>
    <row r="22" spans="1:11" ht="114" customHeight="1">
      <c r="A22" s="1923"/>
      <c r="B22" s="1924"/>
      <c r="C22" s="1925"/>
      <c r="D22" s="707" t="s">
        <v>1545</v>
      </c>
      <c r="E22" s="707" t="s">
        <v>1546</v>
      </c>
      <c r="F22" s="1924"/>
      <c r="G22" s="1927"/>
      <c r="H22" s="1925"/>
      <c r="I22" s="398"/>
      <c r="J22" s="398"/>
      <c r="K22" s="398"/>
    </row>
    <row r="23" spans="1:11" ht="107.75" customHeight="1">
      <c r="A23" s="1923">
        <v>13</v>
      </c>
      <c r="B23" s="1924" t="s">
        <v>1547</v>
      </c>
      <c r="C23" s="1925" t="s">
        <v>1548</v>
      </c>
      <c r="D23" s="1925" t="s">
        <v>1549</v>
      </c>
      <c r="E23" s="1925" t="s">
        <v>1550</v>
      </c>
      <c r="F23" s="1924" t="s">
        <v>1551</v>
      </c>
      <c r="G23" s="1926" t="s">
        <v>1552</v>
      </c>
      <c r="H23" s="1925" t="s">
        <v>1553</v>
      </c>
      <c r="I23" s="398"/>
      <c r="J23" s="398"/>
      <c r="K23" s="398"/>
    </row>
    <row r="24" spans="1:11" ht="107.75" customHeight="1">
      <c r="A24" s="1923"/>
      <c r="B24" s="1924"/>
      <c r="C24" s="1925"/>
      <c r="D24" s="1925"/>
      <c r="E24" s="1925"/>
      <c r="F24" s="1925"/>
      <c r="G24" s="1928"/>
      <c r="H24" s="1925"/>
      <c r="I24" s="398"/>
      <c r="J24" s="398"/>
      <c r="K24" s="398"/>
    </row>
    <row r="25" spans="1:11" ht="107.75" customHeight="1">
      <c r="A25" s="1923"/>
      <c r="B25" s="1924"/>
      <c r="C25" s="1925"/>
      <c r="D25" s="1925"/>
      <c r="E25" s="1925"/>
      <c r="F25" s="1925"/>
      <c r="G25" s="1927"/>
      <c r="H25" s="1925"/>
      <c r="I25" s="398"/>
      <c r="J25" s="398"/>
      <c r="K25" s="398"/>
    </row>
    <row r="26" spans="1:11" ht="173" customHeight="1">
      <c r="A26" s="1923">
        <v>14</v>
      </c>
      <c r="B26" s="1924" t="s">
        <v>1554</v>
      </c>
      <c r="C26" s="1925" t="s">
        <v>1548</v>
      </c>
      <c r="D26" s="707" t="s">
        <v>1555</v>
      </c>
      <c r="E26" s="707" t="s">
        <v>1556</v>
      </c>
      <c r="F26" s="1925" t="s">
        <v>1557</v>
      </c>
      <c r="G26" s="707" t="s">
        <v>1558</v>
      </c>
      <c r="H26" s="707" t="s">
        <v>1559</v>
      </c>
      <c r="I26" s="398"/>
      <c r="J26" s="398"/>
      <c r="K26" s="398"/>
    </row>
    <row r="27" spans="1:11" ht="173" customHeight="1">
      <c r="A27" s="1923"/>
      <c r="B27" s="1924"/>
      <c r="C27" s="1925"/>
      <c r="D27" s="707" t="s">
        <v>1560</v>
      </c>
      <c r="E27" s="707" t="s">
        <v>1561</v>
      </c>
      <c r="F27" s="1925"/>
      <c r="G27" s="707" t="s">
        <v>1562</v>
      </c>
      <c r="H27" s="707" t="s">
        <v>1563</v>
      </c>
      <c r="I27" s="398"/>
      <c r="J27" s="398"/>
      <c r="K27" s="398"/>
    </row>
    <row r="28" spans="1:11" ht="75.5" customHeight="1">
      <c r="A28" s="1923">
        <v>15</v>
      </c>
      <c r="B28" s="1924" t="s">
        <v>1564</v>
      </c>
      <c r="C28" s="1925" t="s">
        <v>1565</v>
      </c>
      <c r="D28" s="1925" t="s">
        <v>1566</v>
      </c>
      <c r="E28" s="1925" t="s">
        <v>1567</v>
      </c>
      <c r="F28" s="1924" t="s">
        <v>1568</v>
      </c>
      <c r="G28" s="1925" t="s">
        <v>1569</v>
      </c>
      <c r="H28" s="1925" t="s">
        <v>1544</v>
      </c>
      <c r="I28" s="398"/>
      <c r="J28" s="398"/>
      <c r="K28" s="398"/>
    </row>
    <row r="29" spans="1:11" ht="78.5" customHeight="1">
      <c r="A29" s="1923"/>
      <c r="B29" s="1924"/>
      <c r="C29" s="1925"/>
      <c r="D29" s="1925"/>
      <c r="E29" s="1925"/>
      <c r="F29" s="1924"/>
      <c r="G29" s="1925"/>
      <c r="H29" s="1925"/>
      <c r="I29" s="398"/>
      <c r="J29" s="398"/>
      <c r="K29" s="398"/>
    </row>
    <row r="30" spans="1:11" ht="103.25" customHeight="1">
      <c r="A30" s="1923"/>
      <c r="B30" s="1924"/>
      <c r="C30" s="1925"/>
      <c r="D30" s="707" t="s">
        <v>1570</v>
      </c>
      <c r="E30" s="707" t="s">
        <v>1546</v>
      </c>
      <c r="F30" s="1924"/>
      <c r="G30" s="1925"/>
      <c r="H30" s="1925"/>
      <c r="I30" s="398"/>
      <c r="J30" s="398"/>
      <c r="K30" s="398"/>
    </row>
    <row r="31" spans="1:11" ht="131.75" customHeight="1">
      <c r="A31" s="1923">
        <v>16</v>
      </c>
      <c r="B31" s="1924" t="s">
        <v>1571</v>
      </c>
      <c r="C31" s="1925" t="s">
        <v>1565</v>
      </c>
      <c r="D31" s="707" t="s">
        <v>1572</v>
      </c>
      <c r="E31" s="1925" t="s">
        <v>1573</v>
      </c>
      <c r="F31" s="1925" t="s">
        <v>1574</v>
      </c>
      <c r="G31" s="1926" t="s">
        <v>1562</v>
      </c>
      <c r="H31" s="1925" t="s">
        <v>1575</v>
      </c>
      <c r="I31" s="398"/>
      <c r="J31" s="398"/>
      <c r="K31" s="398"/>
    </row>
    <row r="32" spans="1:11" ht="131.75" customHeight="1">
      <c r="A32" s="1923"/>
      <c r="B32" s="1924"/>
      <c r="C32" s="1925"/>
      <c r="D32" s="707" t="s">
        <v>1576</v>
      </c>
      <c r="E32" s="1925"/>
      <c r="F32" s="1925"/>
      <c r="G32" s="1927"/>
      <c r="H32" s="1925"/>
      <c r="I32" s="398"/>
      <c r="J32" s="398"/>
      <c r="K32" s="398"/>
    </row>
    <row r="33" spans="1:11" ht="150.5" customHeight="1">
      <c r="A33" s="1923">
        <v>17</v>
      </c>
      <c r="B33" s="1924" t="s">
        <v>1577</v>
      </c>
      <c r="C33" s="1925" t="s">
        <v>1565</v>
      </c>
      <c r="D33" s="707" t="s">
        <v>1578</v>
      </c>
      <c r="E33" s="707" t="s">
        <v>1579</v>
      </c>
      <c r="F33" s="1925" t="s">
        <v>1580</v>
      </c>
      <c r="G33" s="707" t="s">
        <v>1558</v>
      </c>
      <c r="H33" s="1924" t="s">
        <v>1581</v>
      </c>
      <c r="I33" s="398"/>
      <c r="J33" s="398"/>
      <c r="K33" s="398"/>
    </row>
    <row r="34" spans="1:11" ht="150.5" customHeight="1">
      <c r="A34" s="1923"/>
      <c r="B34" s="1924"/>
      <c r="C34" s="1925"/>
      <c r="D34" s="707" t="s">
        <v>1582</v>
      </c>
      <c r="E34" s="707" t="s">
        <v>1556</v>
      </c>
      <c r="F34" s="1925"/>
      <c r="G34" s="707" t="s">
        <v>1562</v>
      </c>
      <c r="H34" s="1925"/>
      <c r="I34" s="398"/>
      <c r="J34" s="398"/>
      <c r="K34" s="398"/>
    </row>
    <row r="35" spans="1:11">
      <c r="I35" s="398"/>
      <c r="J35" s="398"/>
      <c r="K35" s="398"/>
    </row>
    <row r="36" spans="1:11">
      <c r="I36" s="398"/>
      <c r="J36" s="398"/>
      <c r="K36" s="398"/>
    </row>
    <row r="37" spans="1:11">
      <c r="I37" s="398"/>
      <c r="J37" s="398"/>
      <c r="K37" s="398"/>
    </row>
    <row r="38" spans="1:11">
      <c r="I38" s="398"/>
      <c r="J38" s="398"/>
      <c r="K38" s="398"/>
    </row>
    <row r="39" spans="1:11">
      <c r="I39" s="398"/>
      <c r="J39" s="398"/>
      <c r="K39" s="398"/>
    </row>
    <row r="40" spans="1:11">
      <c r="I40" s="398"/>
      <c r="J40" s="398"/>
      <c r="K40" s="398"/>
    </row>
    <row r="41" spans="1:11">
      <c r="I41" s="398"/>
      <c r="J41" s="398"/>
      <c r="K41" s="398"/>
    </row>
    <row r="42" spans="1:11">
      <c r="I42" s="398"/>
      <c r="J42" s="398"/>
      <c r="K42" s="398"/>
    </row>
    <row r="43" spans="1:11">
      <c r="I43" s="398"/>
      <c r="J43" s="398"/>
      <c r="K43" s="398"/>
    </row>
    <row r="44" spans="1:11">
      <c r="I44" s="398"/>
      <c r="J44" s="398"/>
      <c r="K44" s="398"/>
    </row>
    <row r="45" spans="1:11">
      <c r="I45" s="398"/>
      <c r="J45" s="398"/>
      <c r="K45" s="398"/>
    </row>
  </sheetData>
  <mergeCells count="40">
    <mergeCell ref="G20:G22"/>
    <mergeCell ref="H20:H22"/>
    <mergeCell ref="A23:A25"/>
    <mergeCell ref="B23:B25"/>
    <mergeCell ref="C23:C25"/>
    <mergeCell ref="D23:D25"/>
    <mergeCell ref="E23:E25"/>
    <mergeCell ref="F23:F25"/>
    <mergeCell ref="G23:G25"/>
    <mergeCell ref="H23:H25"/>
    <mergeCell ref="A20:A22"/>
    <mergeCell ref="B20:B22"/>
    <mergeCell ref="C20:C22"/>
    <mergeCell ref="D20:D21"/>
    <mergeCell ref="E20:E21"/>
    <mergeCell ref="F20:F22"/>
    <mergeCell ref="A26:A27"/>
    <mergeCell ref="B26:B27"/>
    <mergeCell ref="C26:C27"/>
    <mergeCell ref="F26:F27"/>
    <mergeCell ref="A28:A30"/>
    <mergeCell ref="B28:B30"/>
    <mergeCell ref="C28:C30"/>
    <mergeCell ref="D28:D29"/>
    <mergeCell ref="E28:E29"/>
    <mergeCell ref="F28:F30"/>
    <mergeCell ref="G28:G30"/>
    <mergeCell ref="H28:H30"/>
    <mergeCell ref="A31:A32"/>
    <mergeCell ref="B31:B32"/>
    <mergeCell ref="C31:C32"/>
    <mergeCell ref="E31:E32"/>
    <mergeCell ref="F31:F32"/>
    <mergeCell ref="G31:G32"/>
    <mergeCell ref="H31:H32"/>
    <mergeCell ref="A33:A34"/>
    <mergeCell ref="B33:B34"/>
    <mergeCell ref="C33:C34"/>
    <mergeCell ref="F33:F34"/>
    <mergeCell ref="H33:H34"/>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2AC1-16DF-4C3B-9FD0-050C41BECDDB}">
  <dimension ref="A1:AT272"/>
  <sheetViews>
    <sheetView topLeftCell="A258" zoomScale="90" zoomScaleNormal="90" workbookViewId="0">
      <selection activeCell="C9" sqref="C9"/>
    </sheetView>
  </sheetViews>
  <sheetFormatPr defaultColWidth="8.6328125" defaultRowHeight="15.5"/>
  <cols>
    <col min="1" max="1" width="4.36328125" style="588" customWidth="1"/>
    <col min="2" max="2" width="5.6328125" style="937" customWidth="1"/>
    <col min="3" max="3" width="28.6328125" style="700" customWidth="1"/>
    <col min="4" max="4" width="57" style="588" customWidth="1"/>
    <col min="5" max="5" width="14.6328125" style="588" customWidth="1"/>
    <col min="6" max="7" width="10.6328125" style="588" customWidth="1"/>
    <col min="8" max="8" width="14.6328125" style="588" customWidth="1"/>
    <col min="9" max="10" width="10.6328125" style="588" customWidth="1"/>
    <col min="11" max="11" width="8.6328125" style="588"/>
    <col min="12" max="12" width="3" style="588" customWidth="1"/>
    <col min="13" max="16384" width="8.6328125" style="588"/>
  </cols>
  <sheetData>
    <row r="1" spans="1:46">
      <c r="A1" s="586"/>
      <c r="B1" s="711"/>
      <c r="C1" s="587"/>
      <c r="D1" s="587"/>
      <c r="E1" s="587"/>
      <c r="F1" s="587"/>
      <c r="G1" s="587"/>
      <c r="H1" s="587"/>
      <c r="I1" s="587"/>
      <c r="J1" s="587"/>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row>
    <row r="2" spans="1:46">
      <c r="A2" s="586"/>
      <c r="B2" s="711"/>
      <c r="C2" s="587"/>
      <c r="D2" s="587"/>
      <c r="E2" s="587"/>
      <c r="F2" s="587"/>
      <c r="G2" s="587"/>
      <c r="H2" s="587"/>
      <c r="I2" s="587"/>
      <c r="J2" s="587"/>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row>
    <row r="3" spans="1:46">
      <c r="A3" s="586"/>
      <c r="B3" s="711"/>
      <c r="C3" s="587"/>
      <c r="D3" s="587"/>
      <c r="E3" s="587"/>
      <c r="F3" s="587"/>
      <c r="G3" s="587"/>
      <c r="H3" s="587"/>
      <c r="I3" s="587"/>
      <c r="J3" s="587"/>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row>
    <row r="4" spans="1:46">
      <c r="A4" s="586"/>
      <c r="B4" s="711"/>
      <c r="C4" s="587"/>
      <c r="D4" s="587"/>
      <c r="E4" s="587"/>
      <c r="F4" s="587"/>
      <c r="G4" s="587"/>
      <c r="H4" s="587"/>
      <c r="I4" s="587"/>
      <c r="J4" s="587"/>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row>
    <row r="5" spans="1:46">
      <c r="A5" s="586"/>
      <c r="B5" s="711"/>
      <c r="C5" s="587"/>
      <c r="D5" s="587"/>
      <c r="E5" s="587"/>
      <c r="F5" s="587"/>
      <c r="G5" s="587"/>
      <c r="H5" s="587"/>
      <c r="I5" s="587"/>
      <c r="J5" s="587"/>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row>
    <row r="6" spans="1:46" ht="26">
      <c r="A6" s="586"/>
      <c r="B6" s="711"/>
      <c r="C6" s="712" t="s">
        <v>1583</v>
      </c>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row>
    <row r="7" spans="1:46" ht="16" thickBot="1">
      <c r="A7" s="586"/>
      <c r="B7" s="713"/>
      <c r="C7" s="714"/>
      <c r="D7" s="697"/>
      <c r="E7" s="697"/>
      <c r="F7" s="697"/>
      <c r="G7" s="697"/>
      <c r="H7" s="697"/>
      <c r="I7" s="697"/>
      <c r="J7" s="697"/>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row>
    <row r="8" spans="1:46" ht="6.5" customHeight="1">
      <c r="A8" s="586"/>
      <c r="B8" s="711"/>
      <c r="C8" s="699"/>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586"/>
      <c r="AD8" s="586"/>
      <c r="AE8" s="586"/>
      <c r="AF8" s="586"/>
      <c r="AG8" s="586"/>
      <c r="AH8" s="586"/>
      <c r="AI8" s="586"/>
      <c r="AJ8" s="586"/>
      <c r="AK8" s="586"/>
      <c r="AL8" s="586"/>
      <c r="AM8" s="586"/>
      <c r="AN8" s="586"/>
      <c r="AO8" s="586"/>
      <c r="AP8" s="586"/>
      <c r="AQ8" s="586"/>
      <c r="AR8" s="586"/>
      <c r="AS8" s="586"/>
      <c r="AT8" s="586"/>
    </row>
    <row r="9" spans="1:46" ht="21">
      <c r="A9" s="586"/>
      <c r="B9" s="588"/>
      <c r="C9" s="715" t="s">
        <v>1584</v>
      </c>
      <c r="D9" s="586"/>
      <c r="E9" s="586"/>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row>
    <row r="10" spans="1:46" ht="6.5" customHeight="1" thickBot="1">
      <c r="A10" s="586"/>
      <c r="B10" s="713"/>
      <c r="C10" s="714"/>
      <c r="D10" s="697"/>
      <c r="E10" s="697"/>
      <c r="F10" s="697"/>
      <c r="G10" s="697"/>
      <c r="H10" s="697"/>
      <c r="I10" s="697"/>
      <c r="J10" s="697"/>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row>
    <row r="11" spans="1:46" ht="17">
      <c r="A11" s="586"/>
      <c r="B11" s="1956"/>
      <c r="C11" s="1958" t="s">
        <v>1585</v>
      </c>
      <c r="D11" s="1960" t="s">
        <v>1586</v>
      </c>
      <c r="E11" s="716" t="s">
        <v>667</v>
      </c>
      <c r="F11" s="717"/>
      <c r="G11" s="718"/>
      <c r="H11" s="719" t="s">
        <v>82</v>
      </c>
      <c r="I11" s="719"/>
      <c r="J11" s="720"/>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row>
    <row r="12" spans="1:46" ht="17" thickBot="1">
      <c r="A12" s="586"/>
      <c r="B12" s="1957"/>
      <c r="C12" s="1959"/>
      <c r="D12" s="1961"/>
      <c r="E12" s="721" t="s">
        <v>1587</v>
      </c>
      <c r="F12" s="722" t="s">
        <v>1588</v>
      </c>
      <c r="G12" s="722" t="s">
        <v>351</v>
      </c>
      <c r="H12" s="723" t="s">
        <v>1587</v>
      </c>
      <c r="I12" s="724" t="s">
        <v>1588</v>
      </c>
      <c r="J12" s="725" t="s">
        <v>351</v>
      </c>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row>
    <row r="13" spans="1:46" ht="16" thickBot="1">
      <c r="A13" s="586"/>
      <c r="B13" s="726">
        <v>1</v>
      </c>
      <c r="C13" s="727" t="s">
        <v>715</v>
      </c>
      <c r="D13" s="728" t="s">
        <v>1589</v>
      </c>
      <c r="E13" s="729">
        <v>41.087613293051398</v>
      </c>
      <c r="F13" s="730">
        <v>54.716981132075503</v>
      </c>
      <c r="G13" s="731">
        <v>48.290598290598297</v>
      </c>
      <c r="H13" s="732">
        <v>27.17</v>
      </c>
      <c r="I13" s="730">
        <v>57.19</v>
      </c>
      <c r="J13" s="733">
        <v>39.04</v>
      </c>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row>
    <row r="14" spans="1:46" ht="16.25" customHeight="1">
      <c r="A14" s="586"/>
      <c r="B14" s="1944">
        <v>2</v>
      </c>
      <c r="C14" s="1995" t="s">
        <v>716</v>
      </c>
      <c r="D14" s="734" t="s">
        <v>1590</v>
      </c>
      <c r="E14" s="2031"/>
      <c r="F14" s="2031"/>
      <c r="G14" s="2031"/>
      <c r="H14" s="2031"/>
      <c r="I14" s="2031"/>
      <c r="J14" s="2032"/>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row>
    <row r="15" spans="1:46" ht="16.25" customHeight="1">
      <c r="A15" s="586"/>
      <c r="B15" s="1970"/>
      <c r="C15" s="1997"/>
      <c r="D15" s="735" t="s">
        <v>1591</v>
      </c>
      <c r="E15" s="2029">
        <v>27.9</v>
      </c>
      <c r="F15" s="2029"/>
      <c r="G15" s="2029"/>
      <c r="H15" s="2029"/>
      <c r="I15" s="2029"/>
      <c r="J15" s="2030"/>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row>
    <row r="16" spans="1:46" ht="16.25" customHeight="1">
      <c r="A16" s="586"/>
      <c r="B16" s="1970"/>
      <c r="C16" s="1997"/>
      <c r="D16" s="735" t="s">
        <v>1592</v>
      </c>
      <c r="E16" s="1942">
        <v>27</v>
      </c>
      <c r="F16" s="1942"/>
      <c r="G16" s="1942"/>
      <c r="H16" s="1942"/>
      <c r="I16" s="1942"/>
      <c r="J16" s="1943"/>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c r="AL16" s="586"/>
      <c r="AM16" s="586"/>
      <c r="AN16" s="586"/>
      <c r="AO16" s="586"/>
      <c r="AP16" s="586"/>
      <c r="AQ16" s="586"/>
      <c r="AR16" s="586"/>
      <c r="AS16" s="586"/>
      <c r="AT16" s="586"/>
    </row>
    <row r="17" spans="1:46" ht="16.25" customHeight="1">
      <c r="A17" s="586"/>
      <c r="B17" s="1970"/>
      <c r="C17" s="1997"/>
      <c r="D17" s="735" t="s">
        <v>1593</v>
      </c>
      <c r="E17" s="2027">
        <v>22.5</v>
      </c>
      <c r="F17" s="2027"/>
      <c r="G17" s="2027"/>
      <c r="H17" s="2027"/>
      <c r="I17" s="2027"/>
      <c r="J17" s="2028"/>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row>
    <row r="18" spans="1:46" ht="27.5" thickBot="1">
      <c r="A18" s="586"/>
      <c r="B18" s="736">
        <v>3</v>
      </c>
      <c r="C18" s="1996"/>
      <c r="D18" s="737" t="s">
        <v>1594</v>
      </c>
      <c r="E18" s="2033">
        <v>13.75</v>
      </c>
      <c r="F18" s="2033"/>
      <c r="G18" s="2033"/>
      <c r="H18" s="2033"/>
      <c r="I18" s="2033"/>
      <c r="J18" s="2034"/>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row>
    <row r="19" spans="1:46" ht="15.5" customHeight="1">
      <c r="A19" s="586"/>
      <c r="B19" s="1944">
        <v>4</v>
      </c>
      <c r="C19" s="2015" t="s">
        <v>918</v>
      </c>
      <c r="D19" s="734" t="s">
        <v>1595</v>
      </c>
      <c r="E19" s="2018"/>
      <c r="F19" s="2019"/>
      <c r="G19" s="2019"/>
      <c r="H19" s="2019"/>
      <c r="I19" s="2019"/>
      <c r="J19" s="2020"/>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row>
    <row r="20" spans="1:46">
      <c r="A20" s="586"/>
      <c r="B20" s="1970"/>
      <c r="C20" s="2016"/>
      <c r="D20" s="738" t="s">
        <v>1596</v>
      </c>
      <c r="E20" s="739">
        <v>46.223564954682779</v>
      </c>
      <c r="F20" s="740">
        <v>61.725067385444746</v>
      </c>
      <c r="G20" s="740">
        <v>54.415954415954417</v>
      </c>
      <c r="H20" s="740">
        <v>36.49</v>
      </c>
      <c r="I20" s="740">
        <v>55.11</v>
      </c>
      <c r="J20" s="741">
        <v>43.86</v>
      </c>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R20" s="586"/>
      <c r="AS20" s="586"/>
      <c r="AT20" s="586"/>
    </row>
    <row r="21" spans="1:46">
      <c r="A21" s="586"/>
      <c r="B21" s="1970"/>
      <c r="C21" s="2016"/>
      <c r="D21" s="742" t="s">
        <v>1341</v>
      </c>
      <c r="E21" s="743">
        <v>37.160120845921455</v>
      </c>
      <c r="F21" s="744">
        <v>14.824797843665769</v>
      </c>
      <c r="G21" s="744">
        <v>25.356125356125357</v>
      </c>
      <c r="H21" s="744">
        <v>50.54</v>
      </c>
      <c r="I21" s="744">
        <v>19.579999999999998</v>
      </c>
      <c r="J21" s="745">
        <v>38.29</v>
      </c>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row>
    <row r="22" spans="1:46" ht="27">
      <c r="A22" s="586"/>
      <c r="B22" s="2021">
        <v>5</v>
      </c>
      <c r="C22" s="2016"/>
      <c r="D22" s="746" t="s">
        <v>1597</v>
      </c>
      <c r="E22" s="2024"/>
      <c r="F22" s="2025"/>
      <c r="G22" s="2025"/>
      <c r="H22" s="2025"/>
      <c r="I22" s="2025"/>
      <c r="J22" s="202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row>
    <row r="23" spans="1:46">
      <c r="A23" s="586"/>
      <c r="B23" s="2022"/>
      <c r="C23" s="2016"/>
      <c r="D23" s="747" t="s">
        <v>1591</v>
      </c>
      <c r="E23" s="1942">
        <v>27.8</v>
      </c>
      <c r="F23" s="1942"/>
      <c r="G23" s="1942"/>
      <c r="H23" s="1942"/>
      <c r="I23" s="1942"/>
      <c r="J23" s="1943"/>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row>
    <row r="24" spans="1:46">
      <c r="A24" s="586"/>
      <c r="B24" s="2022"/>
      <c r="C24" s="2016"/>
      <c r="D24" s="748" t="s">
        <v>1596</v>
      </c>
      <c r="E24" s="1942">
        <v>34.47</v>
      </c>
      <c r="F24" s="1942"/>
      <c r="G24" s="1942"/>
      <c r="H24" s="1942"/>
      <c r="I24" s="1942"/>
      <c r="J24" s="1943"/>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row>
    <row r="25" spans="1:46">
      <c r="A25" s="586"/>
      <c r="B25" s="2022"/>
      <c r="C25" s="2016"/>
      <c r="D25" s="742" t="s">
        <v>1341</v>
      </c>
      <c r="E25" s="2027">
        <v>8.0399999999999991</v>
      </c>
      <c r="F25" s="2027"/>
      <c r="G25" s="2027"/>
      <c r="H25" s="2027"/>
      <c r="I25" s="2027"/>
      <c r="J25" s="2028"/>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row>
    <row r="26" spans="1:46">
      <c r="A26" s="586"/>
      <c r="B26" s="2022"/>
      <c r="C26" s="2016"/>
      <c r="D26" s="749" t="s">
        <v>1598</v>
      </c>
      <c r="E26" s="2029">
        <v>27.04</v>
      </c>
      <c r="F26" s="2029"/>
      <c r="G26" s="2029"/>
      <c r="H26" s="2029"/>
      <c r="I26" s="2029"/>
      <c r="J26" s="2030"/>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row>
    <row r="27" spans="1:46">
      <c r="A27" s="586"/>
      <c r="B27" s="2022"/>
      <c r="C27" s="2016"/>
      <c r="D27" s="748" t="s">
        <v>1596</v>
      </c>
      <c r="E27" s="1942">
        <v>32.049999999999997</v>
      </c>
      <c r="F27" s="1942"/>
      <c r="G27" s="1942"/>
      <c r="H27" s="1942"/>
      <c r="I27" s="1942"/>
      <c r="J27" s="1943"/>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row r="28" spans="1:46">
      <c r="A28" s="586"/>
      <c r="B28" s="2022"/>
      <c r="C28" s="2016"/>
      <c r="D28" s="742" t="s">
        <v>1341</v>
      </c>
      <c r="E28" s="2027">
        <v>9.5500000000000007</v>
      </c>
      <c r="F28" s="2027"/>
      <c r="G28" s="2027"/>
      <c r="H28" s="2027"/>
      <c r="I28" s="2027"/>
      <c r="J28" s="2028"/>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6"/>
      <c r="AM28" s="586"/>
      <c r="AN28" s="586"/>
      <c r="AO28" s="586"/>
      <c r="AP28" s="586"/>
      <c r="AQ28" s="586"/>
      <c r="AR28" s="586"/>
      <c r="AS28" s="586"/>
      <c r="AT28" s="586"/>
    </row>
    <row r="29" spans="1:46">
      <c r="A29" s="586"/>
      <c r="B29" s="2022"/>
      <c r="C29" s="2016"/>
      <c r="D29" s="749" t="s">
        <v>1599</v>
      </c>
      <c r="E29" s="2029">
        <v>22.45</v>
      </c>
      <c r="F29" s="2029"/>
      <c r="G29" s="2029"/>
      <c r="H29" s="2029"/>
      <c r="I29" s="2029"/>
      <c r="J29" s="2030"/>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c r="AJ29" s="586"/>
      <c r="AK29" s="586"/>
      <c r="AL29" s="586"/>
      <c r="AM29" s="586"/>
      <c r="AN29" s="586"/>
      <c r="AO29" s="586"/>
      <c r="AP29" s="586"/>
      <c r="AQ29" s="586"/>
      <c r="AR29" s="586"/>
      <c r="AS29" s="586"/>
      <c r="AT29" s="586"/>
    </row>
    <row r="30" spans="1:46">
      <c r="A30" s="586"/>
      <c r="B30" s="2022"/>
      <c r="C30" s="2016"/>
      <c r="D30" s="750" t="s">
        <v>1596</v>
      </c>
      <c r="E30" s="1942">
        <v>18.489999999999998</v>
      </c>
      <c r="F30" s="1942"/>
      <c r="G30" s="1942"/>
      <c r="H30" s="1942"/>
      <c r="I30" s="1942"/>
      <c r="J30" s="1943"/>
      <c r="K30" s="586"/>
      <c r="L30" s="586"/>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row>
    <row r="31" spans="1:46" ht="16" thickBot="1">
      <c r="A31" s="586"/>
      <c r="B31" s="2023"/>
      <c r="C31" s="2017"/>
      <c r="D31" s="742" t="s">
        <v>1341</v>
      </c>
      <c r="E31" s="1942">
        <v>14.82</v>
      </c>
      <c r="F31" s="1942"/>
      <c r="G31" s="1942"/>
      <c r="H31" s="1942"/>
      <c r="I31" s="1942"/>
      <c r="J31" s="1943"/>
      <c r="K31" s="586"/>
      <c r="L31" s="586"/>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row>
    <row r="32" spans="1:46" ht="15.5" customHeight="1">
      <c r="A32" s="586"/>
      <c r="B32" s="751">
        <v>6</v>
      </c>
      <c r="C32" s="1995" t="s">
        <v>723</v>
      </c>
      <c r="D32" s="752" t="s">
        <v>1600</v>
      </c>
      <c r="E32" s="2011">
        <v>27</v>
      </c>
      <c r="F32" s="2011"/>
      <c r="G32" s="2011"/>
      <c r="H32" s="2011"/>
      <c r="I32" s="2011"/>
      <c r="J32" s="2012"/>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row>
    <row r="33" spans="1:46">
      <c r="A33" s="586"/>
      <c r="B33" s="753">
        <v>7</v>
      </c>
      <c r="C33" s="1997"/>
      <c r="D33" s="953" t="s">
        <v>1601</v>
      </c>
      <c r="E33" s="1990">
        <v>55</v>
      </c>
      <c r="F33" s="1990"/>
      <c r="G33" s="1990"/>
      <c r="H33" s="1990"/>
      <c r="I33" s="1990"/>
      <c r="J33" s="1991"/>
      <c r="K33" s="586"/>
      <c r="L33" s="586"/>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row>
    <row r="34" spans="1:46">
      <c r="A34" s="586"/>
      <c r="B34" s="753">
        <v>8</v>
      </c>
      <c r="C34" s="1997"/>
      <c r="D34" s="953" t="s">
        <v>1905</v>
      </c>
      <c r="E34" s="1990">
        <v>843</v>
      </c>
      <c r="F34" s="1990"/>
      <c r="G34" s="1990"/>
      <c r="H34" s="1990"/>
      <c r="I34" s="1990"/>
      <c r="J34" s="1991"/>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row>
    <row r="35" spans="1:46">
      <c r="A35" s="586"/>
      <c r="B35" s="753">
        <v>9</v>
      </c>
      <c r="C35" s="1997"/>
      <c r="D35" s="953" t="s">
        <v>1906</v>
      </c>
      <c r="E35" s="1990">
        <v>421</v>
      </c>
      <c r="F35" s="1990"/>
      <c r="G35" s="1990"/>
      <c r="H35" s="1990"/>
      <c r="I35" s="1990"/>
      <c r="J35" s="1991"/>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row>
    <row r="36" spans="1:46" ht="16" thickBot="1">
      <c r="A36" s="586"/>
      <c r="B36" s="736">
        <v>10</v>
      </c>
      <c r="C36" s="1996"/>
      <c r="D36" s="954" t="s">
        <v>1907</v>
      </c>
      <c r="E36" s="2013">
        <v>422</v>
      </c>
      <c r="F36" s="2013"/>
      <c r="G36" s="2013"/>
      <c r="H36" s="2013"/>
      <c r="I36" s="2013"/>
      <c r="J36" s="2014"/>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row>
    <row r="37" spans="1:46" ht="27">
      <c r="A37" s="586"/>
      <c r="B37" s="751">
        <v>11</v>
      </c>
      <c r="C37" s="1980" t="s">
        <v>1602</v>
      </c>
      <c r="D37" s="756" t="s">
        <v>1603</v>
      </c>
      <c r="E37" s="2002">
        <v>10.88</v>
      </c>
      <c r="F37" s="2002"/>
      <c r="G37" s="2002"/>
      <c r="H37" s="2002"/>
      <c r="I37" s="2002"/>
      <c r="J37" s="2003"/>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6"/>
      <c r="AL37" s="586"/>
      <c r="AM37" s="586"/>
      <c r="AN37" s="586"/>
      <c r="AO37" s="586"/>
      <c r="AP37" s="586"/>
      <c r="AQ37" s="586"/>
      <c r="AR37" s="586"/>
      <c r="AS37" s="586"/>
      <c r="AT37" s="586"/>
    </row>
    <row r="38" spans="1:46" ht="15.5" customHeight="1">
      <c r="A38" s="586"/>
      <c r="B38" s="753">
        <v>12</v>
      </c>
      <c r="C38" s="1286"/>
      <c r="D38" s="754" t="s">
        <v>1601</v>
      </c>
      <c r="E38" s="1990">
        <v>32</v>
      </c>
      <c r="F38" s="1990"/>
      <c r="G38" s="1990"/>
      <c r="H38" s="1990"/>
      <c r="I38" s="1990"/>
      <c r="J38" s="1991"/>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c r="AO38" s="586"/>
      <c r="AP38" s="586"/>
      <c r="AQ38" s="586"/>
      <c r="AR38" s="586"/>
      <c r="AS38" s="586"/>
      <c r="AT38" s="586"/>
    </row>
    <row r="39" spans="1:46" ht="27.5" customHeight="1">
      <c r="A39" s="586"/>
      <c r="B39" s="753">
        <v>13</v>
      </c>
      <c r="C39" s="757" t="s">
        <v>905</v>
      </c>
      <c r="D39" s="758" t="s">
        <v>1604</v>
      </c>
      <c r="E39" s="1990">
        <v>79</v>
      </c>
      <c r="F39" s="1990"/>
      <c r="G39" s="1990"/>
      <c r="H39" s="1990"/>
      <c r="I39" s="1990"/>
      <c r="J39" s="1991"/>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row>
    <row r="40" spans="1:46" ht="27.5" customHeight="1" thickBot="1">
      <c r="A40" s="586"/>
      <c r="B40" s="736">
        <v>14</v>
      </c>
      <c r="C40" s="759" t="s">
        <v>727</v>
      </c>
      <c r="D40" s="760" t="s">
        <v>967</v>
      </c>
      <c r="E40" s="1992" t="s">
        <v>1605</v>
      </c>
      <c r="F40" s="1993"/>
      <c r="G40" s="1993"/>
      <c r="H40" s="1993"/>
      <c r="I40" s="1993"/>
      <c r="J40" s="1994"/>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row>
    <row r="41" spans="1:46" ht="28.25" customHeight="1">
      <c r="A41" s="586"/>
      <c r="B41" s="751">
        <v>15</v>
      </c>
      <c r="C41" s="1980" t="s">
        <v>943</v>
      </c>
      <c r="D41" s="761" t="s">
        <v>1606</v>
      </c>
      <c r="E41" s="2002">
        <v>25.99</v>
      </c>
      <c r="F41" s="2002"/>
      <c r="G41" s="2002"/>
      <c r="H41" s="2002"/>
      <c r="I41" s="2002"/>
      <c r="J41" s="2003"/>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row r="42" spans="1:46" ht="28.25" customHeight="1">
      <c r="A42" s="586"/>
      <c r="B42" s="753">
        <v>16</v>
      </c>
      <c r="C42" s="1286"/>
      <c r="D42" s="762" t="s">
        <v>1607</v>
      </c>
      <c r="E42" s="1998">
        <v>49.49</v>
      </c>
      <c r="F42" s="1998"/>
      <c r="G42" s="1998"/>
      <c r="H42" s="1998"/>
      <c r="I42" s="1998"/>
      <c r="J42" s="1999"/>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6"/>
      <c r="AJ42" s="586"/>
      <c r="AK42" s="586"/>
      <c r="AL42" s="586"/>
      <c r="AM42" s="586"/>
      <c r="AN42" s="586"/>
      <c r="AO42" s="586"/>
      <c r="AP42" s="586"/>
      <c r="AQ42" s="586"/>
      <c r="AR42" s="586"/>
      <c r="AS42" s="586"/>
      <c r="AT42" s="586"/>
    </row>
    <row r="43" spans="1:46">
      <c r="A43" s="586"/>
      <c r="B43" s="753">
        <v>17</v>
      </c>
      <c r="C43" s="1286"/>
      <c r="D43" s="2004" t="s">
        <v>1608</v>
      </c>
      <c r="E43" s="2005"/>
      <c r="F43" s="2006"/>
      <c r="G43" s="2006"/>
      <c r="H43" s="2006"/>
      <c r="I43" s="2006"/>
      <c r="J43" s="2007"/>
      <c r="K43" s="586"/>
      <c r="L43" s="586"/>
      <c r="M43" s="586"/>
      <c r="N43" s="586"/>
      <c r="O43" s="586"/>
      <c r="P43" s="586"/>
      <c r="Q43" s="586"/>
      <c r="R43" s="586"/>
      <c r="S43" s="586"/>
      <c r="T43" s="586"/>
      <c r="U43" s="586"/>
      <c r="V43" s="586"/>
      <c r="W43" s="586"/>
      <c r="X43" s="586"/>
      <c r="Y43" s="586"/>
      <c r="Z43" s="586"/>
      <c r="AA43" s="586"/>
      <c r="AB43" s="586"/>
      <c r="AC43" s="586"/>
      <c r="AD43" s="586"/>
      <c r="AE43" s="586"/>
      <c r="AF43" s="586"/>
      <c r="AG43" s="586"/>
      <c r="AH43" s="586"/>
      <c r="AI43" s="586"/>
      <c r="AJ43" s="586"/>
      <c r="AK43" s="586"/>
      <c r="AL43" s="586"/>
      <c r="AM43" s="586"/>
      <c r="AN43" s="586"/>
      <c r="AO43" s="586"/>
      <c r="AP43" s="586"/>
      <c r="AQ43" s="586"/>
      <c r="AR43" s="586"/>
      <c r="AS43" s="586"/>
      <c r="AT43" s="586"/>
    </row>
    <row r="44" spans="1:46">
      <c r="A44" s="586"/>
      <c r="B44" s="753">
        <v>18</v>
      </c>
      <c r="C44" s="1286"/>
      <c r="D44" s="2004"/>
      <c r="E44" s="2008"/>
      <c r="F44" s="2009"/>
      <c r="G44" s="2009"/>
      <c r="H44" s="2009"/>
      <c r="I44" s="2009"/>
      <c r="J44" s="2010"/>
      <c r="K44" s="586"/>
      <c r="L44" s="586"/>
      <c r="M44" s="586"/>
      <c r="N44" s="586"/>
      <c r="O44" s="586"/>
      <c r="P44" s="586"/>
      <c r="Q44" s="586"/>
      <c r="R44" s="586"/>
      <c r="S44" s="586"/>
      <c r="T44" s="586"/>
      <c r="U44" s="586"/>
      <c r="V44" s="586"/>
      <c r="W44" s="586"/>
      <c r="X44" s="586"/>
      <c r="Y44" s="586"/>
      <c r="Z44" s="586"/>
      <c r="AA44" s="586"/>
      <c r="AB44" s="586"/>
      <c r="AC44" s="586"/>
      <c r="AD44" s="586"/>
      <c r="AE44" s="586"/>
      <c r="AF44" s="586"/>
      <c r="AG44" s="586"/>
      <c r="AH44" s="586"/>
      <c r="AI44" s="586"/>
      <c r="AJ44" s="586"/>
      <c r="AK44" s="586"/>
      <c r="AL44" s="586"/>
      <c r="AM44" s="586"/>
      <c r="AN44" s="586"/>
      <c r="AO44" s="586"/>
      <c r="AP44" s="586"/>
      <c r="AQ44" s="586"/>
      <c r="AR44" s="586"/>
      <c r="AS44" s="586"/>
      <c r="AT44" s="586"/>
    </row>
    <row r="45" spans="1:46">
      <c r="A45" s="586"/>
      <c r="B45" s="753"/>
      <c r="C45" s="1286"/>
      <c r="D45" s="763" t="s">
        <v>1596</v>
      </c>
      <c r="E45" s="1942">
        <v>15.03</v>
      </c>
      <c r="F45" s="1942"/>
      <c r="G45" s="1942"/>
      <c r="H45" s="1942"/>
      <c r="I45" s="1942"/>
      <c r="J45" s="1943"/>
      <c r="K45" s="586"/>
      <c r="L45" s="586"/>
      <c r="M45" s="586"/>
      <c r="N45" s="586"/>
      <c r="O45" s="586"/>
      <c r="P45" s="586"/>
      <c r="Q45" s="586"/>
      <c r="R45" s="586"/>
      <c r="S45" s="586"/>
      <c r="T45" s="586"/>
      <c r="U45" s="586"/>
      <c r="V45" s="586"/>
      <c r="W45" s="586"/>
      <c r="X45" s="586"/>
      <c r="Y45" s="586"/>
      <c r="Z45" s="586"/>
      <c r="AA45" s="586"/>
      <c r="AB45" s="586"/>
      <c r="AC45" s="586"/>
      <c r="AD45" s="586"/>
      <c r="AE45" s="586"/>
      <c r="AF45" s="586"/>
      <c r="AG45" s="586"/>
      <c r="AH45" s="586"/>
      <c r="AI45" s="586"/>
      <c r="AJ45" s="586"/>
      <c r="AK45" s="586"/>
      <c r="AL45" s="586"/>
      <c r="AM45" s="586"/>
      <c r="AN45" s="586"/>
      <c r="AO45" s="586"/>
      <c r="AP45" s="586"/>
      <c r="AQ45" s="586"/>
      <c r="AR45" s="586"/>
      <c r="AS45" s="586"/>
      <c r="AT45" s="586"/>
    </row>
    <row r="46" spans="1:46">
      <c r="A46" s="586"/>
      <c r="B46" s="753"/>
      <c r="C46" s="1286"/>
      <c r="D46" s="764" t="s">
        <v>1341</v>
      </c>
      <c r="E46" s="1942">
        <v>11.42</v>
      </c>
      <c r="F46" s="1942"/>
      <c r="G46" s="1942"/>
      <c r="H46" s="1942"/>
      <c r="I46" s="1942"/>
      <c r="J46" s="1943"/>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K46" s="586"/>
      <c r="AL46" s="586"/>
      <c r="AM46" s="586"/>
      <c r="AN46" s="586"/>
      <c r="AO46" s="586"/>
      <c r="AP46" s="586"/>
      <c r="AQ46" s="586"/>
      <c r="AR46" s="586"/>
      <c r="AS46" s="586"/>
      <c r="AT46" s="586"/>
    </row>
    <row r="47" spans="1:46" ht="15.5" customHeight="1">
      <c r="A47" s="586"/>
      <c r="B47" s="753">
        <v>19</v>
      </c>
      <c r="C47" s="1286"/>
      <c r="D47" s="765" t="s">
        <v>1601</v>
      </c>
      <c r="E47" s="1990">
        <v>75</v>
      </c>
      <c r="F47" s="1990"/>
      <c r="G47" s="1990"/>
      <c r="H47" s="1990"/>
      <c r="I47" s="1990"/>
      <c r="J47" s="1991"/>
      <c r="K47" s="586"/>
      <c r="L47" s="586"/>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586"/>
      <c r="AK47" s="586"/>
      <c r="AL47" s="586"/>
      <c r="AM47" s="586"/>
      <c r="AN47" s="586"/>
      <c r="AO47" s="586"/>
      <c r="AP47" s="586"/>
      <c r="AQ47" s="586"/>
      <c r="AR47" s="586"/>
      <c r="AS47" s="586"/>
      <c r="AT47" s="586"/>
    </row>
    <row r="48" spans="1:46" ht="15.5" customHeight="1">
      <c r="A48" s="586"/>
      <c r="B48" s="753">
        <v>20</v>
      </c>
      <c r="C48" s="757" t="s">
        <v>906</v>
      </c>
      <c r="D48" s="754" t="s">
        <v>1609</v>
      </c>
      <c r="E48" s="1990">
        <v>105</v>
      </c>
      <c r="F48" s="1990"/>
      <c r="G48" s="1990"/>
      <c r="H48" s="1990"/>
      <c r="I48" s="1990"/>
      <c r="J48" s="1991"/>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586"/>
      <c r="AM48" s="586"/>
      <c r="AN48" s="586"/>
      <c r="AO48" s="586"/>
      <c r="AP48" s="586"/>
      <c r="AQ48" s="586"/>
      <c r="AR48" s="586"/>
      <c r="AS48" s="586"/>
      <c r="AT48" s="586"/>
    </row>
    <row r="49" spans="1:46" ht="15.5" customHeight="1" thickBot="1">
      <c r="A49" s="586"/>
      <c r="B49" s="736">
        <v>21</v>
      </c>
      <c r="C49" s="759" t="s">
        <v>729</v>
      </c>
      <c r="D49" s="755" t="s">
        <v>1610</v>
      </c>
      <c r="E49" s="1992" t="s">
        <v>1611</v>
      </c>
      <c r="F49" s="1993"/>
      <c r="G49" s="1993"/>
      <c r="H49" s="1993"/>
      <c r="I49" s="1993"/>
      <c r="J49" s="1994"/>
      <c r="K49" s="586"/>
      <c r="L49" s="586"/>
      <c r="M49" s="586"/>
      <c r="N49" s="586"/>
      <c r="O49" s="586"/>
      <c r="P49" s="586"/>
      <c r="Q49" s="586"/>
      <c r="R49" s="586"/>
      <c r="S49" s="586"/>
      <c r="T49" s="586"/>
      <c r="U49" s="586"/>
      <c r="V49" s="586"/>
      <c r="W49" s="586"/>
      <c r="X49" s="586"/>
      <c r="Y49" s="586"/>
      <c r="Z49" s="586"/>
      <c r="AA49" s="586"/>
      <c r="AB49" s="586"/>
      <c r="AC49" s="586"/>
      <c r="AD49" s="586"/>
      <c r="AE49" s="586"/>
      <c r="AF49" s="586"/>
      <c r="AG49" s="586"/>
      <c r="AH49" s="586"/>
      <c r="AI49" s="586"/>
      <c r="AJ49" s="586"/>
      <c r="AK49" s="586"/>
      <c r="AL49" s="586"/>
      <c r="AM49" s="586"/>
      <c r="AN49" s="586"/>
      <c r="AO49" s="586"/>
      <c r="AP49" s="586"/>
      <c r="AQ49" s="586"/>
      <c r="AR49" s="586"/>
      <c r="AS49" s="586"/>
      <c r="AT49" s="586"/>
    </row>
    <row r="50" spans="1:46">
      <c r="A50" s="586"/>
      <c r="B50" s="751">
        <v>22</v>
      </c>
      <c r="C50" s="1995" t="s">
        <v>731</v>
      </c>
      <c r="D50" s="766" t="s">
        <v>1612</v>
      </c>
      <c r="E50" s="2002">
        <v>48.5</v>
      </c>
      <c r="F50" s="2002"/>
      <c r="G50" s="2002"/>
      <c r="H50" s="2002"/>
      <c r="I50" s="2002"/>
      <c r="J50" s="2003"/>
      <c r="K50" s="586"/>
      <c r="L50" s="586"/>
      <c r="M50" s="586"/>
      <c r="N50" s="586"/>
      <c r="O50" s="586"/>
      <c r="P50" s="586"/>
      <c r="Q50" s="586"/>
      <c r="R50" s="586"/>
      <c r="S50" s="586"/>
      <c r="T50" s="586"/>
      <c r="U50" s="586"/>
      <c r="V50" s="586"/>
      <c r="W50" s="586"/>
      <c r="X50" s="586"/>
      <c r="Y50" s="586"/>
      <c r="Z50" s="586"/>
      <c r="AA50" s="586"/>
      <c r="AB50" s="586"/>
      <c r="AC50" s="586"/>
      <c r="AD50" s="586"/>
      <c r="AE50" s="586"/>
      <c r="AF50" s="586"/>
      <c r="AG50" s="586"/>
      <c r="AH50" s="586"/>
      <c r="AI50" s="586"/>
      <c r="AJ50" s="586"/>
      <c r="AK50" s="586"/>
      <c r="AL50" s="586"/>
      <c r="AM50" s="586"/>
      <c r="AN50" s="586"/>
      <c r="AO50" s="586"/>
      <c r="AP50" s="586"/>
      <c r="AQ50" s="586"/>
      <c r="AR50" s="586"/>
      <c r="AS50" s="586"/>
      <c r="AT50" s="586"/>
    </row>
    <row r="51" spans="1:46" ht="16" thickBot="1">
      <c r="A51" s="586"/>
      <c r="B51" s="736">
        <v>23</v>
      </c>
      <c r="C51" s="1996"/>
      <c r="D51" s="767" t="s">
        <v>1613</v>
      </c>
      <c r="E51" s="2000">
        <v>8.1999999999999993</v>
      </c>
      <c r="F51" s="2000"/>
      <c r="G51" s="2000"/>
      <c r="H51" s="2000">
        <v>8.1999999999999993</v>
      </c>
      <c r="I51" s="2000"/>
      <c r="J51" s="2001"/>
      <c r="K51" s="586"/>
      <c r="L51" s="586"/>
      <c r="M51" s="586"/>
      <c r="N51" s="586"/>
      <c r="O51" s="586"/>
      <c r="P51" s="586"/>
      <c r="Q51" s="586"/>
      <c r="R51" s="586"/>
      <c r="S51" s="586"/>
      <c r="T51" s="586"/>
      <c r="U51" s="586"/>
      <c r="V51" s="586"/>
      <c r="W51" s="586"/>
      <c r="X51" s="586"/>
      <c r="Y51" s="586"/>
      <c r="Z51" s="586"/>
      <c r="AA51" s="586"/>
      <c r="AB51" s="586"/>
      <c r="AC51" s="586"/>
      <c r="AD51" s="586"/>
      <c r="AE51" s="586"/>
      <c r="AF51" s="586"/>
      <c r="AG51" s="586"/>
      <c r="AH51" s="586"/>
      <c r="AI51" s="586"/>
      <c r="AJ51" s="586"/>
      <c r="AK51" s="586"/>
      <c r="AL51" s="586"/>
      <c r="AM51" s="586"/>
      <c r="AN51" s="586"/>
      <c r="AO51" s="586"/>
      <c r="AP51" s="586"/>
      <c r="AQ51" s="586"/>
      <c r="AR51" s="586"/>
      <c r="AS51" s="586"/>
      <c r="AT51" s="586"/>
    </row>
    <row r="52" spans="1:46" ht="28.25" customHeight="1">
      <c r="A52" s="586"/>
      <c r="B52" s="751">
        <v>24</v>
      </c>
      <c r="C52" s="1995" t="s">
        <v>737</v>
      </c>
      <c r="D52" s="766" t="s">
        <v>1614</v>
      </c>
      <c r="E52" s="768">
        <v>72.205438066465248</v>
      </c>
      <c r="F52" s="769">
        <v>67.924528301886795</v>
      </c>
      <c r="G52" s="769">
        <v>69.943019943019948</v>
      </c>
      <c r="H52" s="769">
        <v>34.94736842105263</v>
      </c>
      <c r="I52" s="769">
        <v>14.80637813211845</v>
      </c>
      <c r="J52" s="770">
        <v>25.273522975929978</v>
      </c>
      <c r="K52" s="586"/>
      <c r="L52" s="586"/>
      <c r="M52" s="586"/>
      <c r="N52" s="586"/>
      <c r="O52" s="586"/>
      <c r="P52" s="586"/>
      <c r="Q52" s="586"/>
      <c r="R52" s="586"/>
      <c r="S52" s="586"/>
      <c r="T52" s="586"/>
      <c r="U52" s="586"/>
      <c r="V52" s="586"/>
      <c r="W52" s="586"/>
      <c r="X52" s="586"/>
      <c r="Y52" s="586"/>
      <c r="Z52" s="586"/>
      <c r="AA52" s="586"/>
      <c r="AB52" s="586"/>
      <c r="AC52" s="586"/>
      <c r="AD52" s="586"/>
      <c r="AE52" s="586"/>
      <c r="AF52" s="586"/>
      <c r="AG52" s="586"/>
      <c r="AH52" s="586"/>
      <c r="AI52" s="586"/>
      <c r="AJ52" s="586"/>
      <c r="AK52" s="586"/>
      <c r="AL52" s="586"/>
      <c r="AM52" s="586"/>
      <c r="AN52" s="586"/>
      <c r="AO52" s="586"/>
      <c r="AP52" s="586"/>
      <c r="AQ52" s="586"/>
      <c r="AR52" s="586"/>
      <c r="AS52" s="586"/>
      <c r="AT52" s="586"/>
    </row>
    <row r="53" spans="1:46" ht="28.25" customHeight="1" thickBot="1">
      <c r="A53" s="586"/>
      <c r="B53" s="736">
        <v>25</v>
      </c>
      <c r="C53" s="1996"/>
      <c r="D53" s="771" t="s">
        <v>1615</v>
      </c>
      <c r="E53" s="772">
        <v>45.9214501510574</v>
      </c>
      <c r="F53" s="773">
        <v>47.439353099730461</v>
      </c>
      <c r="G53" s="773">
        <v>46.723646723646723</v>
      </c>
      <c r="H53" s="773">
        <v>40.47</v>
      </c>
      <c r="I53" s="773">
        <v>41.29</v>
      </c>
      <c r="J53" s="774">
        <v>40.82</v>
      </c>
      <c r="K53" s="586"/>
      <c r="L53" s="586"/>
      <c r="M53" s="586"/>
      <c r="N53" s="586"/>
      <c r="O53" s="586"/>
      <c r="P53" s="586"/>
      <c r="Q53" s="586"/>
      <c r="R53" s="586"/>
      <c r="S53" s="586"/>
      <c r="T53" s="586"/>
      <c r="U53" s="586"/>
      <c r="V53" s="586"/>
      <c r="W53" s="586"/>
      <c r="X53" s="586"/>
      <c r="Y53" s="586"/>
      <c r="Z53" s="586"/>
      <c r="AA53" s="586"/>
      <c r="AB53" s="586"/>
      <c r="AC53" s="586"/>
      <c r="AD53" s="586"/>
      <c r="AE53" s="586"/>
      <c r="AF53" s="586"/>
      <c r="AG53" s="586"/>
      <c r="AH53" s="586"/>
      <c r="AI53" s="586"/>
      <c r="AJ53" s="586"/>
      <c r="AK53" s="586"/>
      <c r="AL53" s="586"/>
      <c r="AM53" s="586"/>
      <c r="AN53" s="586"/>
      <c r="AO53" s="586"/>
      <c r="AP53" s="586"/>
      <c r="AQ53" s="586"/>
      <c r="AR53" s="586"/>
      <c r="AS53" s="586"/>
      <c r="AT53" s="586"/>
    </row>
    <row r="54" spans="1:46" ht="17.75" customHeight="1">
      <c r="A54" s="586"/>
      <c r="B54" s="751">
        <v>26</v>
      </c>
      <c r="C54" s="1995" t="s">
        <v>741</v>
      </c>
      <c r="D54" s="766" t="s">
        <v>1616</v>
      </c>
      <c r="E54" s="768">
        <v>57.099697885196377</v>
      </c>
      <c r="F54" s="769">
        <v>46.36118598382749</v>
      </c>
      <c r="G54" s="769">
        <v>51.424501424501422</v>
      </c>
      <c r="H54" s="769">
        <v>36.43</v>
      </c>
      <c r="I54" s="769">
        <v>19.7</v>
      </c>
      <c r="J54" s="770">
        <v>29.3</v>
      </c>
      <c r="K54" s="586"/>
      <c r="L54" s="586"/>
      <c r="M54" s="586"/>
      <c r="N54" s="586"/>
      <c r="O54" s="586"/>
      <c r="P54" s="586"/>
      <c r="Q54" s="586"/>
      <c r="R54" s="586"/>
      <c r="S54" s="586"/>
      <c r="T54" s="586"/>
      <c r="U54" s="586"/>
      <c r="V54" s="586"/>
      <c r="W54" s="586"/>
      <c r="X54" s="586"/>
      <c r="Y54" s="586"/>
      <c r="Z54" s="586"/>
      <c r="AA54" s="586"/>
      <c r="AB54" s="586"/>
      <c r="AC54" s="586"/>
      <c r="AD54" s="586"/>
      <c r="AE54" s="586"/>
      <c r="AF54" s="586"/>
      <c r="AG54" s="586"/>
      <c r="AH54" s="586"/>
      <c r="AI54" s="586"/>
      <c r="AJ54" s="586"/>
      <c r="AK54" s="586"/>
      <c r="AL54" s="586"/>
      <c r="AM54" s="586"/>
      <c r="AN54" s="586"/>
      <c r="AO54" s="586"/>
      <c r="AP54" s="586"/>
      <c r="AQ54" s="586"/>
      <c r="AR54" s="586"/>
      <c r="AS54" s="586"/>
      <c r="AT54" s="586"/>
    </row>
    <row r="55" spans="1:46" ht="17.75" customHeight="1">
      <c r="A55" s="586"/>
      <c r="B55" s="753">
        <v>27</v>
      </c>
      <c r="C55" s="1997"/>
      <c r="D55" s="746" t="s">
        <v>1617</v>
      </c>
      <c r="E55" s="1998">
        <v>9.3800000000000008</v>
      </c>
      <c r="F55" s="1998"/>
      <c r="G55" s="1998"/>
      <c r="H55" s="1998"/>
      <c r="I55" s="1998"/>
      <c r="J55" s="1999"/>
      <c r="K55" s="586"/>
      <c r="L55" s="586"/>
      <c r="M55" s="586"/>
      <c r="N55" s="586"/>
      <c r="O55" s="586"/>
      <c r="P55" s="586"/>
      <c r="Q55" s="586"/>
      <c r="R55" s="586"/>
      <c r="S55" s="586"/>
      <c r="T55" s="586"/>
      <c r="U55" s="586"/>
      <c r="V55" s="586"/>
      <c r="W55" s="586"/>
      <c r="X55" s="586"/>
      <c r="Y55" s="586"/>
      <c r="Z55" s="586"/>
      <c r="AA55" s="586"/>
      <c r="AB55" s="586"/>
      <c r="AC55" s="586"/>
      <c r="AD55" s="586"/>
      <c r="AE55" s="586"/>
      <c r="AF55" s="586"/>
      <c r="AG55" s="586"/>
      <c r="AH55" s="586"/>
      <c r="AI55" s="586"/>
      <c r="AJ55" s="586"/>
      <c r="AK55" s="586"/>
      <c r="AL55" s="586"/>
      <c r="AM55" s="586"/>
      <c r="AN55" s="586"/>
      <c r="AO55" s="586"/>
      <c r="AP55" s="586"/>
      <c r="AQ55" s="586"/>
      <c r="AR55" s="586"/>
      <c r="AS55" s="586"/>
      <c r="AT55" s="586"/>
    </row>
    <row r="56" spans="1:46" ht="29.75" customHeight="1" thickBot="1">
      <c r="A56" s="586"/>
      <c r="B56" s="736">
        <v>28</v>
      </c>
      <c r="C56" s="1996"/>
      <c r="D56" s="771" t="s">
        <v>1618</v>
      </c>
      <c r="E56" s="2000">
        <v>7.32</v>
      </c>
      <c r="F56" s="2000"/>
      <c r="G56" s="2000"/>
      <c r="H56" s="2000"/>
      <c r="I56" s="2000"/>
      <c r="J56" s="2001"/>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6"/>
      <c r="AL56" s="586"/>
      <c r="AM56" s="586"/>
      <c r="AN56" s="586"/>
      <c r="AO56" s="586"/>
      <c r="AP56" s="586"/>
      <c r="AQ56" s="586"/>
      <c r="AR56" s="586"/>
      <c r="AS56" s="586"/>
      <c r="AT56" s="586"/>
    </row>
    <row r="57" spans="1:46" ht="17.75" customHeight="1">
      <c r="A57" s="586"/>
      <c r="B57" s="751">
        <v>29</v>
      </c>
      <c r="C57" s="1980" t="s">
        <v>746</v>
      </c>
      <c r="D57" s="775" t="s">
        <v>1619</v>
      </c>
      <c r="E57" s="1982" t="s">
        <v>1620</v>
      </c>
      <c r="F57" s="1983"/>
      <c r="G57" s="1983"/>
      <c r="H57" s="1950" t="s">
        <v>1621</v>
      </c>
      <c r="I57" s="1950"/>
      <c r="J57" s="1952"/>
      <c r="K57" s="586"/>
      <c r="L57" s="586"/>
      <c r="M57" s="586"/>
      <c r="N57" s="586"/>
      <c r="O57" s="586"/>
      <c r="P57" s="586"/>
      <c r="Q57" s="586"/>
      <c r="R57" s="586"/>
      <c r="S57" s="586"/>
      <c r="T57" s="586"/>
      <c r="U57" s="586"/>
      <c r="V57" s="586"/>
      <c r="W57" s="586"/>
      <c r="X57" s="586"/>
      <c r="Y57" s="586"/>
      <c r="Z57" s="586"/>
      <c r="AA57" s="586"/>
      <c r="AB57" s="586"/>
      <c r="AC57" s="586"/>
      <c r="AD57" s="586"/>
      <c r="AE57" s="586"/>
      <c r="AF57" s="586"/>
      <c r="AG57" s="586"/>
      <c r="AH57" s="586"/>
      <c r="AI57" s="586"/>
      <c r="AJ57" s="586"/>
      <c r="AK57" s="586"/>
      <c r="AL57" s="586"/>
      <c r="AM57" s="586"/>
      <c r="AN57" s="586"/>
      <c r="AO57" s="586"/>
      <c r="AP57" s="586"/>
      <c r="AQ57" s="586"/>
      <c r="AR57" s="586"/>
      <c r="AS57" s="586"/>
      <c r="AT57" s="586"/>
    </row>
    <row r="58" spans="1:46" ht="17.75" customHeight="1">
      <c r="A58" s="586"/>
      <c r="B58" s="753">
        <v>30</v>
      </c>
      <c r="C58" s="1286"/>
      <c r="D58" s="776" t="s">
        <v>967</v>
      </c>
      <c r="E58" s="1984">
        <v>23</v>
      </c>
      <c r="F58" s="1985"/>
      <c r="G58" s="1985"/>
      <c r="H58" s="1986">
        <v>43</v>
      </c>
      <c r="I58" s="1986"/>
      <c r="J58" s="1987"/>
      <c r="K58" s="586"/>
      <c r="L58" s="586"/>
      <c r="M58" s="586"/>
      <c r="N58" s="586"/>
      <c r="O58" s="586"/>
      <c r="P58" s="586"/>
      <c r="Q58" s="586"/>
      <c r="R58" s="586"/>
      <c r="S58" s="586"/>
      <c r="T58" s="586"/>
      <c r="U58" s="586"/>
      <c r="V58" s="586"/>
      <c r="W58" s="586"/>
      <c r="X58" s="586"/>
      <c r="Y58" s="586"/>
      <c r="Z58" s="586"/>
      <c r="AA58" s="586"/>
      <c r="AB58" s="586"/>
      <c r="AC58" s="586"/>
      <c r="AD58" s="586"/>
      <c r="AE58" s="586"/>
      <c r="AF58" s="586"/>
      <c r="AG58" s="586"/>
      <c r="AH58" s="586"/>
      <c r="AI58" s="586"/>
      <c r="AJ58" s="586"/>
      <c r="AK58" s="586"/>
      <c r="AL58" s="586"/>
      <c r="AM58" s="586"/>
      <c r="AN58" s="586"/>
      <c r="AO58" s="586"/>
      <c r="AP58" s="586"/>
      <c r="AQ58" s="586"/>
      <c r="AR58" s="586"/>
      <c r="AS58" s="586"/>
      <c r="AT58" s="586"/>
    </row>
    <row r="59" spans="1:46" ht="17.75" customHeight="1" thickBot="1">
      <c r="A59" s="586"/>
      <c r="B59" s="736">
        <v>31</v>
      </c>
      <c r="C59" s="1981"/>
      <c r="D59" s="777" t="s">
        <v>1622</v>
      </c>
      <c r="E59" s="1988">
        <v>30</v>
      </c>
      <c r="F59" s="1989"/>
      <c r="G59" s="1989"/>
      <c r="H59" s="1951">
        <v>57</v>
      </c>
      <c r="I59" s="1951"/>
      <c r="J59" s="1953"/>
      <c r="K59" s="586"/>
      <c r="L59" s="586"/>
      <c r="M59" s="586"/>
      <c r="N59" s="586"/>
      <c r="O59" s="586"/>
      <c r="P59" s="586"/>
      <c r="Q59" s="586"/>
      <c r="R59" s="586"/>
      <c r="S59" s="586"/>
      <c r="T59" s="586"/>
      <c r="U59" s="586"/>
      <c r="V59" s="586"/>
      <c r="W59" s="586"/>
      <c r="X59" s="586"/>
      <c r="Y59" s="586"/>
      <c r="Z59" s="586"/>
      <c r="AA59" s="586"/>
      <c r="AB59" s="586"/>
      <c r="AC59" s="586"/>
      <c r="AD59" s="586"/>
      <c r="AE59" s="586"/>
      <c r="AF59" s="586"/>
      <c r="AG59" s="586"/>
      <c r="AH59" s="586"/>
      <c r="AI59" s="586"/>
      <c r="AJ59" s="586"/>
      <c r="AK59" s="586"/>
      <c r="AL59" s="586"/>
      <c r="AM59" s="586"/>
      <c r="AN59" s="586"/>
      <c r="AO59" s="586"/>
      <c r="AP59" s="586"/>
      <c r="AQ59" s="586"/>
      <c r="AR59" s="586"/>
      <c r="AS59" s="586"/>
      <c r="AT59" s="586"/>
    </row>
    <row r="60" spans="1:46" ht="17.75" customHeight="1">
      <c r="A60" s="586"/>
      <c r="B60" s="751">
        <v>32</v>
      </c>
      <c r="C60" s="1968" t="s">
        <v>748</v>
      </c>
      <c r="D60" s="778" t="s">
        <v>1623</v>
      </c>
      <c r="E60" s="768">
        <v>53.7764350453172</v>
      </c>
      <c r="F60" s="769">
        <v>72.237196765498652</v>
      </c>
      <c r="G60" s="769">
        <v>63.532763532763539</v>
      </c>
      <c r="H60" s="769">
        <v>50.92</v>
      </c>
      <c r="I60" s="769">
        <v>79.7</v>
      </c>
      <c r="J60" s="770">
        <v>63.23</v>
      </c>
      <c r="K60" s="586"/>
      <c r="L60" s="586"/>
      <c r="M60" s="586"/>
      <c r="N60" s="586"/>
      <c r="O60" s="586"/>
      <c r="P60" s="586"/>
      <c r="Q60" s="586"/>
      <c r="R60" s="586"/>
      <c r="S60" s="586"/>
      <c r="T60" s="586"/>
      <c r="U60" s="586"/>
      <c r="V60" s="586"/>
      <c r="W60" s="586"/>
      <c r="X60" s="586"/>
      <c r="Y60" s="586"/>
      <c r="Z60" s="586"/>
      <c r="AA60" s="586"/>
      <c r="AB60" s="586"/>
      <c r="AC60" s="586"/>
      <c r="AD60" s="586"/>
      <c r="AE60" s="586"/>
      <c r="AF60" s="586"/>
      <c r="AG60" s="586"/>
      <c r="AH60" s="586"/>
      <c r="AI60" s="586"/>
      <c r="AJ60" s="586"/>
      <c r="AK60" s="586"/>
      <c r="AL60" s="586"/>
      <c r="AM60" s="586"/>
      <c r="AN60" s="586"/>
      <c r="AO60" s="586"/>
      <c r="AP60" s="586"/>
      <c r="AQ60" s="586"/>
      <c r="AR60" s="586"/>
      <c r="AS60" s="586"/>
      <c r="AT60" s="586"/>
    </row>
    <row r="61" spans="1:46" ht="17.75" customHeight="1">
      <c r="A61" s="586"/>
      <c r="B61" s="753">
        <v>33</v>
      </c>
      <c r="C61" s="1255"/>
      <c r="D61" s="779" t="s">
        <v>1624</v>
      </c>
      <c r="E61" s="780">
        <v>33.23262839879154</v>
      </c>
      <c r="F61" s="781">
        <v>60.377358490566039</v>
      </c>
      <c r="G61" s="781">
        <v>47.578347578347582</v>
      </c>
      <c r="H61" s="781">
        <v>34.4</v>
      </c>
      <c r="I61" s="781">
        <v>82.7</v>
      </c>
      <c r="J61" s="782">
        <v>53.77</v>
      </c>
      <c r="K61" s="586"/>
      <c r="L61" s="586"/>
      <c r="M61" s="586"/>
      <c r="N61" s="586"/>
      <c r="O61" s="586"/>
      <c r="P61" s="586"/>
      <c r="Q61" s="586"/>
      <c r="R61" s="586"/>
      <c r="S61" s="586"/>
      <c r="T61" s="586"/>
      <c r="U61" s="586"/>
      <c r="V61" s="586"/>
      <c r="W61" s="586"/>
      <c r="X61" s="586"/>
      <c r="Y61" s="586"/>
      <c r="Z61" s="586"/>
      <c r="AA61" s="586"/>
      <c r="AB61" s="586"/>
      <c r="AC61" s="586"/>
      <c r="AD61" s="586"/>
      <c r="AE61" s="586"/>
      <c r="AF61" s="586"/>
      <c r="AG61" s="586"/>
      <c r="AH61" s="586"/>
      <c r="AI61" s="586"/>
      <c r="AJ61" s="586"/>
      <c r="AK61" s="586"/>
      <c r="AL61" s="586"/>
      <c r="AM61" s="586"/>
      <c r="AN61" s="586"/>
      <c r="AO61" s="586"/>
      <c r="AP61" s="586"/>
      <c r="AQ61" s="586"/>
      <c r="AR61" s="586"/>
      <c r="AS61" s="586"/>
      <c r="AT61" s="586"/>
    </row>
    <row r="62" spans="1:46" ht="17.75" customHeight="1">
      <c r="A62" s="586"/>
      <c r="B62" s="753">
        <v>34</v>
      </c>
      <c r="C62" s="1255"/>
      <c r="D62" s="783" t="s">
        <v>1625</v>
      </c>
      <c r="E62" s="784">
        <v>55.454545454545453</v>
      </c>
      <c r="F62" s="785">
        <v>41.964285714285715</v>
      </c>
      <c r="G62" s="785">
        <v>46.407185628742518</v>
      </c>
      <c r="H62" s="785">
        <v>40.823970037453186</v>
      </c>
      <c r="I62" s="785">
        <v>48.59375</v>
      </c>
      <c r="J62" s="786">
        <v>46.306504961411243</v>
      </c>
      <c r="K62" s="586"/>
      <c r="L62" s="586"/>
      <c r="M62" s="586"/>
      <c r="N62" s="586"/>
      <c r="O62" s="586"/>
      <c r="P62" s="586"/>
      <c r="Q62" s="586"/>
      <c r="R62" s="586"/>
      <c r="S62" s="586"/>
      <c r="T62" s="586"/>
      <c r="U62" s="586"/>
      <c r="V62" s="586"/>
      <c r="W62" s="586"/>
      <c r="X62" s="586"/>
      <c r="Y62" s="586"/>
      <c r="Z62" s="586"/>
      <c r="AA62" s="586"/>
      <c r="AB62" s="586"/>
      <c r="AC62" s="586"/>
      <c r="AD62" s="586"/>
      <c r="AE62" s="586"/>
      <c r="AF62" s="586"/>
      <c r="AG62" s="586"/>
      <c r="AH62" s="586"/>
      <c r="AI62" s="586"/>
      <c r="AJ62" s="586"/>
      <c r="AK62" s="586"/>
      <c r="AL62" s="586"/>
      <c r="AM62" s="586"/>
      <c r="AN62" s="586"/>
      <c r="AO62" s="586"/>
      <c r="AP62" s="586"/>
      <c r="AQ62" s="586"/>
      <c r="AR62" s="586"/>
      <c r="AS62" s="586"/>
      <c r="AT62" s="586"/>
    </row>
    <row r="63" spans="1:46" ht="17.75" customHeight="1" thickBot="1">
      <c r="A63" s="586"/>
      <c r="B63" s="736">
        <v>35</v>
      </c>
      <c r="C63" s="1969"/>
      <c r="D63" s="787" t="s">
        <v>1626</v>
      </c>
      <c r="E63" s="788">
        <v>85.416666666666657</v>
      </c>
      <c r="F63" s="789">
        <v>76.229508196721312</v>
      </c>
      <c r="G63" s="789">
        <v>78.82352941176471</v>
      </c>
      <c r="H63" s="789">
        <v>86.524822695035468</v>
      </c>
      <c r="I63" s="789">
        <v>80</v>
      </c>
      <c r="J63" s="790">
        <v>82.134570765661252</v>
      </c>
      <c r="K63" s="586"/>
      <c r="L63" s="586"/>
      <c r="M63" s="586"/>
      <c r="N63" s="586"/>
      <c r="O63" s="586"/>
      <c r="P63" s="586"/>
      <c r="Q63" s="586"/>
      <c r="R63" s="586"/>
      <c r="S63" s="586"/>
      <c r="T63" s="586"/>
      <c r="U63" s="586"/>
      <c r="V63" s="586"/>
      <c r="W63" s="586"/>
      <c r="X63" s="586"/>
      <c r="Y63" s="586"/>
      <c r="Z63" s="586"/>
      <c r="AA63" s="586"/>
      <c r="AB63" s="586"/>
      <c r="AC63" s="586"/>
      <c r="AD63" s="586"/>
      <c r="AE63" s="586"/>
      <c r="AF63" s="586"/>
      <c r="AG63" s="586"/>
      <c r="AH63" s="586"/>
      <c r="AI63" s="586"/>
      <c r="AJ63" s="586"/>
      <c r="AK63" s="586"/>
      <c r="AL63" s="586"/>
      <c r="AM63" s="586"/>
      <c r="AN63" s="586"/>
      <c r="AO63" s="586"/>
      <c r="AP63" s="586"/>
      <c r="AQ63" s="586"/>
      <c r="AR63" s="586"/>
      <c r="AS63" s="586"/>
      <c r="AT63" s="586"/>
    </row>
    <row r="64" spans="1:46" ht="17.75" customHeight="1">
      <c r="A64" s="586"/>
      <c r="B64" s="1944">
        <v>36</v>
      </c>
      <c r="C64" s="1971" t="s">
        <v>913</v>
      </c>
      <c r="D64" s="791" t="s">
        <v>1595</v>
      </c>
      <c r="E64" s="792"/>
      <c r="F64" s="793"/>
      <c r="G64" s="793"/>
      <c r="H64" s="793"/>
      <c r="I64" s="793"/>
      <c r="J64" s="794"/>
      <c r="K64" s="586"/>
      <c r="L64" s="586"/>
      <c r="M64" s="586"/>
      <c r="N64" s="586"/>
      <c r="O64" s="586"/>
      <c r="P64" s="586"/>
      <c r="Q64" s="586"/>
      <c r="R64" s="586"/>
      <c r="S64" s="586"/>
      <c r="T64" s="586"/>
      <c r="U64" s="586"/>
      <c r="V64" s="586"/>
      <c r="W64" s="586"/>
      <c r="X64" s="586"/>
      <c r="Y64" s="586"/>
      <c r="Z64" s="586"/>
      <c r="AA64" s="586"/>
      <c r="AB64" s="586"/>
      <c r="AC64" s="586"/>
      <c r="AD64" s="586"/>
      <c r="AE64" s="586"/>
      <c r="AF64" s="586"/>
      <c r="AG64" s="586"/>
      <c r="AH64" s="586"/>
      <c r="AI64" s="586"/>
      <c r="AJ64" s="586"/>
      <c r="AK64" s="586"/>
      <c r="AL64" s="586"/>
      <c r="AM64" s="586"/>
      <c r="AN64" s="586"/>
      <c r="AO64" s="586"/>
      <c r="AP64" s="586"/>
      <c r="AQ64" s="586"/>
      <c r="AR64" s="586"/>
      <c r="AS64" s="586"/>
      <c r="AT64" s="586"/>
    </row>
    <row r="65" spans="1:46" ht="17.75" customHeight="1">
      <c r="A65" s="586"/>
      <c r="B65" s="1970"/>
      <c r="C65" s="1972"/>
      <c r="D65" s="795" t="s">
        <v>1340</v>
      </c>
      <c r="E65" s="796">
        <v>1.8126888217522661</v>
      </c>
      <c r="F65" s="797">
        <v>14.824797843665769</v>
      </c>
      <c r="G65" s="797">
        <v>8.6894586894586894</v>
      </c>
      <c r="H65" s="797">
        <v>6.32</v>
      </c>
      <c r="I65" s="797">
        <v>21</v>
      </c>
      <c r="J65" s="798">
        <v>12.12</v>
      </c>
      <c r="K65" s="586"/>
      <c r="L65" s="586"/>
      <c r="M65" s="586"/>
      <c r="N65" s="586"/>
      <c r="O65" s="586"/>
      <c r="P65" s="586"/>
      <c r="Q65" s="586"/>
      <c r="R65" s="586"/>
      <c r="S65" s="586"/>
      <c r="T65" s="586"/>
      <c r="U65" s="586"/>
      <c r="V65" s="586"/>
      <c r="W65" s="586"/>
      <c r="X65" s="586"/>
      <c r="Y65" s="586"/>
      <c r="Z65" s="586"/>
      <c r="AA65" s="586"/>
      <c r="AB65" s="586"/>
      <c r="AC65" s="586"/>
      <c r="AD65" s="586"/>
      <c r="AE65" s="586"/>
      <c r="AF65" s="586"/>
      <c r="AG65" s="586"/>
      <c r="AH65" s="586"/>
      <c r="AI65" s="586"/>
      <c r="AJ65" s="586"/>
      <c r="AK65" s="586"/>
      <c r="AL65" s="586"/>
      <c r="AM65" s="586"/>
      <c r="AN65" s="586"/>
      <c r="AO65" s="586"/>
      <c r="AP65" s="586"/>
      <c r="AQ65" s="586"/>
      <c r="AR65" s="586"/>
      <c r="AS65" s="586"/>
      <c r="AT65" s="586"/>
    </row>
    <row r="66" spans="1:46" ht="17.75" customHeight="1">
      <c r="A66" s="586"/>
      <c r="B66" s="1970"/>
      <c r="C66" s="1972"/>
      <c r="D66" s="795" t="s">
        <v>1341</v>
      </c>
      <c r="E66" s="796">
        <v>37.160120845921455</v>
      </c>
      <c r="F66" s="797">
        <v>14.824797843665769</v>
      </c>
      <c r="G66" s="797">
        <v>25.356125356125357</v>
      </c>
      <c r="H66" s="797">
        <v>50.54</v>
      </c>
      <c r="I66" s="797">
        <v>19.579999999999998</v>
      </c>
      <c r="J66" s="798">
        <v>38.29</v>
      </c>
      <c r="K66" s="586"/>
      <c r="L66" s="586"/>
      <c r="M66" s="586"/>
      <c r="N66" s="586"/>
      <c r="O66" s="586"/>
      <c r="P66" s="586"/>
      <c r="Q66" s="586"/>
      <c r="R66" s="586"/>
      <c r="S66" s="586"/>
      <c r="T66" s="586"/>
      <c r="U66" s="586"/>
      <c r="V66" s="586"/>
      <c r="W66" s="586"/>
      <c r="X66" s="586"/>
      <c r="Y66" s="586"/>
      <c r="Z66" s="586"/>
      <c r="AA66" s="586"/>
      <c r="AB66" s="586"/>
      <c r="AC66" s="586"/>
      <c r="AD66" s="586"/>
      <c r="AE66" s="586"/>
      <c r="AF66" s="586"/>
      <c r="AG66" s="586"/>
      <c r="AH66" s="586"/>
      <c r="AI66" s="586"/>
      <c r="AJ66" s="586"/>
      <c r="AK66" s="586"/>
      <c r="AL66" s="586"/>
      <c r="AM66" s="586"/>
      <c r="AN66" s="586"/>
      <c r="AO66" s="586"/>
      <c r="AP66" s="586"/>
      <c r="AQ66" s="586"/>
      <c r="AR66" s="586"/>
      <c r="AS66" s="586"/>
      <c r="AT66" s="586"/>
    </row>
    <row r="67" spans="1:46" ht="17.75" customHeight="1" thickBot="1">
      <c r="A67" s="586"/>
      <c r="B67" s="1945"/>
      <c r="C67" s="1973"/>
      <c r="D67" s="799" t="s">
        <v>1596</v>
      </c>
      <c r="E67" s="800">
        <v>46.223564954682779</v>
      </c>
      <c r="F67" s="801">
        <v>61.725067385444746</v>
      </c>
      <c r="G67" s="801">
        <v>54.415954415954417</v>
      </c>
      <c r="H67" s="801">
        <v>36.49</v>
      </c>
      <c r="I67" s="801">
        <v>55.11</v>
      </c>
      <c r="J67" s="802">
        <v>43.86</v>
      </c>
      <c r="K67" s="586"/>
      <c r="L67" s="586"/>
      <c r="M67" s="586"/>
      <c r="N67" s="586"/>
      <c r="O67" s="586"/>
      <c r="P67" s="586"/>
      <c r="Q67" s="586"/>
      <c r="R67" s="586"/>
      <c r="S67" s="586"/>
      <c r="T67" s="586"/>
      <c r="U67" s="586"/>
      <c r="V67" s="586"/>
      <c r="W67" s="586"/>
      <c r="X67" s="586"/>
      <c r="Y67" s="586"/>
      <c r="Z67" s="586"/>
      <c r="AA67" s="586"/>
      <c r="AB67" s="586"/>
      <c r="AC67" s="586"/>
      <c r="AD67" s="586"/>
      <c r="AE67" s="586"/>
      <c r="AF67" s="586"/>
      <c r="AG67" s="586"/>
      <c r="AH67" s="586"/>
      <c r="AI67" s="586"/>
      <c r="AJ67" s="586"/>
      <c r="AK67" s="586"/>
      <c r="AL67" s="586"/>
      <c r="AM67" s="586"/>
      <c r="AN67" s="586"/>
      <c r="AO67" s="586"/>
      <c r="AP67" s="586"/>
      <c r="AQ67" s="586"/>
      <c r="AR67" s="586"/>
      <c r="AS67" s="586"/>
      <c r="AT67" s="586"/>
    </row>
    <row r="68" spans="1:46" ht="15.5" customHeight="1">
      <c r="A68" s="586"/>
      <c r="B68" s="803"/>
      <c r="C68" s="1971" t="s">
        <v>756</v>
      </c>
      <c r="D68" s="804" t="s">
        <v>1627</v>
      </c>
      <c r="E68" s="1974"/>
      <c r="F68" s="1975"/>
      <c r="G68" s="1975"/>
      <c r="H68" s="1975"/>
      <c r="I68" s="1975"/>
      <c r="J68" s="1976"/>
      <c r="K68" s="586"/>
      <c r="L68" s="586"/>
      <c r="M68" s="586"/>
      <c r="N68" s="586"/>
      <c r="O68" s="586"/>
      <c r="P68" s="586"/>
      <c r="Q68" s="586"/>
      <c r="R68" s="586"/>
      <c r="S68" s="586"/>
      <c r="T68" s="586"/>
      <c r="U68" s="586"/>
      <c r="V68" s="586"/>
      <c r="W68" s="586"/>
      <c r="X68" s="586"/>
      <c r="Y68" s="586"/>
      <c r="Z68" s="586"/>
      <c r="AA68" s="586"/>
      <c r="AB68" s="586"/>
      <c r="AC68" s="586"/>
      <c r="AD68" s="586"/>
      <c r="AE68" s="586"/>
      <c r="AF68" s="586"/>
      <c r="AG68" s="586"/>
      <c r="AH68" s="586"/>
      <c r="AI68" s="586"/>
      <c r="AJ68" s="586"/>
      <c r="AK68" s="586"/>
      <c r="AL68" s="586"/>
      <c r="AM68" s="586"/>
      <c r="AN68" s="586"/>
      <c r="AO68" s="586"/>
      <c r="AP68" s="586"/>
      <c r="AQ68" s="586"/>
      <c r="AR68" s="586"/>
      <c r="AS68" s="586"/>
      <c r="AT68" s="586"/>
    </row>
    <row r="69" spans="1:46" ht="31.25" customHeight="1">
      <c r="A69" s="586"/>
      <c r="B69" s="805">
        <v>37</v>
      </c>
      <c r="C69" s="1972"/>
      <c r="D69" s="806" t="s">
        <v>1628</v>
      </c>
      <c r="E69" s="1977"/>
      <c r="F69" s="1978"/>
      <c r="G69" s="1978"/>
      <c r="H69" s="1978"/>
      <c r="I69" s="1978"/>
      <c r="J69" s="1979"/>
      <c r="K69" s="586"/>
      <c r="L69" s="586"/>
      <c r="M69" s="586"/>
      <c r="N69" s="586"/>
      <c r="O69" s="586"/>
      <c r="P69" s="586"/>
      <c r="Q69" s="586"/>
      <c r="R69" s="586"/>
      <c r="S69" s="586"/>
      <c r="T69" s="586"/>
      <c r="U69" s="586"/>
      <c r="V69" s="586"/>
      <c r="W69" s="586"/>
      <c r="X69" s="586"/>
      <c r="Y69" s="586"/>
      <c r="Z69" s="586"/>
      <c r="AA69" s="586"/>
      <c r="AB69" s="586"/>
      <c r="AC69" s="586"/>
      <c r="AD69" s="586"/>
      <c r="AE69" s="586"/>
      <c r="AF69" s="586"/>
      <c r="AG69" s="586"/>
      <c r="AH69" s="586"/>
      <c r="AI69" s="586"/>
      <c r="AJ69" s="586"/>
      <c r="AK69" s="586"/>
      <c r="AL69" s="586"/>
      <c r="AM69" s="586"/>
      <c r="AN69" s="586"/>
      <c r="AO69" s="586"/>
      <c r="AP69" s="586"/>
      <c r="AQ69" s="586"/>
      <c r="AR69" s="586"/>
      <c r="AS69" s="586"/>
      <c r="AT69" s="586"/>
    </row>
    <row r="70" spans="1:46" ht="15.5" customHeight="1">
      <c r="A70" s="586"/>
      <c r="B70" s="807"/>
      <c r="C70" s="1972"/>
      <c r="D70" s="750" t="s">
        <v>1596</v>
      </c>
      <c r="E70" s="1942">
        <v>52.4</v>
      </c>
      <c r="F70" s="1942"/>
      <c r="G70" s="1942"/>
      <c r="H70" s="1942"/>
      <c r="I70" s="1942"/>
      <c r="J70" s="1943"/>
      <c r="K70" s="586"/>
      <c r="L70" s="586"/>
      <c r="M70" s="586"/>
      <c r="N70" s="586"/>
      <c r="O70" s="586"/>
      <c r="P70" s="586"/>
      <c r="Q70" s="586"/>
      <c r="R70" s="586"/>
      <c r="S70" s="586"/>
      <c r="T70" s="586"/>
      <c r="U70" s="586"/>
      <c r="V70" s="586"/>
      <c r="W70" s="586"/>
      <c r="X70" s="586"/>
      <c r="Y70" s="586"/>
      <c r="Z70" s="586"/>
      <c r="AA70" s="586"/>
      <c r="AB70" s="586"/>
      <c r="AC70" s="586"/>
      <c r="AD70" s="586"/>
      <c r="AE70" s="586"/>
      <c r="AF70" s="586"/>
      <c r="AG70" s="586"/>
      <c r="AH70" s="586"/>
      <c r="AI70" s="586"/>
      <c r="AJ70" s="586"/>
      <c r="AK70" s="586"/>
      <c r="AL70" s="586"/>
      <c r="AM70" s="586"/>
      <c r="AN70" s="586"/>
      <c r="AO70" s="586"/>
      <c r="AP70" s="586"/>
      <c r="AQ70" s="586"/>
      <c r="AR70" s="586"/>
      <c r="AS70" s="586"/>
      <c r="AT70" s="586"/>
    </row>
    <row r="71" spans="1:46" ht="15.5" customHeight="1">
      <c r="A71" s="586"/>
      <c r="B71" s="808"/>
      <c r="C71" s="1972"/>
      <c r="D71" s="742" t="s">
        <v>1341</v>
      </c>
      <c r="E71" s="1942">
        <v>9.4</v>
      </c>
      <c r="F71" s="1942"/>
      <c r="G71" s="1942"/>
      <c r="H71" s="1942"/>
      <c r="I71" s="1942"/>
      <c r="J71" s="1943"/>
      <c r="K71" s="586"/>
      <c r="L71" s="586"/>
      <c r="M71" s="586"/>
      <c r="N71" s="586"/>
      <c r="O71" s="586"/>
      <c r="P71" s="586"/>
      <c r="Q71" s="586"/>
      <c r="R71" s="586"/>
      <c r="S71" s="586"/>
      <c r="T71" s="586"/>
      <c r="U71" s="586"/>
      <c r="V71" s="586"/>
      <c r="W71" s="586"/>
      <c r="X71" s="586"/>
      <c r="Y71" s="586"/>
      <c r="Z71" s="586"/>
      <c r="AA71" s="586"/>
      <c r="AB71" s="586"/>
      <c r="AC71" s="586"/>
      <c r="AD71" s="586"/>
      <c r="AE71" s="586"/>
      <c r="AF71" s="586"/>
      <c r="AG71" s="586"/>
      <c r="AH71" s="586"/>
      <c r="AI71" s="586"/>
      <c r="AJ71" s="586"/>
      <c r="AK71" s="586"/>
      <c r="AL71" s="586"/>
      <c r="AM71" s="586"/>
      <c r="AN71" s="586"/>
      <c r="AO71" s="586"/>
      <c r="AP71" s="586"/>
      <c r="AQ71" s="586"/>
      <c r="AR71" s="586"/>
      <c r="AS71" s="586"/>
      <c r="AT71" s="586"/>
    </row>
    <row r="72" spans="1:46" ht="15.5" customHeight="1">
      <c r="A72" s="586"/>
      <c r="B72" s="805">
        <v>38</v>
      </c>
      <c r="C72" s="1972"/>
      <c r="D72" s="809" t="s">
        <v>1629</v>
      </c>
      <c r="E72" s="1942"/>
      <c r="F72" s="1942"/>
      <c r="G72" s="1942"/>
      <c r="H72" s="1942"/>
      <c r="I72" s="1942"/>
      <c r="J72" s="1943"/>
      <c r="K72" s="586"/>
      <c r="L72" s="586"/>
      <c r="M72" s="586"/>
      <c r="N72" s="586"/>
      <c r="O72" s="586"/>
      <c r="P72" s="586"/>
      <c r="Q72" s="586"/>
      <c r="R72" s="586"/>
      <c r="S72" s="586"/>
      <c r="T72" s="586"/>
      <c r="U72" s="586"/>
      <c r="V72" s="586"/>
      <c r="W72" s="586"/>
      <c r="X72" s="586"/>
      <c r="Y72" s="586"/>
      <c r="Z72" s="586"/>
      <c r="AA72" s="586"/>
      <c r="AB72" s="586"/>
      <c r="AC72" s="586"/>
      <c r="AD72" s="586"/>
      <c r="AE72" s="586"/>
      <c r="AF72" s="586"/>
      <c r="AG72" s="586"/>
      <c r="AH72" s="586"/>
      <c r="AI72" s="586"/>
      <c r="AJ72" s="586"/>
      <c r="AK72" s="586"/>
      <c r="AL72" s="586"/>
      <c r="AM72" s="586"/>
      <c r="AN72" s="586"/>
      <c r="AO72" s="586"/>
      <c r="AP72" s="586"/>
      <c r="AQ72" s="586"/>
      <c r="AR72" s="586"/>
      <c r="AS72" s="586"/>
      <c r="AT72" s="586"/>
    </row>
    <row r="73" spans="1:46" ht="15.5" customHeight="1">
      <c r="A73" s="586"/>
      <c r="B73" s="807"/>
      <c r="C73" s="1972"/>
      <c r="D73" s="748" t="s">
        <v>1596</v>
      </c>
      <c r="E73" s="1942">
        <v>59</v>
      </c>
      <c r="F73" s="1942"/>
      <c r="G73" s="1942"/>
      <c r="H73" s="1942"/>
      <c r="I73" s="1942"/>
      <c r="J73" s="1943"/>
      <c r="K73" s="586"/>
      <c r="L73" s="586"/>
      <c r="M73" s="586"/>
      <c r="N73" s="586"/>
      <c r="O73" s="586"/>
      <c r="P73" s="586"/>
      <c r="Q73" s="586"/>
      <c r="R73" s="586"/>
      <c r="S73" s="586"/>
      <c r="T73" s="586"/>
      <c r="U73" s="586"/>
      <c r="V73" s="586"/>
      <c r="W73" s="586"/>
      <c r="X73" s="586"/>
      <c r="Y73" s="586"/>
      <c r="Z73" s="586"/>
      <c r="AA73" s="586"/>
      <c r="AB73" s="586"/>
      <c r="AC73" s="586"/>
      <c r="AD73" s="586"/>
      <c r="AE73" s="586"/>
      <c r="AF73" s="586"/>
      <c r="AG73" s="586"/>
      <c r="AH73" s="586"/>
      <c r="AI73" s="586"/>
      <c r="AJ73" s="586"/>
      <c r="AK73" s="586"/>
      <c r="AL73" s="586"/>
      <c r="AM73" s="586"/>
      <c r="AN73" s="586"/>
      <c r="AO73" s="586"/>
      <c r="AP73" s="586"/>
      <c r="AQ73" s="586"/>
      <c r="AR73" s="586"/>
      <c r="AS73" s="586"/>
      <c r="AT73" s="586"/>
    </row>
    <row r="74" spans="1:46" ht="15.5" customHeight="1" thickBot="1">
      <c r="A74" s="586"/>
      <c r="B74" s="810"/>
      <c r="C74" s="1973"/>
      <c r="D74" s="742" t="s">
        <v>1341</v>
      </c>
      <c r="E74" s="1942">
        <v>26</v>
      </c>
      <c r="F74" s="1942"/>
      <c r="G74" s="1942"/>
      <c r="H74" s="1942"/>
      <c r="I74" s="1942"/>
      <c r="J74" s="1943"/>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6"/>
      <c r="AK74" s="586"/>
      <c r="AL74" s="586"/>
      <c r="AM74" s="586"/>
      <c r="AN74" s="586"/>
      <c r="AO74" s="586"/>
      <c r="AP74" s="586"/>
      <c r="AQ74" s="586"/>
      <c r="AR74" s="586"/>
      <c r="AS74" s="586"/>
      <c r="AT74" s="586"/>
    </row>
    <row r="75" spans="1:46" ht="40.25" customHeight="1">
      <c r="A75" s="586"/>
      <c r="B75" s="1944">
        <v>39</v>
      </c>
      <c r="C75" s="811" t="s">
        <v>760</v>
      </c>
      <c r="D75" s="1946" t="s">
        <v>1630</v>
      </c>
      <c r="E75" s="1948">
        <v>66.767371601208453</v>
      </c>
      <c r="F75" s="1950">
        <v>74.66307277628033</v>
      </c>
      <c r="G75" s="1950">
        <v>70.940170940170944</v>
      </c>
      <c r="H75" s="1950">
        <v>34.97</v>
      </c>
      <c r="I75" s="1950">
        <v>72</v>
      </c>
      <c r="J75" s="1952">
        <v>49.62</v>
      </c>
      <c r="K75" s="586"/>
      <c r="L75" s="586"/>
      <c r="M75" s="586"/>
      <c r="N75" s="586"/>
      <c r="O75" s="586"/>
      <c r="P75" s="586"/>
      <c r="Q75" s="586"/>
      <c r="R75" s="586"/>
      <c r="S75" s="586"/>
      <c r="T75" s="586"/>
      <c r="U75" s="586"/>
      <c r="V75" s="586"/>
      <c r="W75" s="586"/>
      <c r="X75" s="586"/>
      <c r="Y75" s="586"/>
      <c r="Z75" s="586"/>
      <c r="AA75" s="586"/>
      <c r="AB75" s="586"/>
      <c r="AC75" s="586"/>
      <c r="AD75" s="586"/>
      <c r="AE75" s="586"/>
      <c r="AF75" s="586"/>
      <c r="AG75" s="586"/>
      <c r="AH75" s="586"/>
      <c r="AI75" s="586"/>
      <c r="AJ75" s="586"/>
      <c r="AK75" s="586"/>
      <c r="AL75" s="586"/>
      <c r="AM75" s="586"/>
      <c r="AN75" s="586"/>
      <c r="AO75" s="586"/>
      <c r="AP75" s="586"/>
      <c r="AQ75" s="586"/>
      <c r="AR75" s="586"/>
      <c r="AS75" s="586"/>
      <c r="AT75" s="586"/>
    </row>
    <row r="76" spans="1:46" ht="40.25" customHeight="1" thickBot="1">
      <c r="A76" s="586"/>
      <c r="B76" s="1945"/>
      <c r="C76" s="759" t="s">
        <v>911</v>
      </c>
      <c r="D76" s="1947"/>
      <c r="E76" s="1949"/>
      <c r="F76" s="1951"/>
      <c r="G76" s="1951"/>
      <c r="H76" s="1951"/>
      <c r="I76" s="1951"/>
      <c r="J76" s="1953"/>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6"/>
      <c r="AL76" s="586"/>
      <c r="AM76" s="586"/>
      <c r="AN76" s="586"/>
      <c r="AO76" s="586"/>
      <c r="AP76" s="586"/>
      <c r="AQ76" s="586"/>
      <c r="AR76" s="586"/>
      <c r="AS76" s="586"/>
      <c r="AT76" s="586"/>
    </row>
    <row r="77" spans="1:46" ht="42.5" customHeight="1" thickBot="1">
      <c r="A77" s="586"/>
      <c r="B77" s="726">
        <v>40</v>
      </c>
      <c r="C77" s="812" t="s">
        <v>765</v>
      </c>
      <c r="D77" s="813" t="s">
        <v>1631</v>
      </c>
      <c r="E77" s="1954" t="s">
        <v>1632</v>
      </c>
      <c r="F77" s="1954"/>
      <c r="G77" s="1954"/>
      <c r="H77" s="1954"/>
      <c r="I77" s="1954"/>
      <c r="J77" s="1955"/>
      <c r="K77" s="586"/>
      <c r="L77" s="586"/>
      <c r="M77" s="586"/>
      <c r="N77" s="586"/>
      <c r="O77" s="586"/>
      <c r="P77" s="586"/>
      <c r="Q77" s="586"/>
      <c r="R77" s="586"/>
      <c r="S77" s="586"/>
      <c r="T77" s="586"/>
      <c r="U77" s="586"/>
      <c r="V77" s="586"/>
      <c r="W77" s="586"/>
      <c r="X77" s="586"/>
      <c r="Y77" s="586"/>
      <c r="Z77" s="586"/>
      <c r="AA77" s="586"/>
      <c r="AB77" s="586"/>
      <c r="AC77" s="586"/>
      <c r="AD77" s="586"/>
      <c r="AE77" s="586"/>
      <c r="AF77" s="586"/>
      <c r="AG77" s="586"/>
      <c r="AH77" s="586"/>
      <c r="AI77" s="586"/>
      <c r="AJ77" s="586"/>
      <c r="AK77" s="586"/>
      <c r="AL77" s="586"/>
      <c r="AM77" s="586"/>
      <c r="AN77" s="586"/>
      <c r="AO77" s="586"/>
      <c r="AP77" s="586"/>
      <c r="AQ77" s="586"/>
      <c r="AR77" s="586"/>
      <c r="AS77" s="586"/>
      <c r="AT77" s="586"/>
    </row>
    <row r="78" spans="1:46" ht="54" customHeight="1" thickBot="1">
      <c r="A78" s="586"/>
      <c r="B78" s="726">
        <v>41</v>
      </c>
      <c r="C78" s="812" t="s">
        <v>309</v>
      </c>
      <c r="D78" s="814" t="s">
        <v>1633</v>
      </c>
      <c r="E78" s="815">
        <v>204.97057466599128</v>
      </c>
      <c r="F78" s="816">
        <v>137.2975119250716</v>
      </c>
      <c r="G78" s="816">
        <v>169.80808343050668</v>
      </c>
      <c r="H78" s="816">
        <v>371.54352441613588</v>
      </c>
      <c r="I78" s="816">
        <v>199.51180555555558</v>
      </c>
      <c r="J78" s="817">
        <v>289.24263565891471</v>
      </c>
      <c r="K78" s="586"/>
      <c r="L78" s="586"/>
      <c r="M78" s="586"/>
      <c r="N78" s="586"/>
      <c r="O78" s="586"/>
      <c r="P78" s="586"/>
      <c r="Q78" s="586"/>
      <c r="R78" s="586"/>
      <c r="S78" s="586"/>
      <c r="T78" s="586"/>
      <c r="U78" s="586"/>
      <c r="V78" s="586"/>
      <c r="W78" s="586"/>
      <c r="X78" s="586"/>
      <c r="Y78" s="586"/>
      <c r="Z78" s="586"/>
      <c r="AA78" s="586"/>
      <c r="AB78" s="586"/>
      <c r="AC78" s="586"/>
      <c r="AD78" s="586"/>
      <c r="AE78" s="586"/>
      <c r="AF78" s="586"/>
      <c r="AG78" s="586"/>
      <c r="AH78" s="586"/>
      <c r="AI78" s="586"/>
      <c r="AJ78" s="586"/>
      <c r="AK78" s="586"/>
      <c r="AL78" s="586"/>
      <c r="AM78" s="586"/>
      <c r="AN78" s="586"/>
      <c r="AO78" s="586"/>
      <c r="AP78" s="586"/>
      <c r="AQ78" s="586"/>
      <c r="AR78" s="586"/>
      <c r="AS78" s="586"/>
      <c r="AT78" s="586"/>
    </row>
    <row r="79" spans="1:46" ht="6.5" customHeight="1">
      <c r="A79" s="586"/>
      <c r="B79" s="711"/>
      <c r="C79" s="699"/>
      <c r="D79" s="586"/>
      <c r="E79" s="586"/>
      <c r="F79" s="586"/>
      <c r="G79" s="586"/>
      <c r="H79" s="586"/>
      <c r="I79" s="586"/>
      <c r="J79" s="586"/>
      <c r="K79" s="586"/>
      <c r="L79" s="586"/>
      <c r="M79" s="586"/>
      <c r="N79" s="586"/>
      <c r="O79" s="586"/>
      <c r="P79" s="586"/>
      <c r="Q79" s="586"/>
      <c r="R79" s="586"/>
      <c r="S79" s="586"/>
      <c r="T79" s="586"/>
      <c r="U79" s="586"/>
      <c r="V79" s="586"/>
      <c r="W79" s="586"/>
      <c r="X79" s="586"/>
      <c r="Y79" s="586"/>
      <c r="Z79" s="586"/>
      <c r="AA79" s="586"/>
      <c r="AB79" s="586"/>
      <c r="AC79" s="586"/>
      <c r="AD79" s="586"/>
      <c r="AE79" s="586"/>
      <c r="AF79" s="586"/>
      <c r="AG79" s="586"/>
      <c r="AH79" s="586"/>
      <c r="AI79" s="586"/>
      <c r="AJ79" s="586"/>
      <c r="AK79" s="586"/>
      <c r="AL79" s="586"/>
      <c r="AM79" s="586"/>
      <c r="AN79" s="586"/>
      <c r="AO79" s="586"/>
      <c r="AP79" s="586"/>
      <c r="AQ79" s="586"/>
      <c r="AR79" s="586"/>
      <c r="AS79" s="586"/>
      <c r="AT79" s="586"/>
    </row>
    <row r="80" spans="1:46" ht="21">
      <c r="A80" s="586"/>
      <c r="B80" s="588"/>
      <c r="C80" s="715" t="s">
        <v>1634</v>
      </c>
      <c r="D80" s="586"/>
      <c r="E80" s="586"/>
      <c r="F80" s="586"/>
      <c r="G80" s="586"/>
      <c r="H80" s="586"/>
      <c r="I80" s="586"/>
      <c r="J80" s="586"/>
      <c r="K80" s="586"/>
      <c r="L80" s="586"/>
      <c r="M80" s="586"/>
      <c r="N80" s="586"/>
      <c r="O80" s="586"/>
      <c r="P80" s="586"/>
      <c r="Q80" s="586"/>
      <c r="R80" s="586"/>
      <c r="S80" s="586"/>
      <c r="T80" s="586"/>
      <c r="U80" s="586"/>
      <c r="V80" s="586"/>
      <c r="W80" s="586"/>
      <c r="X80" s="586"/>
      <c r="Y80" s="586"/>
      <c r="Z80" s="586"/>
      <c r="AA80" s="586"/>
      <c r="AB80" s="586"/>
      <c r="AC80" s="586"/>
      <c r="AD80" s="586"/>
      <c r="AE80" s="586"/>
      <c r="AF80" s="586"/>
      <c r="AG80" s="586"/>
      <c r="AH80" s="586"/>
      <c r="AI80" s="586"/>
      <c r="AJ80" s="586"/>
      <c r="AK80" s="586"/>
      <c r="AL80" s="586"/>
      <c r="AM80" s="586"/>
      <c r="AN80" s="586"/>
      <c r="AO80" s="586"/>
      <c r="AP80" s="586"/>
      <c r="AQ80" s="586"/>
      <c r="AR80" s="586"/>
      <c r="AS80" s="586"/>
      <c r="AT80" s="586"/>
    </row>
    <row r="81" spans="1:46" ht="6.5" customHeight="1" thickBot="1">
      <c r="A81" s="586"/>
      <c r="B81" s="711"/>
      <c r="C81" s="699"/>
      <c r="D81" s="586"/>
      <c r="E81" s="586"/>
      <c r="F81" s="586"/>
      <c r="G81" s="586"/>
      <c r="H81" s="586"/>
      <c r="I81" s="586"/>
      <c r="J81" s="586"/>
      <c r="K81" s="586"/>
      <c r="L81" s="586"/>
      <c r="M81" s="586"/>
      <c r="N81" s="586"/>
      <c r="O81" s="586"/>
      <c r="P81" s="586"/>
      <c r="Q81" s="586"/>
      <c r="R81" s="586"/>
      <c r="S81" s="586"/>
      <c r="T81" s="586"/>
      <c r="U81" s="586"/>
      <c r="V81" s="586"/>
      <c r="W81" s="586"/>
      <c r="X81" s="586"/>
      <c r="Y81" s="586"/>
      <c r="Z81" s="586"/>
      <c r="AA81" s="586"/>
      <c r="AB81" s="586"/>
      <c r="AC81" s="586"/>
      <c r="AD81" s="586"/>
      <c r="AE81" s="586"/>
      <c r="AF81" s="586"/>
      <c r="AG81" s="586"/>
      <c r="AH81" s="586"/>
      <c r="AI81" s="586"/>
      <c r="AJ81" s="586"/>
      <c r="AK81" s="586"/>
      <c r="AL81" s="586"/>
      <c r="AM81" s="586"/>
      <c r="AN81" s="586"/>
      <c r="AO81" s="586"/>
      <c r="AP81" s="586"/>
      <c r="AQ81" s="586"/>
      <c r="AR81" s="586"/>
      <c r="AS81" s="586"/>
      <c r="AT81" s="586"/>
    </row>
    <row r="82" spans="1:46" ht="17">
      <c r="A82" s="586"/>
      <c r="B82" s="1956"/>
      <c r="C82" s="1958" t="s">
        <v>1635</v>
      </c>
      <c r="D82" s="1960" t="s">
        <v>1586</v>
      </c>
      <c r="E82" s="716" t="s">
        <v>667</v>
      </c>
      <c r="F82" s="717"/>
      <c r="G82" s="718"/>
      <c r="H82" s="719" t="s">
        <v>82</v>
      </c>
      <c r="I82" s="719"/>
      <c r="J82" s="720"/>
      <c r="K82" s="586"/>
      <c r="L82" s="1962" t="s">
        <v>1636</v>
      </c>
      <c r="M82" s="1963"/>
      <c r="N82" s="1963"/>
      <c r="O82" s="1963"/>
      <c r="P82" s="1963"/>
      <c r="Q82" s="1963"/>
      <c r="R82" s="1963"/>
      <c r="S82" s="1963"/>
      <c r="T82" s="1963"/>
      <c r="U82" s="1963"/>
      <c r="V82" s="1963"/>
      <c r="W82" s="1963"/>
      <c r="X82" s="1963"/>
      <c r="Y82" s="1963"/>
      <c r="Z82" s="1963"/>
      <c r="AA82" s="1963"/>
      <c r="AB82" s="1964"/>
      <c r="AC82" s="586"/>
      <c r="AD82" s="586"/>
      <c r="AE82" s="586"/>
      <c r="AF82" s="586"/>
      <c r="AG82" s="586"/>
      <c r="AH82" s="586"/>
      <c r="AI82" s="586"/>
      <c r="AJ82" s="586"/>
      <c r="AK82" s="586"/>
      <c r="AL82" s="586"/>
      <c r="AM82" s="586"/>
      <c r="AN82" s="586"/>
      <c r="AO82" s="586"/>
      <c r="AP82" s="586"/>
      <c r="AQ82" s="586"/>
      <c r="AR82" s="586"/>
      <c r="AS82" s="586"/>
      <c r="AT82" s="586"/>
    </row>
    <row r="83" spans="1:46" ht="17" thickBot="1">
      <c r="A83" s="586"/>
      <c r="B83" s="1957"/>
      <c r="C83" s="1959"/>
      <c r="D83" s="1961"/>
      <c r="E83" s="721" t="s">
        <v>1587</v>
      </c>
      <c r="F83" s="722" t="s">
        <v>1588</v>
      </c>
      <c r="G83" s="722" t="s">
        <v>351</v>
      </c>
      <c r="H83" s="723" t="s">
        <v>1587</v>
      </c>
      <c r="I83" s="724" t="s">
        <v>1588</v>
      </c>
      <c r="J83" s="725" t="s">
        <v>351</v>
      </c>
      <c r="K83" s="586"/>
      <c r="L83" s="1965"/>
      <c r="M83" s="1966"/>
      <c r="N83" s="1966"/>
      <c r="O83" s="1966"/>
      <c r="P83" s="1966"/>
      <c r="Q83" s="1966"/>
      <c r="R83" s="1966"/>
      <c r="S83" s="1966"/>
      <c r="T83" s="1966"/>
      <c r="U83" s="1966"/>
      <c r="V83" s="1966"/>
      <c r="W83" s="1966"/>
      <c r="X83" s="1966"/>
      <c r="Y83" s="1966"/>
      <c r="Z83" s="1966"/>
      <c r="AA83" s="1966"/>
      <c r="AB83" s="1967"/>
      <c r="AC83" s="586"/>
      <c r="AD83" s="586"/>
      <c r="AE83" s="586"/>
      <c r="AF83" s="586"/>
      <c r="AG83" s="586"/>
      <c r="AH83" s="586"/>
      <c r="AI83" s="586"/>
      <c r="AJ83" s="586"/>
      <c r="AK83" s="586"/>
      <c r="AL83" s="586"/>
      <c r="AM83" s="586"/>
      <c r="AN83" s="586"/>
      <c r="AO83" s="586"/>
      <c r="AP83" s="586"/>
      <c r="AQ83" s="586"/>
      <c r="AR83" s="586"/>
      <c r="AS83" s="586"/>
      <c r="AT83" s="586"/>
    </row>
    <row r="84" spans="1:46" ht="17.75" customHeight="1">
      <c r="A84" s="586"/>
      <c r="B84" s="818">
        <v>1</v>
      </c>
      <c r="C84" s="819" t="s">
        <v>1637</v>
      </c>
      <c r="D84" s="820" t="s">
        <v>1638</v>
      </c>
      <c r="E84" s="821">
        <v>70.694864048338374</v>
      </c>
      <c r="F84" s="821">
        <v>72.506738544474388</v>
      </c>
      <c r="G84" s="821">
        <v>71.652421652421651</v>
      </c>
      <c r="H84" s="821">
        <v>43.66</v>
      </c>
      <c r="I84" s="821">
        <v>55.79</v>
      </c>
      <c r="J84" s="822">
        <v>48.83</v>
      </c>
      <c r="K84" s="586"/>
      <c r="L84" s="823"/>
      <c r="M84" s="824"/>
      <c r="N84" s="824"/>
      <c r="O84" s="824"/>
      <c r="P84" s="824"/>
      <c r="Q84" s="824"/>
      <c r="R84" s="824"/>
      <c r="S84" s="824"/>
      <c r="T84" s="824"/>
      <c r="U84" s="824"/>
      <c r="V84" s="824"/>
      <c r="W84" s="824"/>
      <c r="X84" s="824"/>
      <c r="Y84" s="824"/>
      <c r="Z84" s="824"/>
      <c r="AA84" s="824"/>
      <c r="AB84" s="825"/>
      <c r="AC84" s="586"/>
      <c r="AD84" s="586"/>
      <c r="AE84" s="586"/>
      <c r="AF84" s="586"/>
      <c r="AG84" s="586"/>
      <c r="AH84" s="586"/>
      <c r="AI84" s="586"/>
      <c r="AJ84" s="586"/>
      <c r="AK84" s="586"/>
      <c r="AL84" s="586"/>
      <c r="AM84" s="586"/>
      <c r="AN84" s="586"/>
      <c r="AO84" s="586"/>
      <c r="AP84" s="586"/>
      <c r="AQ84" s="586"/>
      <c r="AR84" s="586"/>
      <c r="AS84" s="586"/>
      <c r="AT84" s="586"/>
    </row>
    <row r="85" spans="1:46" ht="17.75" customHeight="1">
      <c r="A85" s="586"/>
      <c r="B85" s="826"/>
      <c r="C85" s="827"/>
      <c r="D85" s="828" t="s">
        <v>1639</v>
      </c>
      <c r="E85" s="829">
        <v>89.728096676737152</v>
      </c>
      <c r="F85" s="829">
        <v>98.113207547169807</v>
      </c>
      <c r="G85" s="829" t="s">
        <v>698</v>
      </c>
      <c r="H85" s="829">
        <v>85.47</v>
      </c>
      <c r="I85" s="829">
        <v>98.29</v>
      </c>
      <c r="J85" s="830" t="s">
        <v>698</v>
      </c>
      <c r="K85" s="586"/>
      <c r="L85" s="599"/>
      <c r="M85" s="1934" t="s">
        <v>1640</v>
      </c>
      <c r="N85" s="1934"/>
      <c r="O85" s="1934"/>
      <c r="P85" s="1939"/>
      <c r="Q85" s="586"/>
      <c r="R85" s="586"/>
      <c r="S85" s="586"/>
      <c r="T85" s="586"/>
      <c r="U85" s="586"/>
      <c r="V85" s="586"/>
      <c r="W85" s="586"/>
      <c r="X85" s="586"/>
      <c r="Y85" s="586"/>
      <c r="Z85" s="586"/>
      <c r="AA85" s="586"/>
      <c r="AB85" s="601"/>
      <c r="AC85" s="586"/>
      <c r="AD85" s="586"/>
      <c r="AE85" s="586"/>
      <c r="AF85" s="586"/>
      <c r="AG85" s="586"/>
      <c r="AH85" s="586"/>
      <c r="AI85" s="586"/>
      <c r="AJ85" s="586"/>
      <c r="AK85" s="586"/>
      <c r="AL85" s="586"/>
      <c r="AM85" s="586"/>
      <c r="AN85" s="586"/>
      <c r="AO85" s="586"/>
      <c r="AP85" s="586"/>
      <c r="AQ85" s="586"/>
      <c r="AR85" s="586"/>
      <c r="AS85" s="586"/>
      <c r="AT85" s="586"/>
    </row>
    <row r="86" spans="1:46" ht="17.75" customHeight="1">
      <c r="A86" s="586"/>
      <c r="B86" s="826"/>
      <c r="C86" s="827"/>
      <c r="D86" s="828" t="s">
        <v>1641</v>
      </c>
      <c r="E86" s="829">
        <v>78.851963746223561</v>
      </c>
      <c r="F86" s="829">
        <v>84.636118598382751</v>
      </c>
      <c r="G86" s="829">
        <v>81.908831908831914</v>
      </c>
      <c r="H86" s="829">
        <v>81.099999999999994</v>
      </c>
      <c r="I86" s="829">
        <v>83.78</v>
      </c>
      <c r="J86" s="830">
        <v>82.24</v>
      </c>
      <c r="K86" s="586"/>
      <c r="L86" s="599"/>
      <c r="M86" s="1934"/>
      <c r="N86" s="1934"/>
      <c r="O86" s="1934"/>
      <c r="P86" s="1939"/>
      <c r="Q86" s="586"/>
      <c r="R86" s="586"/>
      <c r="S86" s="586"/>
      <c r="T86" s="586"/>
      <c r="U86" s="586"/>
      <c r="V86" s="586"/>
      <c r="W86" s="586"/>
      <c r="X86" s="586"/>
      <c r="Y86" s="586"/>
      <c r="Z86" s="586"/>
      <c r="AA86" s="586"/>
      <c r="AB86" s="601"/>
      <c r="AC86" s="586"/>
      <c r="AD86" s="586"/>
      <c r="AE86" s="586"/>
      <c r="AF86" s="586"/>
      <c r="AG86" s="586"/>
      <c r="AH86" s="586"/>
      <c r="AI86" s="586"/>
      <c r="AJ86" s="586"/>
      <c r="AK86" s="586"/>
      <c r="AL86" s="586"/>
      <c r="AM86" s="586"/>
      <c r="AN86" s="586"/>
      <c r="AO86" s="586"/>
      <c r="AP86" s="586"/>
      <c r="AQ86" s="586"/>
      <c r="AR86" s="586"/>
      <c r="AS86" s="586"/>
      <c r="AT86" s="586"/>
    </row>
    <row r="87" spans="1:46" ht="17.75" customHeight="1">
      <c r="A87" s="586"/>
      <c r="B87" s="826"/>
      <c r="C87" s="827"/>
      <c r="D87" s="828" t="s">
        <v>1642</v>
      </c>
      <c r="E87" s="829">
        <v>4.453172205438066</v>
      </c>
      <c r="F87" s="829">
        <v>4.9110512129380055</v>
      </c>
      <c r="G87" s="829">
        <v>4.6951566951566948</v>
      </c>
      <c r="H87" s="829">
        <v>4.58</v>
      </c>
      <c r="I87" s="829">
        <v>5.32</v>
      </c>
      <c r="J87" s="830">
        <v>4.87</v>
      </c>
      <c r="K87" s="586"/>
      <c r="L87" s="599"/>
      <c r="M87" s="1934"/>
      <c r="N87" s="1934"/>
      <c r="O87" s="1934"/>
      <c r="P87" s="1939"/>
      <c r="Q87" s="586"/>
      <c r="R87" s="586"/>
      <c r="S87" s="586"/>
      <c r="T87" s="586"/>
      <c r="U87" s="586"/>
      <c r="V87" s="586"/>
      <c r="W87" s="586"/>
      <c r="X87" s="586"/>
      <c r="Y87" s="586"/>
      <c r="Z87" s="586"/>
      <c r="AA87" s="586"/>
      <c r="AB87" s="601"/>
      <c r="AC87" s="586"/>
      <c r="AD87" s="586"/>
      <c r="AE87" s="586"/>
      <c r="AF87" s="586"/>
      <c r="AG87" s="586"/>
      <c r="AH87" s="586"/>
      <c r="AI87" s="586"/>
      <c r="AJ87" s="586"/>
      <c r="AK87" s="586"/>
      <c r="AL87" s="586"/>
      <c r="AM87" s="586"/>
      <c r="AN87" s="586"/>
      <c r="AO87" s="586"/>
      <c r="AP87" s="586"/>
      <c r="AQ87" s="586"/>
      <c r="AR87" s="586"/>
      <c r="AS87" s="586"/>
      <c r="AT87" s="586"/>
    </row>
    <row r="88" spans="1:46" ht="17.75" customHeight="1">
      <c r="A88" s="586"/>
      <c r="B88" s="826"/>
      <c r="C88" s="827"/>
      <c r="D88" s="828" t="s">
        <v>1643</v>
      </c>
      <c r="E88" s="831"/>
      <c r="F88" s="831"/>
      <c r="G88" s="831"/>
      <c r="H88" s="831"/>
      <c r="I88" s="831"/>
      <c r="J88" s="832"/>
      <c r="K88" s="586"/>
      <c r="L88" s="599"/>
      <c r="M88" s="1934"/>
      <c r="N88" s="1934"/>
      <c r="O88" s="1934"/>
      <c r="P88" s="1939"/>
      <c r="Q88" s="586"/>
      <c r="R88" s="586"/>
      <c r="S88" s="586"/>
      <c r="T88" s="586"/>
      <c r="U88" s="586"/>
      <c r="V88" s="586"/>
      <c r="W88" s="586"/>
      <c r="X88" s="586"/>
      <c r="Y88" s="586"/>
      <c r="Z88" s="586"/>
      <c r="AA88" s="586"/>
      <c r="AB88" s="601"/>
      <c r="AC88" s="586"/>
      <c r="AD88" s="586"/>
      <c r="AE88" s="586"/>
      <c r="AF88" s="586"/>
      <c r="AG88" s="586"/>
      <c r="AH88" s="586"/>
      <c r="AI88" s="586"/>
      <c r="AJ88" s="586"/>
      <c r="AK88" s="586"/>
      <c r="AL88" s="586"/>
      <c r="AM88" s="586"/>
      <c r="AN88" s="586"/>
      <c r="AO88" s="586"/>
      <c r="AP88" s="586"/>
      <c r="AQ88" s="586"/>
      <c r="AR88" s="586"/>
      <c r="AS88" s="586"/>
      <c r="AT88" s="586"/>
    </row>
    <row r="89" spans="1:46" ht="17.75" customHeight="1">
      <c r="A89" s="586"/>
      <c r="B89" s="826"/>
      <c r="C89" s="827"/>
      <c r="D89" s="833" t="s">
        <v>1644</v>
      </c>
      <c r="E89" s="834">
        <v>13.899920571882445</v>
      </c>
      <c r="F89" s="834">
        <v>12.581486310299869</v>
      </c>
      <c r="G89" s="834" t="s">
        <v>698</v>
      </c>
      <c r="H89" s="835">
        <v>4.2264032821608355</v>
      </c>
      <c r="I89" s="835">
        <v>4.1876826390518422</v>
      </c>
      <c r="J89" s="836" t="s">
        <v>698</v>
      </c>
      <c r="K89" s="586"/>
      <c r="L89" s="599"/>
      <c r="M89" s="1934"/>
      <c r="N89" s="1934"/>
      <c r="O89" s="1934"/>
      <c r="P89" s="1939"/>
      <c r="Q89" s="586"/>
      <c r="R89" s="586"/>
      <c r="S89" s="586"/>
      <c r="T89" s="586"/>
      <c r="U89" s="586"/>
      <c r="V89" s="586"/>
      <c r="W89" s="586"/>
      <c r="X89" s="586"/>
      <c r="Y89" s="586"/>
      <c r="Z89" s="586"/>
      <c r="AA89" s="586"/>
      <c r="AB89" s="601"/>
      <c r="AC89" s="586"/>
      <c r="AD89" s="586"/>
      <c r="AE89" s="586"/>
      <c r="AF89" s="586"/>
      <c r="AG89" s="586"/>
      <c r="AH89" s="586"/>
      <c r="AI89" s="586"/>
      <c r="AJ89" s="586"/>
      <c r="AK89" s="586"/>
      <c r="AL89" s="586"/>
      <c r="AM89" s="586"/>
      <c r="AN89" s="586"/>
      <c r="AO89" s="586"/>
      <c r="AP89" s="586"/>
      <c r="AQ89" s="586"/>
      <c r="AR89" s="586"/>
      <c r="AS89" s="586"/>
      <c r="AT89" s="586"/>
    </row>
    <row r="90" spans="1:46" ht="17.75" customHeight="1">
      <c r="A90" s="586"/>
      <c r="B90" s="826"/>
      <c r="C90" s="827"/>
      <c r="D90" s="833" t="s">
        <v>1645</v>
      </c>
      <c r="E90" s="834">
        <v>17.950754567116757</v>
      </c>
      <c r="F90" s="834">
        <v>18.122555410691003</v>
      </c>
      <c r="G90" s="834" t="s">
        <v>698</v>
      </c>
      <c r="H90" s="835">
        <v>6.5303393928622597</v>
      </c>
      <c r="I90" s="835">
        <v>13.353023294834939</v>
      </c>
      <c r="J90" s="836" t="s">
        <v>698</v>
      </c>
      <c r="K90" s="586"/>
      <c r="L90" s="599"/>
      <c r="M90" s="1934"/>
      <c r="N90" s="1934"/>
      <c r="O90" s="1934"/>
      <c r="P90" s="1939"/>
      <c r="Q90" s="586"/>
      <c r="R90" s="586"/>
      <c r="S90" s="586"/>
      <c r="T90" s="586"/>
      <c r="U90" s="586"/>
      <c r="V90" s="586"/>
      <c r="W90" s="586"/>
      <c r="X90" s="586"/>
      <c r="Y90" s="586"/>
      <c r="Z90" s="586"/>
      <c r="AA90" s="586"/>
      <c r="AB90" s="601"/>
      <c r="AC90" s="586"/>
      <c r="AD90" s="586"/>
      <c r="AE90" s="586"/>
      <c r="AF90" s="586"/>
      <c r="AG90" s="586"/>
      <c r="AH90" s="586"/>
      <c r="AI90" s="586"/>
      <c r="AJ90" s="586"/>
      <c r="AK90" s="586"/>
      <c r="AL90" s="586"/>
      <c r="AM90" s="586"/>
      <c r="AN90" s="586"/>
      <c r="AO90" s="586"/>
      <c r="AP90" s="586"/>
      <c r="AQ90" s="586"/>
      <c r="AR90" s="586"/>
      <c r="AS90" s="586"/>
      <c r="AT90" s="586"/>
    </row>
    <row r="91" spans="1:46" ht="17.75" customHeight="1">
      <c r="A91" s="586"/>
      <c r="B91" s="826"/>
      <c r="C91" s="827"/>
      <c r="D91" s="833" t="s">
        <v>1646</v>
      </c>
      <c r="E91" s="834">
        <v>19.857029388403493</v>
      </c>
      <c r="F91" s="834">
        <v>22.294654498044327</v>
      </c>
      <c r="G91" s="834" t="s">
        <v>698</v>
      </c>
      <c r="H91" s="835">
        <v>30.73845786279437</v>
      </c>
      <c r="I91" s="835">
        <v>39.051419593975545</v>
      </c>
      <c r="J91" s="836" t="s">
        <v>698</v>
      </c>
      <c r="K91" s="586"/>
      <c r="L91" s="599"/>
      <c r="M91" s="1934"/>
      <c r="N91" s="1934"/>
      <c r="O91" s="1934"/>
      <c r="P91" s="1939"/>
      <c r="Q91" s="586"/>
      <c r="R91" s="586"/>
      <c r="S91" s="586"/>
      <c r="T91" s="586"/>
      <c r="U91" s="586"/>
      <c r="V91" s="586"/>
      <c r="W91" s="586"/>
      <c r="X91" s="586"/>
      <c r="Y91" s="586"/>
      <c r="Z91" s="586"/>
      <c r="AA91" s="586"/>
      <c r="AB91" s="601"/>
      <c r="AC91" s="586"/>
      <c r="AD91" s="586"/>
      <c r="AE91" s="586"/>
      <c r="AF91" s="586"/>
      <c r="AG91" s="586"/>
      <c r="AH91" s="586"/>
      <c r="AI91" s="586"/>
      <c r="AJ91" s="586"/>
      <c r="AK91" s="586"/>
      <c r="AL91" s="586"/>
      <c r="AM91" s="586"/>
      <c r="AN91" s="586"/>
      <c r="AO91" s="586"/>
      <c r="AP91" s="586"/>
      <c r="AQ91" s="586"/>
      <c r="AR91" s="586"/>
      <c r="AS91" s="586"/>
      <c r="AT91" s="586"/>
    </row>
    <row r="92" spans="1:46" ht="17.75" customHeight="1">
      <c r="A92" s="586"/>
      <c r="B92" s="826"/>
      <c r="C92" s="827"/>
      <c r="D92" s="833" t="s">
        <v>1647</v>
      </c>
      <c r="E92" s="834">
        <v>47.180301826846701</v>
      </c>
      <c r="F92" s="834">
        <v>43.872229465449806</v>
      </c>
      <c r="G92" s="834" t="s">
        <v>698</v>
      </c>
      <c r="H92" s="835">
        <v>48.128128958762588</v>
      </c>
      <c r="I92" s="835">
        <v>38.915122285625174</v>
      </c>
      <c r="J92" s="836" t="s">
        <v>698</v>
      </c>
      <c r="K92" s="586"/>
      <c r="L92" s="599"/>
      <c r="M92" s="1934"/>
      <c r="N92" s="1934"/>
      <c r="O92" s="1934"/>
      <c r="P92" s="1939"/>
      <c r="Q92" s="586"/>
      <c r="R92" s="586"/>
      <c r="S92" s="586"/>
      <c r="T92" s="586"/>
      <c r="U92" s="586"/>
      <c r="V92" s="586"/>
      <c r="W92" s="586"/>
      <c r="X92" s="586"/>
      <c r="Y92" s="586"/>
      <c r="Z92" s="586"/>
      <c r="AA92" s="586"/>
      <c r="AB92" s="601"/>
      <c r="AC92" s="586"/>
      <c r="AD92" s="586"/>
      <c r="AE92" s="586"/>
      <c r="AF92" s="586"/>
      <c r="AG92" s="586"/>
      <c r="AH92" s="586"/>
      <c r="AI92" s="586"/>
      <c r="AJ92" s="586"/>
      <c r="AK92" s="586"/>
      <c r="AL92" s="586"/>
      <c r="AM92" s="586"/>
      <c r="AN92" s="586"/>
      <c r="AO92" s="586"/>
      <c r="AP92" s="586"/>
      <c r="AQ92" s="586"/>
      <c r="AR92" s="586"/>
      <c r="AS92" s="586"/>
      <c r="AT92" s="586"/>
    </row>
    <row r="93" spans="1:46" ht="17.75" customHeight="1">
      <c r="A93" s="586"/>
      <c r="B93" s="826"/>
      <c r="C93" s="827"/>
      <c r="D93" s="833" t="s">
        <v>1648</v>
      </c>
      <c r="E93" s="834">
        <v>1.1119936457505957</v>
      </c>
      <c r="F93" s="834">
        <v>3.1290743155149938</v>
      </c>
      <c r="G93" s="834" t="s">
        <v>698</v>
      </c>
      <c r="H93" s="835">
        <v>10.376670503419943</v>
      </c>
      <c r="I93" s="835">
        <v>4.4927521865124982</v>
      </c>
      <c r="J93" s="836" t="s">
        <v>698</v>
      </c>
      <c r="K93" s="586"/>
      <c r="L93" s="599"/>
      <c r="M93" s="1934"/>
      <c r="N93" s="1934"/>
      <c r="O93" s="1934"/>
      <c r="P93" s="1939"/>
      <c r="Q93" s="586"/>
      <c r="R93" s="586"/>
      <c r="S93" s="586"/>
      <c r="T93" s="586"/>
      <c r="U93" s="586"/>
      <c r="V93" s="586"/>
      <c r="W93" s="586"/>
      <c r="X93" s="586"/>
      <c r="Y93" s="586"/>
      <c r="Z93" s="586"/>
      <c r="AA93" s="586"/>
      <c r="AB93" s="601"/>
      <c r="AC93" s="586"/>
      <c r="AD93" s="586"/>
      <c r="AE93" s="586"/>
      <c r="AF93" s="586"/>
      <c r="AG93" s="586"/>
      <c r="AH93" s="586"/>
      <c r="AI93" s="586"/>
      <c r="AJ93" s="586"/>
      <c r="AK93" s="586"/>
      <c r="AL93" s="586"/>
      <c r="AM93" s="586"/>
      <c r="AN93" s="586"/>
      <c r="AO93" s="586"/>
      <c r="AP93" s="586"/>
      <c r="AQ93" s="586"/>
      <c r="AR93" s="586"/>
      <c r="AS93" s="586"/>
      <c r="AT93" s="586"/>
    </row>
    <row r="94" spans="1:46" ht="17.75" customHeight="1">
      <c r="A94" s="586"/>
      <c r="B94" s="826"/>
      <c r="C94" s="827"/>
      <c r="D94" s="828" t="s">
        <v>1649</v>
      </c>
      <c r="E94" s="831"/>
      <c r="F94" s="831"/>
      <c r="G94" s="831"/>
      <c r="H94" s="831"/>
      <c r="I94" s="831"/>
      <c r="J94" s="832"/>
      <c r="K94" s="586"/>
      <c r="L94" s="599"/>
      <c r="M94" s="1934"/>
      <c r="N94" s="1934"/>
      <c r="O94" s="1934"/>
      <c r="P94" s="1939"/>
      <c r="Q94" s="586"/>
      <c r="R94" s="586"/>
      <c r="S94" s="586"/>
      <c r="T94" s="586"/>
      <c r="U94" s="586"/>
      <c r="V94" s="586"/>
      <c r="W94" s="586"/>
      <c r="X94" s="586"/>
      <c r="Y94" s="586"/>
      <c r="Z94" s="586"/>
      <c r="AA94" s="586"/>
      <c r="AB94" s="601"/>
      <c r="AC94" s="586"/>
      <c r="AD94" s="586"/>
      <c r="AE94" s="586"/>
      <c r="AF94" s="586"/>
      <c r="AG94" s="586"/>
      <c r="AH94" s="586"/>
      <c r="AI94" s="586"/>
      <c r="AJ94" s="586"/>
      <c r="AK94" s="586"/>
      <c r="AL94" s="586"/>
      <c r="AM94" s="586"/>
      <c r="AN94" s="586"/>
      <c r="AO94" s="586"/>
      <c r="AP94" s="586"/>
      <c r="AQ94" s="586"/>
      <c r="AR94" s="586"/>
      <c r="AS94" s="586"/>
      <c r="AT94" s="586"/>
    </row>
    <row r="95" spans="1:46" ht="17.75" customHeight="1">
      <c r="A95" s="586"/>
      <c r="B95" s="826"/>
      <c r="C95" s="827"/>
      <c r="D95" s="833" t="s">
        <v>1650</v>
      </c>
      <c r="E95" s="834">
        <v>29.487179487179489</v>
      </c>
      <c r="F95" s="834">
        <v>40.892193308550183</v>
      </c>
      <c r="G95" s="834">
        <v>35.586481113320076</v>
      </c>
      <c r="H95" s="835">
        <v>54.14</v>
      </c>
      <c r="I95" s="835">
        <v>35.1</v>
      </c>
      <c r="J95" s="836">
        <v>45.78</v>
      </c>
      <c r="K95" s="586"/>
      <c r="L95" s="599"/>
      <c r="M95" s="1934"/>
      <c r="N95" s="1934"/>
      <c r="O95" s="1934"/>
      <c r="P95" s="1939"/>
      <c r="Q95" s="586"/>
      <c r="R95" s="586"/>
      <c r="S95" s="586"/>
      <c r="T95" s="586"/>
      <c r="U95" s="586"/>
      <c r="V95" s="586"/>
      <c r="W95" s="586"/>
      <c r="X95" s="586"/>
      <c r="Y95" s="586"/>
      <c r="Z95" s="586"/>
      <c r="AA95" s="586"/>
      <c r="AB95" s="601"/>
      <c r="AC95" s="586"/>
      <c r="AD95" s="586"/>
      <c r="AE95" s="586"/>
      <c r="AF95" s="586"/>
      <c r="AG95" s="586"/>
      <c r="AH95" s="586"/>
      <c r="AI95" s="586"/>
      <c r="AJ95" s="586"/>
      <c r="AK95" s="586"/>
      <c r="AL95" s="586"/>
      <c r="AM95" s="586"/>
      <c r="AN95" s="586"/>
      <c r="AO95" s="586"/>
      <c r="AP95" s="586"/>
      <c r="AQ95" s="586"/>
      <c r="AR95" s="586"/>
      <c r="AS95" s="586"/>
      <c r="AT95" s="586"/>
    </row>
    <row r="96" spans="1:46" ht="17.75" customHeight="1">
      <c r="A96" s="586"/>
      <c r="B96" s="826"/>
      <c r="C96" s="827"/>
      <c r="D96" s="833" t="s">
        <v>1651</v>
      </c>
      <c r="E96" s="834">
        <v>51.282051282051277</v>
      </c>
      <c r="F96" s="834">
        <v>15.985130111524162</v>
      </c>
      <c r="G96" s="834">
        <v>32.405566600397613</v>
      </c>
      <c r="H96" s="835">
        <v>17.28</v>
      </c>
      <c r="I96" s="835">
        <v>12.07</v>
      </c>
      <c r="J96" s="836">
        <v>14.990000000000002</v>
      </c>
      <c r="K96" s="586"/>
      <c r="L96" s="599"/>
      <c r="M96" s="1934"/>
      <c r="N96" s="1934"/>
      <c r="O96" s="1934"/>
      <c r="P96" s="1939"/>
      <c r="Q96" s="586"/>
      <c r="R96" s="586"/>
      <c r="S96" s="586"/>
      <c r="T96" s="586"/>
      <c r="U96" s="586"/>
      <c r="V96" s="586"/>
      <c r="W96" s="586"/>
      <c r="X96" s="586"/>
      <c r="Y96" s="586"/>
      <c r="Z96" s="586"/>
      <c r="AA96" s="586"/>
      <c r="AB96" s="601"/>
      <c r="AC96" s="586"/>
      <c r="AD96" s="586"/>
      <c r="AE96" s="586"/>
      <c r="AF96" s="586"/>
      <c r="AG96" s="586"/>
      <c r="AH96" s="586"/>
      <c r="AI96" s="586"/>
      <c r="AJ96" s="586"/>
      <c r="AK96" s="586"/>
      <c r="AL96" s="586"/>
      <c r="AM96" s="586"/>
      <c r="AN96" s="586"/>
      <c r="AO96" s="586"/>
      <c r="AP96" s="586"/>
      <c r="AQ96" s="586"/>
      <c r="AR96" s="586"/>
      <c r="AS96" s="586"/>
      <c r="AT96" s="586"/>
    </row>
    <row r="97" spans="1:46" ht="17.75" customHeight="1">
      <c r="A97" s="586"/>
      <c r="B97" s="826"/>
      <c r="C97" s="827"/>
      <c r="D97" s="833" t="s">
        <v>1652</v>
      </c>
      <c r="E97" s="834">
        <v>9.8290598290598297</v>
      </c>
      <c r="F97" s="834">
        <v>2.6022304832713754</v>
      </c>
      <c r="G97" s="834">
        <v>5.964214711729622</v>
      </c>
      <c r="H97" s="835">
        <v>0.5</v>
      </c>
      <c r="I97" s="835">
        <v>4.26</v>
      </c>
      <c r="J97" s="836">
        <v>2.15</v>
      </c>
      <c r="K97" s="586"/>
      <c r="L97" s="599"/>
      <c r="M97" s="1934"/>
      <c r="N97" s="1934"/>
      <c r="O97" s="1934"/>
      <c r="P97" s="1939"/>
      <c r="Q97" s="586"/>
      <c r="R97" s="586"/>
      <c r="S97" s="586"/>
      <c r="T97" s="586"/>
      <c r="U97" s="586"/>
      <c r="V97" s="586"/>
      <c r="W97" s="586"/>
      <c r="X97" s="586"/>
      <c r="Y97" s="586"/>
      <c r="Z97" s="586"/>
      <c r="AA97" s="586"/>
      <c r="AB97" s="601"/>
      <c r="AC97" s="586"/>
      <c r="AD97" s="586"/>
      <c r="AE97" s="586"/>
      <c r="AF97" s="586"/>
      <c r="AG97" s="586"/>
      <c r="AH97" s="586"/>
      <c r="AI97" s="586"/>
      <c r="AJ97" s="586"/>
      <c r="AK97" s="586"/>
      <c r="AL97" s="586"/>
      <c r="AM97" s="586"/>
      <c r="AN97" s="586"/>
      <c r="AO97" s="586"/>
      <c r="AP97" s="586"/>
      <c r="AQ97" s="586"/>
      <c r="AR97" s="586"/>
      <c r="AS97" s="586"/>
      <c r="AT97" s="586"/>
    </row>
    <row r="98" spans="1:46" ht="17.75" customHeight="1">
      <c r="A98" s="586"/>
      <c r="B98" s="826"/>
      <c r="C98" s="827"/>
      <c r="D98" s="833" t="s">
        <v>1653</v>
      </c>
      <c r="E98" s="834">
        <v>0.85470085470085477</v>
      </c>
      <c r="F98" s="834">
        <v>0</v>
      </c>
      <c r="G98" s="834">
        <v>0.39761431411530812</v>
      </c>
      <c r="H98" s="835">
        <v>0.5</v>
      </c>
      <c r="I98" s="835">
        <v>0.54</v>
      </c>
      <c r="J98" s="836">
        <v>0.52</v>
      </c>
      <c r="K98" s="586"/>
      <c r="L98" s="599"/>
      <c r="M98" s="1934"/>
      <c r="N98" s="1934"/>
      <c r="O98" s="1934"/>
      <c r="P98" s="1939"/>
      <c r="Q98" s="586"/>
      <c r="R98" s="586"/>
      <c r="S98" s="586"/>
      <c r="T98" s="586"/>
      <c r="U98" s="586"/>
      <c r="V98" s="586"/>
      <c r="W98" s="586"/>
      <c r="X98" s="586"/>
      <c r="Y98" s="586"/>
      <c r="Z98" s="586"/>
      <c r="AA98" s="586"/>
      <c r="AB98" s="601"/>
      <c r="AC98" s="586"/>
      <c r="AD98" s="586"/>
      <c r="AE98" s="586"/>
      <c r="AF98" s="586"/>
      <c r="AG98" s="586"/>
      <c r="AH98" s="586"/>
      <c r="AI98" s="586"/>
      <c r="AJ98" s="586"/>
      <c r="AK98" s="586"/>
      <c r="AL98" s="586"/>
      <c r="AM98" s="586"/>
      <c r="AN98" s="586"/>
      <c r="AO98" s="586"/>
      <c r="AP98" s="586"/>
      <c r="AQ98" s="586"/>
      <c r="AR98" s="586"/>
      <c r="AS98" s="586"/>
      <c r="AT98" s="586"/>
    </row>
    <row r="99" spans="1:46" ht="17.75" customHeight="1">
      <c r="A99" s="586"/>
      <c r="B99" s="826"/>
      <c r="C99" s="827"/>
      <c r="D99" s="833" t="s">
        <v>1654</v>
      </c>
      <c r="E99" s="834">
        <v>0</v>
      </c>
      <c r="F99" s="834">
        <v>0</v>
      </c>
      <c r="G99" s="834">
        <v>0</v>
      </c>
      <c r="H99" s="835">
        <v>0.51</v>
      </c>
      <c r="I99" s="835">
        <v>0</v>
      </c>
      <c r="J99" s="836">
        <v>0.28000000000000003</v>
      </c>
      <c r="K99" s="586"/>
      <c r="L99" s="599"/>
      <c r="M99" s="1934"/>
      <c r="N99" s="1934"/>
      <c r="O99" s="1934"/>
      <c r="P99" s="1939"/>
      <c r="Q99" s="586"/>
      <c r="R99" s="586"/>
      <c r="S99" s="586"/>
      <c r="T99" s="586"/>
      <c r="U99" s="586"/>
      <c r="V99" s="586"/>
      <c r="W99" s="586"/>
      <c r="X99" s="586"/>
      <c r="Y99" s="586"/>
      <c r="Z99" s="586"/>
      <c r="AA99" s="586"/>
      <c r="AB99" s="601"/>
      <c r="AC99" s="586"/>
      <c r="AD99" s="586"/>
      <c r="AE99" s="586"/>
      <c r="AF99" s="586"/>
      <c r="AG99" s="586"/>
      <c r="AH99" s="586"/>
      <c r="AI99" s="586"/>
      <c r="AJ99" s="586"/>
      <c r="AK99" s="586"/>
      <c r="AL99" s="586"/>
      <c r="AM99" s="586"/>
      <c r="AN99" s="586"/>
      <c r="AO99" s="586"/>
      <c r="AP99" s="586"/>
      <c r="AQ99" s="586"/>
      <c r="AR99" s="586"/>
      <c r="AS99" s="586"/>
      <c r="AT99" s="586"/>
    </row>
    <row r="100" spans="1:46" ht="17.75" customHeight="1">
      <c r="A100" s="586"/>
      <c r="B100" s="826"/>
      <c r="C100" s="827"/>
      <c r="D100" s="833" t="s">
        <v>281</v>
      </c>
      <c r="E100" s="834">
        <v>0</v>
      </c>
      <c r="F100" s="834">
        <v>0</v>
      </c>
      <c r="G100" s="834">
        <v>0</v>
      </c>
      <c r="H100" s="835">
        <v>4.46</v>
      </c>
      <c r="I100" s="835">
        <v>13.48</v>
      </c>
      <c r="J100" s="836">
        <v>8.42</v>
      </c>
      <c r="K100" s="586"/>
      <c r="L100" s="599"/>
      <c r="M100" s="1934"/>
      <c r="N100" s="1934"/>
      <c r="O100" s="1934"/>
      <c r="P100" s="1939"/>
      <c r="Q100" s="586"/>
      <c r="R100" s="586"/>
      <c r="S100" s="586"/>
      <c r="T100" s="586"/>
      <c r="U100" s="586"/>
      <c r="V100" s="586"/>
      <c r="W100" s="586"/>
      <c r="X100" s="586"/>
      <c r="Y100" s="586"/>
      <c r="Z100" s="586"/>
      <c r="AA100" s="586"/>
      <c r="AB100" s="601"/>
      <c r="AC100" s="586"/>
      <c r="AD100" s="586"/>
      <c r="AE100" s="586"/>
      <c r="AF100" s="586"/>
      <c r="AG100" s="586"/>
      <c r="AH100" s="586"/>
      <c r="AI100" s="586"/>
      <c r="AJ100" s="586"/>
      <c r="AK100" s="586"/>
      <c r="AL100" s="586"/>
      <c r="AM100" s="586"/>
      <c r="AN100" s="586"/>
      <c r="AO100" s="586"/>
      <c r="AP100" s="586"/>
      <c r="AQ100" s="586"/>
      <c r="AR100" s="586"/>
      <c r="AS100" s="586"/>
      <c r="AT100" s="586"/>
    </row>
    <row r="101" spans="1:46" ht="17.75" customHeight="1" thickBot="1">
      <c r="A101" s="586"/>
      <c r="B101" s="837"/>
      <c r="C101" s="838"/>
      <c r="D101" s="839" t="s">
        <v>1655</v>
      </c>
      <c r="E101" s="840">
        <v>8.5470085470085468</v>
      </c>
      <c r="F101" s="840">
        <v>37.918215613382898</v>
      </c>
      <c r="G101" s="840">
        <v>24.2544731610338</v>
      </c>
      <c r="H101" s="841">
        <v>0</v>
      </c>
      <c r="I101" s="841">
        <v>0</v>
      </c>
      <c r="J101" s="842">
        <v>0</v>
      </c>
      <c r="K101" s="586"/>
      <c r="L101" s="695"/>
      <c r="M101" s="1940"/>
      <c r="N101" s="1940"/>
      <c r="O101" s="1940"/>
      <c r="P101" s="1941"/>
      <c r="Q101" s="697"/>
      <c r="R101" s="697"/>
      <c r="S101" s="697"/>
      <c r="T101" s="697"/>
      <c r="U101" s="697"/>
      <c r="V101" s="697"/>
      <c r="W101" s="697"/>
      <c r="X101" s="697"/>
      <c r="Y101" s="697"/>
      <c r="Z101" s="697"/>
      <c r="AA101" s="697"/>
      <c r="AB101" s="698"/>
      <c r="AC101" s="586"/>
      <c r="AD101" s="586"/>
      <c r="AE101" s="586"/>
      <c r="AF101" s="586"/>
      <c r="AG101" s="586"/>
      <c r="AH101" s="586"/>
      <c r="AI101" s="586"/>
      <c r="AJ101" s="586"/>
      <c r="AK101" s="586"/>
      <c r="AL101" s="586"/>
      <c r="AM101" s="586"/>
      <c r="AN101" s="586"/>
      <c r="AO101" s="586"/>
      <c r="AP101" s="586"/>
      <c r="AQ101" s="586"/>
      <c r="AR101" s="586"/>
      <c r="AS101" s="586"/>
      <c r="AT101" s="586"/>
    </row>
    <row r="102" spans="1:46" ht="17.75" customHeight="1">
      <c r="A102" s="586"/>
      <c r="B102" s="843">
        <v>2</v>
      </c>
      <c r="C102" s="844" t="s">
        <v>1656</v>
      </c>
      <c r="D102" s="845" t="s">
        <v>1657</v>
      </c>
      <c r="E102" s="846"/>
      <c r="F102" s="846"/>
      <c r="G102" s="846"/>
      <c r="H102" s="846"/>
      <c r="I102" s="846"/>
      <c r="J102" s="847"/>
      <c r="K102" s="586"/>
      <c r="L102" s="823"/>
      <c r="M102" s="824"/>
      <c r="N102" s="824"/>
      <c r="O102" s="824"/>
      <c r="P102" s="824"/>
      <c r="Q102" s="824"/>
      <c r="R102" s="824"/>
      <c r="S102" s="824"/>
      <c r="T102" s="824"/>
      <c r="U102" s="824"/>
      <c r="V102" s="824"/>
      <c r="W102" s="824"/>
      <c r="X102" s="824"/>
      <c r="Y102" s="824"/>
      <c r="Z102" s="824"/>
      <c r="AA102" s="824"/>
      <c r="AB102" s="825"/>
      <c r="AC102" s="586"/>
      <c r="AD102" s="586"/>
      <c r="AE102" s="586"/>
      <c r="AF102" s="586"/>
      <c r="AG102" s="586"/>
      <c r="AH102" s="586"/>
      <c r="AI102" s="586"/>
      <c r="AJ102" s="586"/>
      <c r="AK102" s="586"/>
      <c r="AL102" s="586"/>
      <c r="AM102" s="586"/>
      <c r="AN102" s="586"/>
      <c r="AO102" s="586"/>
      <c r="AP102" s="586"/>
      <c r="AQ102" s="586"/>
      <c r="AR102" s="586"/>
      <c r="AS102" s="586"/>
      <c r="AT102" s="586"/>
    </row>
    <row r="103" spans="1:46" ht="17.75" customHeight="1">
      <c r="A103" s="586"/>
      <c r="B103" s="848"/>
      <c r="C103" s="849"/>
      <c r="D103" s="833" t="s">
        <v>1658</v>
      </c>
      <c r="E103" s="834">
        <v>12.084592145015106</v>
      </c>
      <c r="F103" s="834">
        <v>1.6172506738544474</v>
      </c>
      <c r="G103" s="834">
        <v>6.5527065527065522</v>
      </c>
      <c r="H103" s="835">
        <v>45.04</v>
      </c>
      <c r="I103" s="835">
        <v>7.44</v>
      </c>
      <c r="J103" s="836">
        <v>30.17</v>
      </c>
      <c r="K103" s="586"/>
      <c r="L103" s="599"/>
      <c r="M103" s="1929" t="s">
        <v>1659</v>
      </c>
      <c r="N103" s="1929"/>
      <c r="O103" s="1929"/>
      <c r="P103" s="1929"/>
      <c r="Q103" s="1929"/>
      <c r="R103" s="586"/>
      <c r="S103" s="586"/>
      <c r="T103" s="586"/>
      <c r="U103" s="586"/>
      <c r="V103" s="586"/>
      <c r="W103" s="586"/>
      <c r="X103" s="586"/>
      <c r="Y103" s="586"/>
      <c r="Z103" s="586"/>
      <c r="AA103" s="586"/>
      <c r="AB103" s="601"/>
      <c r="AC103" s="586"/>
      <c r="AD103" s="586"/>
      <c r="AE103" s="586"/>
      <c r="AF103" s="586"/>
      <c r="AG103" s="586"/>
      <c r="AH103" s="586"/>
      <c r="AI103" s="586"/>
      <c r="AJ103" s="586"/>
      <c r="AK103" s="586"/>
      <c r="AL103" s="586"/>
      <c r="AM103" s="586"/>
      <c r="AN103" s="586"/>
      <c r="AO103" s="586"/>
      <c r="AP103" s="586"/>
      <c r="AQ103" s="586"/>
      <c r="AR103" s="586"/>
      <c r="AS103" s="586"/>
      <c r="AT103" s="586"/>
    </row>
    <row r="104" spans="1:46" ht="17.75" customHeight="1">
      <c r="A104" s="586"/>
      <c r="B104" s="848"/>
      <c r="C104" s="849"/>
      <c r="D104" s="833" t="s">
        <v>1660</v>
      </c>
      <c r="E104" s="834">
        <v>19.033232628398792</v>
      </c>
      <c r="F104" s="834">
        <v>12.668463611859837</v>
      </c>
      <c r="G104" s="834">
        <v>15.669515669515668</v>
      </c>
      <c r="H104" s="835">
        <v>17.8</v>
      </c>
      <c r="I104" s="835">
        <v>15.04</v>
      </c>
      <c r="J104" s="836">
        <v>16.71</v>
      </c>
      <c r="K104" s="586"/>
      <c r="L104" s="599"/>
      <c r="M104" s="1929"/>
      <c r="N104" s="1929"/>
      <c r="O104" s="1929"/>
      <c r="P104" s="1929"/>
      <c r="Q104" s="1929"/>
      <c r="R104" s="586"/>
      <c r="S104" s="586"/>
      <c r="T104" s="586"/>
      <c r="U104" s="586"/>
      <c r="V104" s="586"/>
      <c r="W104" s="586"/>
      <c r="X104" s="586"/>
      <c r="Y104" s="586"/>
      <c r="Z104" s="586"/>
      <c r="AA104" s="586"/>
      <c r="AB104" s="601"/>
      <c r="AC104" s="586"/>
      <c r="AD104" s="586"/>
      <c r="AE104" s="586"/>
      <c r="AF104" s="586"/>
      <c r="AG104" s="586"/>
      <c r="AH104" s="586"/>
      <c r="AI104" s="586"/>
      <c r="AJ104" s="586"/>
      <c r="AK104" s="586"/>
      <c r="AL104" s="586"/>
      <c r="AM104" s="586"/>
      <c r="AN104" s="586"/>
      <c r="AO104" s="586"/>
      <c r="AP104" s="586"/>
      <c r="AQ104" s="586"/>
      <c r="AR104" s="586"/>
      <c r="AS104" s="586"/>
      <c r="AT104" s="586"/>
    </row>
    <row r="105" spans="1:46" ht="17.75" customHeight="1">
      <c r="A105" s="586"/>
      <c r="B105" s="848"/>
      <c r="C105" s="849"/>
      <c r="D105" s="833" t="s">
        <v>1661</v>
      </c>
      <c r="E105" s="834">
        <v>66.767371601208453</v>
      </c>
      <c r="F105" s="834">
        <v>74.66307277628033</v>
      </c>
      <c r="G105" s="834">
        <v>70.940170940170944</v>
      </c>
      <c r="H105" s="835">
        <v>34.97</v>
      </c>
      <c r="I105" s="835">
        <v>72</v>
      </c>
      <c r="J105" s="836">
        <v>49.62</v>
      </c>
      <c r="K105" s="586"/>
      <c r="L105" s="599"/>
      <c r="M105" s="1929"/>
      <c r="N105" s="1929"/>
      <c r="O105" s="1929"/>
      <c r="P105" s="1929"/>
      <c r="Q105" s="1929"/>
      <c r="R105" s="586"/>
      <c r="S105" s="586"/>
      <c r="T105" s="586"/>
      <c r="U105" s="586"/>
      <c r="V105" s="586"/>
      <c r="W105" s="586"/>
      <c r="X105" s="586"/>
      <c r="Y105" s="586"/>
      <c r="Z105" s="586"/>
      <c r="AA105" s="586"/>
      <c r="AB105" s="601"/>
      <c r="AC105" s="586"/>
      <c r="AD105" s="586"/>
      <c r="AE105" s="586"/>
      <c r="AF105" s="586"/>
      <c r="AG105" s="586"/>
      <c r="AH105" s="586"/>
      <c r="AI105" s="586"/>
      <c r="AJ105" s="586"/>
      <c r="AK105" s="586"/>
      <c r="AL105" s="586"/>
      <c r="AM105" s="586"/>
      <c r="AN105" s="586"/>
      <c r="AO105" s="586"/>
      <c r="AP105" s="586"/>
      <c r="AQ105" s="586"/>
      <c r="AR105" s="586"/>
      <c r="AS105" s="586"/>
      <c r="AT105" s="586"/>
    </row>
    <row r="106" spans="1:46" ht="17.75" customHeight="1">
      <c r="A106" s="586"/>
      <c r="B106" s="848"/>
      <c r="C106" s="849"/>
      <c r="D106" s="833" t="s">
        <v>1662</v>
      </c>
      <c r="E106" s="834">
        <v>0.30211480362537763</v>
      </c>
      <c r="F106" s="834">
        <v>7.2776280323450138</v>
      </c>
      <c r="G106" s="834">
        <v>3.9886039886039883</v>
      </c>
      <c r="H106" s="835">
        <v>1.06</v>
      </c>
      <c r="I106" s="835">
        <v>2.88</v>
      </c>
      <c r="J106" s="836">
        <v>1.78</v>
      </c>
      <c r="K106" s="586"/>
      <c r="L106" s="599"/>
      <c r="M106" s="1929"/>
      <c r="N106" s="1929"/>
      <c r="O106" s="1929"/>
      <c r="P106" s="1929"/>
      <c r="Q106" s="1929"/>
      <c r="R106" s="586"/>
      <c r="S106" s="586"/>
      <c r="T106" s="586"/>
      <c r="U106" s="586"/>
      <c r="V106" s="586"/>
      <c r="W106" s="586"/>
      <c r="X106" s="586"/>
      <c r="Y106" s="586"/>
      <c r="Z106" s="586"/>
      <c r="AA106" s="586"/>
      <c r="AB106" s="601"/>
      <c r="AC106" s="586"/>
      <c r="AD106" s="586"/>
      <c r="AE106" s="586"/>
      <c r="AF106" s="586"/>
      <c r="AG106" s="586"/>
      <c r="AH106" s="586"/>
      <c r="AI106" s="586"/>
      <c r="AJ106" s="586"/>
      <c r="AK106" s="586"/>
      <c r="AL106" s="586"/>
      <c r="AM106" s="586"/>
      <c r="AN106" s="586"/>
      <c r="AO106" s="586"/>
      <c r="AP106" s="586"/>
      <c r="AQ106" s="586"/>
      <c r="AR106" s="586"/>
      <c r="AS106" s="586"/>
      <c r="AT106" s="586"/>
    </row>
    <row r="107" spans="1:46" ht="17.75" customHeight="1">
      <c r="A107" s="586"/>
      <c r="B107" s="848"/>
      <c r="C107" s="849"/>
      <c r="D107" s="833" t="s">
        <v>281</v>
      </c>
      <c r="E107" s="834">
        <v>0</v>
      </c>
      <c r="F107" s="834">
        <v>1.6172506738544474</v>
      </c>
      <c r="G107" s="834">
        <v>0.85470085470085477</v>
      </c>
      <c r="H107" s="835">
        <v>0.68</v>
      </c>
      <c r="I107" s="835">
        <v>1.44</v>
      </c>
      <c r="J107" s="836">
        <v>0.98</v>
      </c>
      <c r="K107" s="586"/>
      <c r="L107" s="599"/>
      <c r="M107" s="1929"/>
      <c r="N107" s="1929"/>
      <c r="O107" s="1929"/>
      <c r="P107" s="1929"/>
      <c r="Q107" s="1929"/>
      <c r="R107" s="586"/>
      <c r="S107" s="586"/>
      <c r="T107" s="586"/>
      <c r="U107" s="586"/>
      <c r="V107" s="586"/>
      <c r="W107" s="586"/>
      <c r="X107" s="586"/>
      <c r="Y107" s="586"/>
      <c r="Z107" s="586"/>
      <c r="AA107" s="586"/>
      <c r="AB107" s="601"/>
      <c r="AC107" s="586"/>
      <c r="AD107" s="586"/>
      <c r="AE107" s="586"/>
      <c r="AF107" s="586"/>
      <c r="AG107" s="586"/>
      <c r="AH107" s="586"/>
      <c r="AI107" s="586"/>
      <c r="AJ107" s="586"/>
      <c r="AK107" s="586"/>
      <c r="AL107" s="586"/>
      <c r="AM107" s="586"/>
      <c r="AN107" s="586"/>
      <c r="AO107" s="586"/>
      <c r="AP107" s="586"/>
      <c r="AQ107" s="586"/>
      <c r="AR107" s="586"/>
      <c r="AS107" s="586"/>
      <c r="AT107" s="586"/>
    </row>
    <row r="108" spans="1:46" ht="17.75" customHeight="1">
      <c r="A108" s="586"/>
      <c r="B108" s="848"/>
      <c r="C108" s="849"/>
      <c r="D108" s="833" t="s">
        <v>1663</v>
      </c>
      <c r="E108" s="834">
        <v>1.8126888217522661</v>
      </c>
      <c r="F108" s="834">
        <v>2.1563342318059302</v>
      </c>
      <c r="G108" s="834">
        <v>1.9943019943019946</v>
      </c>
      <c r="H108" s="835">
        <v>0.46</v>
      </c>
      <c r="I108" s="835">
        <v>1.2</v>
      </c>
      <c r="J108" s="836">
        <v>0.75</v>
      </c>
      <c r="K108" s="586"/>
      <c r="L108" s="599"/>
      <c r="M108" s="1929"/>
      <c r="N108" s="1929"/>
      <c r="O108" s="1929"/>
      <c r="P108" s="1929"/>
      <c r="Q108" s="1929"/>
      <c r="R108" s="586"/>
      <c r="S108" s="586"/>
      <c r="T108" s="586"/>
      <c r="U108" s="586"/>
      <c r="V108" s="586"/>
      <c r="W108" s="586"/>
      <c r="X108" s="586"/>
      <c r="Y108" s="586"/>
      <c r="Z108" s="586"/>
      <c r="AA108" s="586"/>
      <c r="AB108" s="601"/>
      <c r="AC108" s="586"/>
      <c r="AD108" s="586"/>
      <c r="AE108" s="586"/>
      <c r="AF108" s="586"/>
      <c r="AG108" s="586"/>
      <c r="AH108" s="586"/>
      <c r="AI108" s="586"/>
      <c r="AJ108" s="586"/>
      <c r="AK108" s="586"/>
      <c r="AL108" s="586"/>
      <c r="AM108" s="586"/>
      <c r="AN108" s="586"/>
      <c r="AO108" s="586"/>
      <c r="AP108" s="586"/>
      <c r="AQ108" s="586"/>
      <c r="AR108" s="586"/>
      <c r="AS108" s="586"/>
      <c r="AT108" s="586"/>
    </row>
    <row r="109" spans="1:46" ht="17.75" customHeight="1">
      <c r="A109" s="586"/>
      <c r="B109" s="848"/>
      <c r="C109" s="849"/>
      <c r="D109" s="850" t="s">
        <v>1664</v>
      </c>
      <c r="E109" s="851"/>
      <c r="F109" s="851"/>
      <c r="G109" s="851"/>
      <c r="H109" s="851"/>
      <c r="I109" s="851"/>
      <c r="J109" s="852"/>
      <c r="K109" s="586"/>
      <c r="L109" s="599"/>
      <c r="M109" s="1929"/>
      <c r="N109" s="1929"/>
      <c r="O109" s="1929"/>
      <c r="P109" s="1929"/>
      <c r="Q109" s="1929"/>
      <c r="R109" s="586"/>
      <c r="S109" s="586"/>
      <c r="T109" s="586"/>
      <c r="U109" s="586"/>
      <c r="V109" s="586"/>
      <c r="W109" s="586"/>
      <c r="X109" s="586"/>
      <c r="Y109" s="586"/>
      <c r="Z109" s="586"/>
      <c r="AA109" s="586"/>
      <c r="AB109" s="601"/>
      <c r="AC109" s="586"/>
      <c r="AD109" s="586"/>
      <c r="AE109" s="586"/>
      <c r="AF109" s="586"/>
      <c r="AG109" s="586"/>
      <c r="AH109" s="586"/>
      <c r="AI109" s="586"/>
      <c r="AJ109" s="586"/>
      <c r="AK109" s="586"/>
      <c r="AL109" s="586"/>
      <c r="AM109" s="586"/>
      <c r="AN109" s="586"/>
      <c r="AO109" s="586"/>
      <c r="AP109" s="586"/>
      <c r="AQ109" s="586"/>
      <c r="AR109" s="586"/>
      <c r="AS109" s="586"/>
      <c r="AT109" s="586"/>
    </row>
    <row r="110" spans="1:46" ht="17.75" customHeight="1">
      <c r="A110" s="586"/>
      <c r="B110" s="848"/>
      <c r="C110" s="849"/>
      <c r="D110" s="833" t="s">
        <v>1665</v>
      </c>
      <c r="E110" s="834">
        <v>0</v>
      </c>
      <c r="F110" s="834">
        <v>4.0431266846361185</v>
      </c>
      <c r="G110" s="834">
        <v>2.1367521367521367</v>
      </c>
      <c r="H110" s="835">
        <v>32.549999999999997</v>
      </c>
      <c r="I110" s="835">
        <v>3.8</v>
      </c>
      <c r="J110" s="836">
        <v>21.18</v>
      </c>
      <c r="K110" s="586"/>
      <c r="L110" s="599"/>
      <c r="M110" s="1929"/>
      <c r="N110" s="1929"/>
      <c r="O110" s="1929"/>
      <c r="P110" s="1929"/>
      <c r="Q110" s="1929"/>
      <c r="R110" s="586"/>
      <c r="S110" s="586"/>
      <c r="T110" s="586"/>
      <c r="U110" s="586"/>
      <c r="V110" s="586"/>
      <c r="W110" s="586"/>
      <c r="X110" s="586"/>
      <c r="Y110" s="586"/>
      <c r="Z110" s="586"/>
      <c r="AA110" s="586"/>
      <c r="AB110" s="601"/>
      <c r="AC110" s="586"/>
      <c r="AD110" s="586"/>
      <c r="AE110" s="586"/>
      <c r="AF110" s="586"/>
      <c r="AG110" s="586"/>
      <c r="AH110" s="586"/>
      <c r="AI110" s="586"/>
      <c r="AJ110" s="586"/>
      <c r="AK110" s="586"/>
      <c r="AL110" s="586"/>
      <c r="AM110" s="586"/>
      <c r="AN110" s="586"/>
      <c r="AO110" s="586"/>
      <c r="AP110" s="586"/>
      <c r="AQ110" s="586"/>
      <c r="AR110" s="586"/>
      <c r="AS110" s="586"/>
      <c r="AT110" s="586"/>
    </row>
    <row r="111" spans="1:46" ht="17.75" customHeight="1">
      <c r="A111" s="586"/>
      <c r="B111" s="848"/>
      <c r="C111" s="849"/>
      <c r="D111" s="833" t="s">
        <v>1666</v>
      </c>
      <c r="E111" s="834">
        <v>54.0785498489426</v>
      </c>
      <c r="F111" s="834">
        <v>13.746630727762804</v>
      </c>
      <c r="G111" s="834">
        <v>32.763532763532766</v>
      </c>
      <c r="H111" s="835">
        <v>31.21</v>
      </c>
      <c r="I111" s="835">
        <v>33.840000000000003</v>
      </c>
      <c r="J111" s="836">
        <v>32.25</v>
      </c>
      <c r="K111" s="586"/>
      <c r="L111" s="599"/>
      <c r="M111" s="1929"/>
      <c r="N111" s="1929"/>
      <c r="O111" s="1929"/>
      <c r="P111" s="1929"/>
      <c r="Q111" s="1929"/>
      <c r="R111" s="586"/>
      <c r="S111" s="586"/>
      <c r="T111" s="586"/>
      <c r="U111" s="586"/>
      <c r="V111" s="586"/>
      <c r="W111" s="586"/>
      <c r="X111" s="586"/>
      <c r="Y111" s="586"/>
      <c r="Z111" s="586"/>
      <c r="AA111" s="586"/>
      <c r="AB111" s="601"/>
      <c r="AC111" s="586"/>
      <c r="AD111" s="586"/>
      <c r="AE111" s="586"/>
      <c r="AF111" s="586"/>
      <c r="AG111" s="586"/>
      <c r="AH111" s="586"/>
      <c r="AI111" s="586"/>
      <c r="AJ111" s="586"/>
      <c r="AK111" s="586"/>
      <c r="AL111" s="586"/>
      <c r="AM111" s="586"/>
      <c r="AN111" s="586"/>
      <c r="AO111" s="586"/>
      <c r="AP111" s="586"/>
      <c r="AQ111" s="586"/>
      <c r="AR111" s="586"/>
      <c r="AS111" s="586"/>
      <c r="AT111" s="586"/>
    </row>
    <row r="112" spans="1:46" ht="17.75" customHeight="1">
      <c r="A112" s="586"/>
      <c r="B112" s="848"/>
      <c r="C112" s="849"/>
      <c r="D112" s="833" t="s">
        <v>1667</v>
      </c>
      <c r="E112" s="834">
        <v>39.577039274924466</v>
      </c>
      <c r="F112" s="834">
        <v>72.506738544474388</v>
      </c>
      <c r="G112" s="834">
        <v>56.980056980056979</v>
      </c>
      <c r="H112" s="835">
        <v>15.78</v>
      </c>
      <c r="I112" s="835">
        <v>41.44</v>
      </c>
      <c r="J112" s="836">
        <v>25.93</v>
      </c>
      <c r="K112" s="586"/>
      <c r="L112" s="599"/>
      <c r="M112" s="1929"/>
      <c r="N112" s="1929"/>
      <c r="O112" s="1929"/>
      <c r="P112" s="1929"/>
      <c r="Q112" s="1929"/>
      <c r="R112" s="586"/>
      <c r="S112" s="586"/>
      <c r="T112" s="586"/>
      <c r="U112" s="586"/>
      <c r="V112" s="586"/>
      <c r="W112" s="586"/>
      <c r="X112" s="586"/>
      <c r="Y112" s="586"/>
      <c r="Z112" s="586"/>
      <c r="AA112" s="586"/>
      <c r="AB112" s="601"/>
      <c r="AC112" s="586"/>
      <c r="AD112" s="586"/>
      <c r="AE112" s="586"/>
      <c r="AF112" s="586"/>
      <c r="AG112" s="586"/>
      <c r="AH112" s="586"/>
      <c r="AI112" s="586"/>
      <c r="AJ112" s="586"/>
      <c r="AK112" s="586"/>
      <c r="AL112" s="586"/>
      <c r="AM112" s="586"/>
      <c r="AN112" s="586"/>
      <c r="AO112" s="586"/>
      <c r="AP112" s="586"/>
      <c r="AQ112" s="586"/>
      <c r="AR112" s="586"/>
      <c r="AS112" s="586"/>
      <c r="AT112" s="586"/>
    </row>
    <row r="113" spans="1:46" ht="17.75" customHeight="1">
      <c r="A113" s="586"/>
      <c r="B113" s="848"/>
      <c r="C113" s="849"/>
      <c r="D113" s="833" t="s">
        <v>281</v>
      </c>
      <c r="E113" s="834">
        <v>4.2296072507552873</v>
      </c>
      <c r="F113" s="834">
        <v>6.1994609164420487</v>
      </c>
      <c r="G113" s="834">
        <v>5.2706552706552712</v>
      </c>
      <c r="H113" s="835">
        <v>28.619999999999997</v>
      </c>
      <c r="I113" s="835">
        <v>10.18</v>
      </c>
      <c r="J113" s="836">
        <v>19.45</v>
      </c>
      <c r="K113" s="586"/>
      <c r="L113" s="599"/>
      <c r="M113" s="1929"/>
      <c r="N113" s="1929"/>
      <c r="O113" s="1929"/>
      <c r="P113" s="1929"/>
      <c r="Q113" s="1929"/>
      <c r="R113" s="586"/>
      <c r="S113" s="586"/>
      <c r="T113" s="586"/>
      <c r="U113" s="586"/>
      <c r="V113" s="586"/>
      <c r="W113" s="586"/>
      <c r="X113" s="586"/>
      <c r="Y113" s="586"/>
      <c r="Z113" s="586"/>
      <c r="AA113" s="586"/>
      <c r="AB113" s="601"/>
      <c r="AC113" s="586"/>
      <c r="AD113" s="586"/>
      <c r="AE113" s="586"/>
      <c r="AF113" s="586"/>
      <c r="AG113" s="586"/>
      <c r="AH113" s="586"/>
      <c r="AI113" s="586"/>
      <c r="AJ113" s="586"/>
      <c r="AK113" s="586"/>
      <c r="AL113" s="586"/>
      <c r="AM113" s="586"/>
      <c r="AN113" s="586"/>
      <c r="AO113" s="586"/>
      <c r="AP113" s="586"/>
      <c r="AQ113" s="586"/>
      <c r="AR113" s="586"/>
      <c r="AS113" s="586"/>
      <c r="AT113" s="586"/>
    </row>
    <row r="114" spans="1:46" ht="17.75" customHeight="1" thickBot="1">
      <c r="A114" s="586"/>
      <c r="B114" s="853"/>
      <c r="C114" s="854"/>
      <c r="D114" s="839" t="s">
        <v>1663</v>
      </c>
      <c r="E114" s="840">
        <v>2.1148036253776437</v>
      </c>
      <c r="F114" s="840">
        <v>3.5040431266846364</v>
      </c>
      <c r="G114" s="840">
        <v>2.1367521367521367</v>
      </c>
      <c r="H114" s="841">
        <v>2.79</v>
      </c>
      <c r="I114" s="841">
        <v>3.89</v>
      </c>
      <c r="J114" s="842">
        <v>1.19</v>
      </c>
      <c r="K114" s="586"/>
      <c r="L114" s="695"/>
      <c r="M114" s="697"/>
      <c r="N114" s="697"/>
      <c r="O114" s="697"/>
      <c r="P114" s="697"/>
      <c r="Q114" s="697"/>
      <c r="R114" s="697"/>
      <c r="S114" s="697"/>
      <c r="T114" s="697"/>
      <c r="U114" s="697"/>
      <c r="V114" s="697"/>
      <c r="W114" s="697"/>
      <c r="X114" s="697"/>
      <c r="Y114" s="697"/>
      <c r="Z114" s="697"/>
      <c r="AA114" s="697"/>
      <c r="AB114" s="698"/>
      <c r="AC114" s="586"/>
      <c r="AD114" s="586"/>
      <c r="AE114" s="586"/>
      <c r="AF114" s="586"/>
      <c r="AG114" s="586"/>
      <c r="AH114" s="586"/>
      <c r="AI114" s="586"/>
      <c r="AJ114" s="586"/>
      <c r="AK114" s="586"/>
      <c r="AL114" s="586"/>
      <c r="AM114" s="586"/>
      <c r="AN114" s="586"/>
      <c r="AO114" s="586"/>
      <c r="AP114" s="586"/>
      <c r="AQ114" s="586"/>
      <c r="AR114" s="586"/>
      <c r="AS114" s="586"/>
      <c r="AT114" s="586"/>
    </row>
    <row r="115" spans="1:46" ht="17.75" customHeight="1">
      <c r="A115" s="586"/>
      <c r="B115" s="855">
        <v>3</v>
      </c>
      <c r="C115" s="1935" t="s">
        <v>1668</v>
      </c>
      <c r="D115" s="856" t="s">
        <v>1669</v>
      </c>
      <c r="E115" s="857"/>
      <c r="F115" s="857"/>
      <c r="G115" s="857"/>
      <c r="H115" s="857"/>
      <c r="I115" s="857"/>
      <c r="J115" s="858"/>
      <c r="K115" s="586"/>
      <c r="L115" s="823"/>
      <c r="M115" s="824"/>
      <c r="N115" s="824"/>
      <c r="O115" s="824"/>
      <c r="P115" s="824"/>
      <c r="Q115" s="824"/>
      <c r="R115" s="824"/>
      <c r="S115" s="824"/>
      <c r="T115" s="824"/>
      <c r="U115" s="824"/>
      <c r="V115" s="824"/>
      <c r="W115" s="824"/>
      <c r="X115" s="824"/>
      <c r="Y115" s="824"/>
      <c r="Z115" s="824"/>
      <c r="AA115" s="824"/>
      <c r="AB115" s="825"/>
      <c r="AC115" s="586"/>
      <c r="AD115" s="586"/>
      <c r="AE115" s="586"/>
      <c r="AF115" s="586"/>
      <c r="AG115" s="586"/>
      <c r="AH115" s="586"/>
      <c r="AI115" s="586"/>
      <c r="AJ115" s="586"/>
      <c r="AK115" s="586"/>
      <c r="AL115" s="586"/>
      <c r="AM115" s="586"/>
      <c r="AN115" s="586"/>
      <c r="AO115" s="586"/>
      <c r="AP115" s="586"/>
      <c r="AQ115" s="586"/>
      <c r="AR115" s="586"/>
      <c r="AS115" s="586"/>
      <c r="AT115" s="586"/>
    </row>
    <row r="116" spans="1:46" ht="17.75" customHeight="1">
      <c r="A116" s="586"/>
      <c r="B116" s="859"/>
      <c r="C116" s="1936"/>
      <c r="D116" s="833" t="s">
        <v>1670</v>
      </c>
      <c r="E116" s="860">
        <v>204.97057466599128</v>
      </c>
      <c r="F116" s="860">
        <v>137.2975119250716</v>
      </c>
      <c r="G116" s="860">
        <v>169.80808343050668</v>
      </c>
      <c r="H116" s="861">
        <v>371.54352441613588</v>
      </c>
      <c r="I116" s="861">
        <v>199.51180555555558</v>
      </c>
      <c r="J116" s="862">
        <v>289.24263565891471</v>
      </c>
      <c r="K116" s="586"/>
      <c r="L116" s="599"/>
      <c r="M116" s="1929" t="s">
        <v>1671</v>
      </c>
      <c r="N116" s="1929"/>
      <c r="O116" s="1929"/>
      <c r="P116" s="1929"/>
      <c r="Q116" s="1929"/>
      <c r="R116" s="586"/>
      <c r="S116" s="586"/>
      <c r="T116" s="586"/>
      <c r="U116" s="586"/>
      <c r="V116" s="586"/>
      <c r="W116" s="586"/>
      <c r="X116" s="586"/>
      <c r="Y116" s="586"/>
      <c r="Z116" s="586"/>
      <c r="AA116" s="586"/>
      <c r="AB116" s="601"/>
      <c r="AC116" s="586"/>
      <c r="AD116" s="586"/>
      <c r="AE116" s="586"/>
      <c r="AF116" s="586"/>
      <c r="AG116" s="586"/>
      <c r="AH116" s="586"/>
      <c r="AI116" s="586"/>
      <c r="AJ116" s="586"/>
      <c r="AK116" s="586"/>
      <c r="AL116" s="586"/>
      <c r="AM116" s="586"/>
      <c r="AN116" s="586"/>
      <c r="AO116" s="586"/>
      <c r="AP116" s="586"/>
      <c r="AQ116" s="586"/>
      <c r="AR116" s="586"/>
      <c r="AS116" s="586"/>
      <c r="AT116" s="586"/>
    </row>
    <row r="117" spans="1:46" ht="17.75" customHeight="1">
      <c r="A117" s="586"/>
      <c r="B117" s="859"/>
      <c r="C117" s="863"/>
      <c r="D117" s="864" t="s">
        <v>1672</v>
      </c>
      <c r="E117" s="865"/>
      <c r="F117" s="865"/>
      <c r="G117" s="865"/>
      <c r="H117" s="865"/>
      <c r="I117" s="865"/>
      <c r="J117" s="866"/>
      <c r="K117" s="586"/>
      <c r="L117" s="599"/>
      <c r="M117" s="1929"/>
      <c r="N117" s="1929"/>
      <c r="O117" s="1929"/>
      <c r="P117" s="1929"/>
      <c r="Q117" s="1929"/>
      <c r="R117" s="586"/>
      <c r="S117" s="586"/>
      <c r="T117" s="586"/>
      <c r="U117" s="586"/>
      <c r="V117" s="586"/>
      <c r="W117" s="586"/>
      <c r="X117" s="586"/>
      <c r="Y117" s="586"/>
      <c r="Z117" s="586"/>
      <c r="AA117" s="586"/>
      <c r="AB117" s="601"/>
      <c r="AC117" s="586"/>
      <c r="AD117" s="586"/>
      <c r="AE117" s="586"/>
      <c r="AF117" s="586"/>
      <c r="AG117" s="586"/>
      <c r="AH117" s="586"/>
      <c r="AI117" s="586"/>
      <c r="AJ117" s="586"/>
      <c r="AK117" s="586"/>
      <c r="AL117" s="586"/>
      <c r="AM117" s="586"/>
      <c r="AN117" s="586"/>
      <c r="AO117" s="586"/>
      <c r="AP117" s="586"/>
      <c r="AQ117" s="586"/>
      <c r="AR117" s="586"/>
      <c r="AS117" s="586"/>
      <c r="AT117" s="586"/>
    </row>
    <row r="118" spans="1:46" ht="17.75" customHeight="1">
      <c r="A118" s="586"/>
      <c r="B118" s="859"/>
      <c r="C118" s="863"/>
      <c r="D118" s="833" t="s">
        <v>1673</v>
      </c>
      <c r="E118" s="860">
        <v>113.12991969707544</v>
      </c>
      <c r="F118" s="860">
        <v>79.829632770595722</v>
      </c>
      <c r="G118" s="860">
        <v>95.827303267932692</v>
      </c>
      <c r="H118" s="861">
        <v>133.88699360341153</v>
      </c>
      <c r="I118" s="861">
        <v>72.906976744186053</v>
      </c>
      <c r="J118" s="862">
        <v>104.71968854282537</v>
      </c>
      <c r="K118" s="586"/>
      <c r="L118" s="599"/>
      <c r="M118" s="1929"/>
      <c r="N118" s="1929"/>
      <c r="O118" s="1929"/>
      <c r="P118" s="1929"/>
      <c r="Q118" s="1929"/>
      <c r="R118" s="586"/>
      <c r="S118" s="586"/>
      <c r="T118" s="586"/>
      <c r="U118" s="586"/>
      <c r="V118" s="586"/>
      <c r="W118" s="586"/>
      <c r="X118" s="586"/>
      <c r="Y118" s="586"/>
      <c r="Z118" s="586"/>
      <c r="AA118" s="586"/>
      <c r="AB118" s="601"/>
      <c r="AC118" s="586"/>
      <c r="AD118" s="586"/>
      <c r="AE118" s="586"/>
      <c r="AF118" s="586"/>
      <c r="AG118" s="586"/>
      <c r="AH118" s="586"/>
      <c r="AI118" s="586"/>
      <c r="AJ118" s="586"/>
      <c r="AK118" s="586"/>
      <c r="AL118" s="586"/>
      <c r="AM118" s="586"/>
      <c r="AN118" s="586"/>
      <c r="AO118" s="586"/>
      <c r="AP118" s="586"/>
      <c r="AQ118" s="586"/>
      <c r="AR118" s="586"/>
      <c r="AS118" s="586"/>
      <c r="AT118" s="586"/>
    </row>
    <row r="119" spans="1:46" ht="17.75" customHeight="1">
      <c r="A119" s="586"/>
      <c r="B119" s="859"/>
      <c r="C119" s="867"/>
      <c r="D119" s="864" t="s">
        <v>1674</v>
      </c>
      <c r="E119" s="865"/>
      <c r="F119" s="865"/>
      <c r="G119" s="865"/>
      <c r="H119" s="865"/>
      <c r="I119" s="865"/>
      <c r="J119" s="866"/>
      <c r="K119" s="586"/>
      <c r="L119" s="599"/>
      <c r="M119" s="1929"/>
      <c r="N119" s="1929"/>
      <c r="O119" s="1929"/>
      <c r="P119" s="1929"/>
      <c r="Q119" s="1929"/>
      <c r="R119" s="586"/>
      <c r="S119" s="586"/>
      <c r="T119" s="586"/>
      <c r="U119" s="586"/>
      <c r="V119" s="586"/>
      <c r="W119" s="586"/>
      <c r="X119" s="586"/>
      <c r="Y119" s="586"/>
      <c r="Z119" s="586"/>
      <c r="AA119" s="586"/>
      <c r="AB119" s="601"/>
      <c r="AC119" s="586"/>
      <c r="AD119" s="586"/>
      <c r="AE119" s="586"/>
      <c r="AF119" s="586"/>
      <c r="AG119" s="586"/>
      <c r="AH119" s="586"/>
      <c r="AI119" s="586"/>
      <c r="AJ119" s="586"/>
      <c r="AK119" s="586"/>
      <c r="AL119" s="586"/>
      <c r="AM119" s="586"/>
      <c r="AN119" s="586"/>
      <c r="AO119" s="586"/>
      <c r="AP119" s="586"/>
      <c r="AQ119" s="586"/>
      <c r="AR119" s="586"/>
      <c r="AS119" s="586"/>
      <c r="AT119" s="586"/>
    </row>
    <row r="120" spans="1:46" ht="17.75" customHeight="1">
      <c r="A120" s="586"/>
      <c r="B120" s="859"/>
      <c r="C120" s="867"/>
      <c r="D120" s="833" t="s">
        <v>1596</v>
      </c>
      <c r="E120" s="834">
        <v>46.223564954682779</v>
      </c>
      <c r="F120" s="834">
        <v>61.725067385444746</v>
      </c>
      <c r="G120" s="834">
        <v>54.415954415954417</v>
      </c>
      <c r="H120" s="835">
        <v>36.49</v>
      </c>
      <c r="I120" s="835">
        <v>55.11</v>
      </c>
      <c r="J120" s="836">
        <v>43.86</v>
      </c>
      <c r="K120" s="586"/>
      <c r="L120" s="599"/>
      <c r="M120" s="1929"/>
      <c r="N120" s="1929"/>
      <c r="O120" s="1929"/>
      <c r="P120" s="1929"/>
      <c r="Q120" s="1929"/>
      <c r="R120" s="586"/>
      <c r="S120" s="586"/>
      <c r="T120" s="586"/>
      <c r="U120" s="586"/>
      <c r="V120" s="586"/>
      <c r="W120" s="586"/>
      <c r="X120" s="586"/>
      <c r="Y120" s="586"/>
      <c r="Z120" s="586"/>
      <c r="AA120" s="586"/>
      <c r="AB120" s="601"/>
      <c r="AC120" s="586"/>
      <c r="AD120" s="586"/>
      <c r="AE120" s="586"/>
      <c r="AF120" s="586"/>
      <c r="AG120" s="586"/>
      <c r="AH120" s="586"/>
      <c r="AI120" s="586"/>
      <c r="AJ120" s="586"/>
      <c r="AK120" s="586"/>
      <c r="AL120" s="586"/>
      <c r="AM120" s="586"/>
      <c r="AN120" s="586"/>
      <c r="AO120" s="586"/>
      <c r="AP120" s="586"/>
      <c r="AQ120" s="586"/>
      <c r="AR120" s="586"/>
      <c r="AS120" s="586"/>
      <c r="AT120" s="586"/>
    </row>
    <row r="121" spans="1:46" ht="17.75" customHeight="1">
      <c r="A121" s="586"/>
      <c r="B121" s="859"/>
      <c r="C121" s="867"/>
      <c r="D121" s="833" t="s">
        <v>1675</v>
      </c>
      <c r="E121" s="834">
        <v>1.8126888217522661</v>
      </c>
      <c r="F121" s="834">
        <v>14.824797843665769</v>
      </c>
      <c r="G121" s="834">
        <v>8.6894586894586894</v>
      </c>
      <c r="H121" s="835">
        <v>6.32</v>
      </c>
      <c r="I121" s="835">
        <v>21</v>
      </c>
      <c r="J121" s="836">
        <v>12.12</v>
      </c>
      <c r="K121" s="586"/>
      <c r="L121" s="599"/>
      <c r="M121" s="1929"/>
      <c r="N121" s="1929"/>
      <c r="O121" s="1929"/>
      <c r="P121" s="1929"/>
      <c r="Q121" s="1929"/>
      <c r="R121" s="586"/>
      <c r="S121" s="586"/>
      <c r="T121" s="586"/>
      <c r="U121" s="586"/>
      <c r="V121" s="586"/>
      <c r="W121" s="586"/>
      <c r="X121" s="586"/>
      <c r="Y121" s="586"/>
      <c r="Z121" s="586"/>
      <c r="AA121" s="586"/>
      <c r="AB121" s="601"/>
      <c r="AC121" s="586"/>
      <c r="AD121" s="586"/>
      <c r="AE121" s="586"/>
      <c r="AF121" s="586"/>
      <c r="AG121" s="586"/>
      <c r="AH121" s="586"/>
      <c r="AI121" s="586"/>
      <c r="AJ121" s="586"/>
      <c r="AK121" s="586"/>
      <c r="AL121" s="586"/>
      <c r="AM121" s="586"/>
      <c r="AN121" s="586"/>
      <c r="AO121" s="586"/>
      <c r="AP121" s="586"/>
      <c r="AQ121" s="586"/>
      <c r="AR121" s="586"/>
      <c r="AS121" s="586"/>
      <c r="AT121" s="586"/>
    </row>
    <row r="122" spans="1:46" ht="17.75" customHeight="1">
      <c r="A122" s="586"/>
      <c r="B122" s="859"/>
      <c r="C122" s="867"/>
      <c r="D122" s="833" t="s">
        <v>1676</v>
      </c>
      <c r="E122" s="834">
        <v>9.3655589123867067</v>
      </c>
      <c r="F122" s="834">
        <v>4.5822102425876015</v>
      </c>
      <c r="G122" s="834">
        <v>6.8376068376068382</v>
      </c>
      <c r="H122" s="835">
        <v>3.68</v>
      </c>
      <c r="I122" s="835">
        <v>2.91</v>
      </c>
      <c r="J122" s="836">
        <v>3.38</v>
      </c>
      <c r="K122" s="586"/>
      <c r="L122" s="599"/>
      <c r="M122" s="1929"/>
      <c r="N122" s="1929"/>
      <c r="O122" s="1929"/>
      <c r="P122" s="1929"/>
      <c r="Q122" s="1929"/>
      <c r="R122" s="586"/>
      <c r="S122" s="586"/>
      <c r="T122" s="586"/>
      <c r="U122" s="586"/>
      <c r="V122" s="586"/>
      <c r="W122" s="586"/>
      <c r="X122" s="586"/>
      <c r="Y122" s="586"/>
      <c r="Z122" s="586"/>
      <c r="AA122" s="586"/>
      <c r="AB122" s="601"/>
      <c r="AC122" s="586"/>
      <c r="AD122" s="586"/>
      <c r="AE122" s="586"/>
      <c r="AF122" s="586"/>
      <c r="AG122" s="586"/>
      <c r="AH122" s="586"/>
      <c r="AI122" s="586"/>
      <c r="AJ122" s="586"/>
      <c r="AK122" s="586"/>
      <c r="AL122" s="586"/>
      <c r="AM122" s="586"/>
      <c r="AN122" s="586"/>
      <c r="AO122" s="586"/>
      <c r="AP122" s="586"/>
      <c r="AQ122" s="586"/>
      <c r="AR122" s="586"/>
      <c r="AS122" s="586"/>
      <c r="AT122" s="586"/>
    </row>
    <row r="123" spans="1:46" ht="17.75" customHeight="1">
      <c r="A123" s="586"/>
      <c r="B123" s="859"/>
      <c r="C123" s="867"/>
      <c r="D123" s="833" t="s">
        <v>1677</v>
      </c>
      <c r="E123" s="834">
        <v>37.160120845921455</v>
      </c>
      <c r="F123" s="834">
        <v>14.824797843665769</v>
      </c>
      <c r="G123" s="834">
        <v>25.356125356125357</v>
      </c>
      <c r="H123" s="835">
        <v>50.54</v>
      </c>
      <c r="I123" s="835">
        <v>19.579999999999998</v>
      </c>
      <c r="J123" s="836">
        <v>38.29</v>
      </c>
      <c r="K123" s="586"/>
      <c r="L123" s="599"/>
      <c r="M123" s="1929"/>
      <c r="N123" s="1929"/>
      <c r="O123" s="1929"/>
      <c r="P123" s="1929"/>
      <c r="Q123" s="1929"/>
      <c r="R123" s="586"/>
      <c r="S123" s="586"/>
      <c r="T123" s="586"/>
      <c r="U123" s="586"/>
      <c r="V123" s="586"/>
      <c r="W123" s="586"/>
      <c r="X123" s="586"/>
      <c r="Y123" s="586"/>
      <c r="Z123" s="586"/>
      <c r="AA123" s="586"/>
      <c r="AB123" s="601"/>
      <c r="AC123" s="586"/>
      <c r="AD123" s="586"/>
      <c r="AE123" s="586"/>
      <c r="AF123" s="586"/>
      <c r="AG123" s="586"/>
      <c r="AH123" s="586"/>
      <c r="AI123" s="586"/>
      <c r="AJ123" s="586"/>
      <c r="AK123" s="586"/>
      <c r="AL123" s="586"/>
      <c r="AM123" s="586"/>
      <c r="AN123" s="586"/>
      <c r="AO123" s="586"/>
      <c r="AP123" s="586"/>
      <c r="AQ123" s="586"/>
      <c r="AR123" s="586"/>
      <c r="AS123" s="586"/>
      <c r="AT123" s="586"/>
    </row>
    <row r="124" spans="1:46" ht="17.75" customHeight="1">
      <c r="A124" s="586"/>
      <c r="B124" s="859"/>
      <c r="C124" s="867"/>
      <c r="D124" s="833" t="s">
        <v>1655</v>
      </c>
      <c r="E124" s="834">
        <v>5.4380664652567976</v>
      </c>
      <c r="F124" s="834">
        <v>4.0431266846361185</v>
      </c>
      <c r="G124" s="834">
        <v>4.700854700854701</v>
      </c>
      <c r="H124" s="835">
        <v>2.97</v>
      </c>
      <c r="I124" s="835">
        <v>1.4</v>
      </c>
      <c r="J124" s="836">
        <v>2.35</v>
      </c>
      <c r="K124" s="586"/>
      <c r="L124" s="599"/>
      <c r="M124" s="1929"/>
      <c r="N124" s="1929"/>
      <c r="O124" s="1929"/>
      <c r="P124" s="1929"/>
      <c r="Q124" s="1929"/>
      <c r="R124" s="586"/>
      <c r="S124" s="586"/>
      <c r="T124" s="586"/>
      <c r="U124" s="586"/>
      <c r="V124" s="586"/>
      <c r="W124" s="586"/>
      <c r="X124" s="586"/>
      <c r="Y124" s="586"/>
      <c r="Z124" s="586"/>
      <c r="AA124" s="586"/>
      <c r="AB124" s="601"/>
      <c r="AC124" s="586"/>
      <c r="AD124" s="586"/>
      <c r="AE124" s="586"/>
      <c r="AF124" s="586"/>
      <c r="AG124" s="586"/>
      <c r="AH124" s="586"/>
      <c r="AI124" s="586"/>
      <c r="AJ124" s="586"/>
      <c r="AK124" s="586"/>
      <c r="AL124" s="586"/>
      <c r="AM124" s="586"/>
      <c r="AN124" s="586"/>
      <c r="AO124" s="586"/>
      <c r="AP124" s="586"/>
      <c r="AQ124" s="586"/>
      <c r="AR124" s="586"/>
      <c r="AS124" s="586"/>
      <c r="AT124" s="586"/>
    </row>
    <row r="125" spans="1:46" ht="17.75" customHeight="1">
      <c r="A125" s="586"/>
      <c r="B125" s="859"/>
      <c r="C125" s="867"/>
      <c r="D125" s="864" t="s">
        <v>1678</v>
      </c>
      <c r="E125" s="865"/>
      <c r="F125" s="865"/>
      <c r="G125" s="865"/>
      <c r="H125" s="865"/>
      <c r="I125" s="865"/>
      <c r="J125" s="866"/>
      <c r="K125" s="586"/>
      <c r="L125" s="599"/>
      <c r="M125" s="1929"/>
      <c r="N125" s="1929"/>
      <c r="O125" s="1929"/>
      <c r="P125" s="1929"/>
      <c r="Q125" s="1929"/>
      <c r="R125" s="586"/>
      <c r="S125" s="586"/>
      <c r="T125" s="586"/>
      <c r="U125" s="586"/>
      <c r="V125" s="586"/>
      <c r="W125" s="586"/>
      <c r="X125" s="586"/>
      <c r="Y125" s="586"/>
      <c r="Z125" s="586"/>
      <c r="AA125" s="586"/>
      <c r="AB125" s="601"/>
      <c r="AC125" s="586"/>
      <c r="AD125" s="586"/>
      <c r="AE125" s="586"/>
      <c r="AF125" s="586"/>
      <c r="AG125" s="586"/>
      <c r="AH125" s="586"/>
      <c r="AI125" s="586"/>
      <c r="AJ125" s="586"/>
      <c r="AK125" s="586"/>
      <c r="AL125" s="586"/>
      <c r="AM125" s="586"/>
      <c r="AN125" s="586"/>
      <c r="AO125" s="586"/>
      <c r="AP125" s="586"/>
      <c r="AQ125" s="586"/>
      <c r="AR125" s="586"/>
      <c r="AS125" s="586"/>
      <c r="AT125" s="586"/>
    </row>
    <row r="126" spans="1:46" ht="17.75" customHeight="1">
      <c r="A126" s="586"/>
      <c r="B126" s="859"/>
      <c r="C126" s="867"/>
      <c r="D126" s="833" t="s">
        <v>1596</v>
      </c>
      <c r="E126" s="834">
        <v>46.223564954682779</v>
      </c>
      <c r="F126" s="834">
        <v>61.725067385444746</v>
      </c>
      <c r="G126" s="834">
        <v>54.415954415954417</v>
      </c>
      <c r="H126" s="835">
        <v>36.49</v>
      </c>
      <c r="I126" s="835">
        <v>55.11</v>
      </c>
      <c r="J126" s="836">
        <v>43.86</v>
      </c>
      <c r="K126" s="586"/>
      <c r="L126" s="599"/>
      <c r="M126" s="1929"/>
      <c r="N126" s="1929"/>
      <c r="O126" s="1929"/>
      <c r="P126" s="1929"/>
      <c r="Q126" s="1929"/>
      <c r="R126" s="586"/>
      <c r="S126" s="586"/>
      <c r="T126" s="586"/>
      <c r="U126" s="586"/>
      <c r="V126" s="586"/>
      <c r="W126" s="586"/>
      <c r="X126" s="586"/>
      <c r="Y126" s="586"/>
      <c r="Z126" s="586"/>
      <c r="AA126" s="586"/>
      <c r="AB126" s="601"/>
      <c r="AC126" s="586"/>
      <c r="AD126" s="586"/>
      <c r="AE126" s="586"/>
      <c r="AF126" s="586"/>
      <c r="AG126" s="586"/>
      <c r="AH126" s="586"/>
      <c r="AI126" s="586"/>
      <c r="AJ126" s="586"/>
      <c r="AK126" s="586"/>
      <c r="AL126" s="586"/>
      <c r="AM126" s="586"/>
      <c r="AN126" s="586"/>
      <c r="AO126" s="586"/>
      <c r="AP126" s="586"/>
      <c r="AQ126" s="586"/>
      <c r="AR126" s="586"/>
      <c r="AS126" s="586"/>
      <c r="AT126" s="586"/>
    </row>
    <row r="127" spans="1:46" ht="17.75" customHeight="1">
      <c r="A127" s="586"/>
      <c r="B127" s="859"/>
      <c r="C127" s="867"/>
      <c r="D127" s="833" t="s">
        <v>1675</v>
      </c>
      <c r="E127" s="834">
        <v>1.8126888217522661</v>
      </c>
      <c r="F127" s="834">
        <v>14.824797843665769</v>
      </c>
      <c r="G127" s="834">
        <v>8.6894586894586894</v>
      </c>
      <c r="H127" s="835">
        <v>6.32</v>
      </c>
      <c r="I127" s="835">
        <v>21</v>
      </c>
      <c r="J127" s="836">
        <v>12.12</v>
      </c>
      <c r="K127" s="586"/>
      <c r="L127" s="599"/>
      <c r="M127" s="1929"/>
      <c r="N127" s="1929"/>
      <c r="O127" s="1929"/>
      <c r="P127" s="1929"/>
      <c r="Q127" s="1929"/>
      <c r="R127" s="586"/>
      <c r="S127" s="586"/>
      <c r="T127" s="586"/>
      <c r="U127" s="586"/>
      <c r="V127" s="586"/>
      <c r="W127" s="586"/>
      <c r="X127" s="586"/>
      <c r="Y127" s="586"/>
      <c r="Z127" s="586"/>
      <c r="AA127" s="586"/>
      <c r="AB127" s="601"/>
      <c r="AC127" s="586"/>
      <c r="AD127" s="586"/>
      <c r="AE127" s="586"/>
      <c r="AF127" s="586"/>
      <c r="AG127" s="586"/>
      <c r="AH127" s="586"/>
      <c r="AI127" s="586"/>
      <c r="AJ127" s="586"/>
      <c r="AK127" s="586"/>
      <c r="AL127" s="586"/>
      <c r="AM127" s="586"/>
      <c r="AN127" s="586"/>
      <c r="AO127" s="586"/>
      <c r="AP127" s="586"/>
      <c r="AQ127" s="586"/>
      <c r="AR127" s="586"/>
      <c r="AS127" s="586"/>
      <c r="AT127" s="586"/>
    </row>
    <row r="128" spans="1:46" ht="17.75" customHeight="1">
      <c r="A128" s="586"/>
      <c r="B128" s="859"/>
      <c r="C128" s="867"/>
      <c r="D128" s="833" t="s">
        <v>1676</v>
      </c>
      <c r="E128" s="834">
        <v>9.3655589123867067</v>
      </c>
      <c r="F128" s="834">
        <v>4.5822102425876015</v>
      </c>
      <c r="G128" s="834">
        <v>6.8376068376068382</v>
      </c>
      <c r="H128" s="835">
        <v>3.68</v>
      </c>
      <c r="I128" s="835">
        <v>2.91</v>
      </c>
      <c r="J128" s="836">
        <v>3.38</v>
      </c>
      <c r="K128" s="586"/>
      <c r="L128" s="599"/>
      <c r="M128" s="1929"/>
      <c r="N128" s="1929"/>
      <c r="O128" s="1929"/>
      <c r="P128" s="1929"/>
      <c r="Q128" s="1929"/>
      <c r="R128" s="586"/>
      <c r="S128" s="586"/>
      <c r="T128" s="586"/>
      <c r="U128" s="586"/>
      <c r="V128" s="586"/>
      <c r="W128" s="586"/>
      <c r="X128" s="586"/>
      <c r="Y128" s="586"/>
      <c r="Z128" s="586"/>
      <c r="AA128" s="586"/>
      <c r="AB128" s="601"/>
      <c r="AC128" s="586"/>
      <c r="AD128" s="586"/>
      <c r="AE128" s="586"/>
      <c r="AF128" s="586"/>
      <c r="AG128" s="586"/>
      <c r="AH128" s="586"/>
      <c r="AI128" s="586"/>
      <c r="AJ128" s="586"/>
      <c r="AK128" s="586"/>
      <c r="AL128" s="586"/>
      <c r="AM128" s="586"/>
      <c r="AN128" s="586"/>
      <c r="AO128" s="586"/>
      <c r="AP128" s="586"/>
      <c r="AQ128" s="586"/>
      <c r="AR128" s="586"/>
      <c r="AS128" s="586"/>
      <c r="AT128" s="586"/>
    </row>
    <row r="129" spans="1:46" ht="17.75" customHeight="1">
      <c r="A129" s="586"/>
      <c r="B129" s="859"/>
      <c r="C129" s="867"/>
      <c r="D129" s="833" t="s">
        <v>1677</v>
      </c>
      <c r="E129" s="834">
        <v>37.160120845921455</v>
      </c>
      <c r="F129" s="834">
        <v>14.824797843665769</v>
      </c>
      <c r="G129" s="834">
        <v>25.356125356125357</v>
      </c>
      <c r="H129" s="835">
        <v>50.54</v>
      </c>
      <c r="I129" s="835">
        <v>19.579999999999998</v>
      </c>
      <c r="J129" s="836">
        <v>38.29</v>
      </c>
      <c r="K129" s="586"/>
      <c r="L129" s="599"/>
      <c r="M129" s="1929"/>
      <c r="N129" s="1929"/>
      <c r="O129" s="1929"/>
      <c r="P129" s="1929"/>
      <c r="Q129" s="1929"/>
      <c r="R129" s="586"/>
      <c r="S129" s="586"/>
      <c r="T129" s="586"/>
      <c r="U129" s="586"/>
      <c r="V129" s="586"/>
      <c r="W129" s="586"/>
      <c r="X129" s="586"/>
      <c r="Y129" s="586"/>
      <c r="Z129" s="586"/>
      <c r="AA129" s="586"/>
      <c r="AB129" s="601"/>
      <c r="AC129" s="586"/>
      <c r="AD129" s="586"/>
      <c r="AE129" s="586"/>
      <c r="AF129" s="586"/>
      <c r="AG129" s="586"/>
      <c r="AH129" s="586"/>
      <c r="AI129" s="586"/>
      <c r="AJ129" s="586"/>
      <c r="AK129" s="586"/>
      <c r="AL129" s="586"/>
      <c r="AM129" s="586"/>
      <c r="AN129" s="586"/>
      <c r="AO129" s="586"/>
      <c r="AP129" s="586"/>
      <c r="AQ129" s="586"/>
      <c r="AR129" s="586"/>
      <c r="AS129" s="586"/>
      <c r="AT129" s="586"/>
    </row>
    <row r="130" spans="1:46" ht="17.75" customHeight="1">
      <c r="A130" s="586"/>
      <c r="B130" s="859"/>
      <c r="C130" s="867"/>
      <c r="D130" s="833" t="s">
        <v>1655</v>
      </c>
      <c r="E130" s="834">
        <v>5.4380664652567976</v>
      </c>
      <c r="F130" s="834">
        <v>4.0431266846361185</v>
      </c>
      <c r="G130" s="834">
        <v>4.700854700854701</v>
      </c>
      <c r="H130" s="835">
        <v>2.97</v>
      </c>
      <c r="I130" s="835">
        <v>1.4</v>
      </c>
      <c r="J130" s="836">
        <v>2.35</v>
      </c>
      <c r="K130" s="586"/>
      <c r="L130" s="599"/>
      <c r="M130" s="1929"/>
      <c r="N130" s="1929"/>
      <c r="O130" s="1929"/>
      <c r="P130" s="1929"/>
      <c r="Q130" s="1929"/>
      <c r="R130" s="586"/>
      <c r="S130" s="586"/>
      <c r="T130" s="586"/>
      <c r="U130" s="586"/>
      <c r="V130" s="586"/>
      <c r="W130" s="586"/>
      <c r="X130" s="586"/>
      <c r="Y130" s="586"/>
      <c r="Z130" s="586"/>
      <c r="AA130" s="586"/>
      <c r="AB130" s="601"/>
      <c r="AC130" s="586"/>
      <c r="AD130" s="586"/>
      <c r="AE130" s="586"/>
      <c r="AF130" s="586"/>
      <c r="AG130" s="586"/>
      <c r="AH130" s="586"/>
      <c r="AI130" s="586"/>
      <c r="AJ130" s="586"/>
      <c r="AK130" s="586"/>
      <c r="AL130" s="586"/>
      <c r="AM130" s="586"/>
      <c r="AN130" s="586"/>
      <c r="AO130" s="586"/>
      <c r="AP130" s="586"/>
      <c r="AQ130" s="586"/>
      <c r="AR130" s="586"/>
      <c r="AS130" s="586"/>
      <c r="AT130" s="586"/>
    </row>
    <row r="131" spans="1:46" ht="17.75" customHeight="1">
      <c r="A131" s="586"/>
      <c r="B131" s="859"/>
      <c r="C131" s="867"/>
      <c r="D131" s="864" t="s">
        <v>1679</v>
      </c>
      <c r="E131" s="865"/>
      <c r="F131" s="865"/>
      <c r="G131" s="865"/>
      <c r="H131" s="865"/>
      <c r="I131" s="865"/>
      <c r="J131" s="866"/>
      <c r="K131" s="586"/>
      <c r="L131" s="599"/>
      <c r="M131" s="1929"/>
      <c r="N131" s="1929"/>
      <c r="O131" s="1929"/>
      <c r="P131" s="1929"/>
      <c r="Q131" s="1929"/>
      <c r="R131" s="586"/>
      <c r="S131" s="586"/>
      <c r="T131" s="586"/>
      <c r="U131" s="586"/>
      <c r="V131" s="586"/>
      <c r="W131" s="586"/>
      <c r="X131" s="586"/>
      <c r="Y131" s="586"/>
      <c r="Z131" s="586"/>
      <c r="AA131" s="586"/>
      <c r="AB131" s="601"/>
      <c r="AC131" s="586"/>
      <c r="AD131" s="586"/>
      <c r="AE131" s="586"/>
      <c r="AF131" s="586"/>
      <c r="AG131" s="586"/>
      <c r="AH131" s="586"/>
      <c r="AI131" s="586"/>
      <c r="AJ131" s="586"/>
      <c r="AK131" s="586"/>
      <c r="AL131" s="586"/>
      <c r="AM131" s="586"/>
      <c r="AN131" s="586"/>
      <c r="AO131" s="586"/>
      <c r="AP131" s="586"/>
      <c r="AQ131" s="586"/>
      <c r="AR131" s="586"/>
      <c r="AS131" s="586"/>
      <c r="AT131" s="586"/>
    </row>
    <row r="132" spans="1:46" ht="17.75" customHeight="1">
      <c r="A132" s="586"/>
      <c r="B132" s="859"/>
      <c r="C132" s="867"/>
      <c r="D132" s="833" t="s">
        <v>16</v>
      </c>
      <c r="E132" s="834">
        <v>49.848942598187314</v>
      </c>
      <c r="F132" s="834">
        <v>31.536388140161726</v>
      </c>
      <c r="G132" s="834">
        <v>40.17094017094017</v>
      </c>
      <c r="H132" s="835">
        <v>37.729999999999997</v>
      </c>
      <c r="I132" s="835">
        <v>44.95</v>
      </c>
      <c r="J132" s="836">
        <v>40.590000000000003</v>
      </c>
      <c r="K132" s="586"/>
      <c r="L132" s="599"/>
      <c r="M132" s="1929"/>
      <c r="N132" s="1929"/>
      <c r="O132" s="1929"/>
      <c r="P132" s="1929"/>
      <c r="Q132" s="1929"/>
      <c r="R132" s="586"/>
      <c r="S132" s="586"/>
      <c r="T132" s="586"/>
      <c r="U132" s="586"/>
      <c r="V132" s="586"/>
      <c r="W132" s="586"/>
      <c r="X132" s="586"/>
      <c r="Y132" s="586"/>
      <c r="Z132" s="586"/>
      <c r="AA132" s="586"/>
      <c r="AB132" s="601"/>
      <c r="AC132" s="586"/>
      <c r="AD132" s="586"/>
      <c r="AE132" s="586"/>
      <c r="AF132" s="586"/>
      <c r="AG132" s="586"/>
      <c r="AH132" s="586"/>
      <c r="AI132" s="586"/>
      <c r="AJ132" s="586"/>
      <c r="AK132" s="586"/>
      <c r="AL132" s="586"/>
      <c r="AM132" s="586"/>
      <c r="AN132" s="586"/>
      <c r="AO132" s="586"/>
      <c r="AP132" s="586"/>
      <c r="AQ132" s="586"/>
      <c r="AR132" s="586"/>
      <c r="AS132" s="586"/>
      <c r="AT132" s="586"/>
    </row>
    <row r="133" spans="1:46" ht="17.75" customHeight="1">
      <c r="A133" s="586"/>
      <c r="B133" s="859"/>
      <c r="C133" s="867"/>
      <c r="D133" s="833" t="s">
        <v>1680</v>
      </c>
      <c r="E133" s="834">
        <v>50.151057401812693</v>
      </c>
      <c r="F133" s="834">
        <v>68.194070080862531</v>
      </c>
      <c r="G133" s="834">
        <v>59.686609686609685</v>
      </c>
      <c r="H133" s="835">
        <v>62.27</v>
      </c>
      <c r="I133" s="835">
        <v>55.05</v>
      </c>
      <c r="J133" s="836">
        <v>59.41</v>
      </c>
      <c r="K133" s="586"/>
      <c r="L133" s="599"/>
      <c r="M133" s="1929"/>
      <c r="N133" s="1929"/>
      <c r="O133" s="1929"/>
      <c r="P133" s="1929"/>
      <c r="Q133" s="1929"/>
      <c r="R133" s="586"/>
      <c r="S133" s="586"/>
      <c r="T133" s="586"/>
      <c r="U133" s="586"/>
      <c r="V133" s="586"/>
      <c r="W133" s="586"/>
      <c r="X133" s="586"/>
      <c r="Y133" s="586"/>
      <c r="Z133" s="586"/>
      <c r="AA133" s="586"/>
      <c r="AB133" s="601"/>
      <c r="AC133" s="586"/>
      <c r="AD133" s="586"/>
      <c r="AE133" s="586"/>
      <c r="AF133" s="586"/>
      <c r="AG133" s="586"/>
      <c r="AH133" s="586"/>
      <c r="AI133" s="586"/>
      <c r="AJ133" s="586"/>
      <c r="AK133" s="586"/>
      <c r="AL133" s="586"/>
      <c r="AM133" s="586"/>
      <c r="AN133" s="586"/>
      <c r="AO133" s="586"/>
      <c r="AP133" s="586"/>
      <c r="AQ133" s="586"/>
      <c r="AR133" s="586"/>
      <c r="AS133" s="586"/>
      <c r="AT133" s="586"/>
    </row>
    <row r="134" spans="1:46" ht="17.75" customHeight="1">
      <c r="A134" s="586"/>
      <c r="B134" s="859"/>
      <c r="C134" s="867"/>
      <c r="D134" s="833" t="s">
        <v>1663</v>
      </c>
      <c r="E134" s="834">
        <v>0</v>
      </c>
      <c r="F134" s="834">
        <v>0.26954177897574128</v>
      </c>
      <c r="G134" s="834">
        <v>0.14245014245014245</v>
      </c>
      <c r="H134" s="835">
        <v>0</v>
      </c>
      <c r="I134" s="835">
        <v>0</v>
      </c>
      <c r="J134" s="836">
        <v>0</v>
      </c>
      <c r="K134" s="586"/>
      <c r="L134" s="599"/>
      <c r="M134" s="1929"/>
      <c r="N134" s="1929"/>
      <c r="O134" s="1929"/>
      <c r="P134" s="1929"/>
      <c r="Q134" s="1929"/>
      <c r="R134" s="586"/>
      <c r="S134" s="586"/>
      <c r="T134" s="586"/>
      <c r="U134" s="586"/>
      <c r="V134" s="586"/>
      <c r="W134" s="586"/>
      <c r="X134" s="586"/>
      <c r="Y134" s="586"/>
      <c r="Z134" s="586"/>
      <c r="AA134" s="586"/>
      <c r="AB134" s="601"/>
      <c r="AC134" s="586"/>
      <c r="AD134" s="586"/>
      <c r="AE134" s="586"/>
      <c r="AF134" s="586"/>
      <c r="AG134" s="586"/>
      <c r="AH134" s="586"/>
      <c r="AI134" s="586"/>
      <c r="AJ134" s="586"/>
      <c r="AK134" s="586"/>
      <c r="AL134" s="586"/>
      <c r="AM134" s="586"/>
      <c r="AN134" s="586"/>
      <c r="AO134" s="586"/>
      <c r="AP134" s="586"/>
      <c r="AQ134" s="586"/>
      <c r="AR134" s="586"/>
      <c r="AS134" s="586"/>
      <c r="AT134" s="586"/>
    </row>
    <row r="135" spans="1:46" ht="17.75" customHeight="1">
      <c r="A135" s="586"/>
      <c r="B135" s="859"/>
      <c r="C135" s="867"/>
      <c r="D135" s="864" t="s">
        <v>1681</v>
      </c>
      <c r="E135" s="865"/>
      <c r="F135" s="865"/>
      <c r="G135" s="865"/>
      <c r="H135" s="865"/>
      <c r="I135" s="865"/>
      <c r="J135" s="866"/>
      <c r="K135" s="586"/>
      <c r="L135" s="599"/>
      <c r="M135" s="1929"/>
      <c r="N135" s="1929"/>
      <c r="O135" s="1929"/>
      <c r="P135" s="1929"/>
      <c r="Q135" s="1929"/>
      <c r="R135" s="586"/>
      <c r="S135" s="586"/>
      <c r="T135" s="586"/>
      <c r="U135" s="586"/>
      <c r="V135" s="586"/>
      <c r="W135" s="586"/>
      <c r="X135" s="586"/>
      <c r="Y135" s="586"/>
      <c r="Z135" s="586"/>
      <c r="AA135" s="586"/>
      <c r="AB135" s="601"/>
      <c r="AC135" s="586"/>
      <c r="AD135" s="586"/>
      <c r="AE135" s="586"/>
      <c r="AF135" s="586"/>
      <c r="AG135" s="586"/>
      <c r="AH135" s="586"/>
      <c r="AI135" s="586"/>
      <c r="AJ135" s="586"/>
      <c r="AK135" s="586"/>
      <c r="AL135" s="586"/>
      <c r="AM135" s="586"/>
      <c r="AN135" s="586"/>
      <c r="AO135" s="586"/>
      <c r="AP135" s="586"/>
      <c r="AQ135" s="586"/>
      <c r="AR135" s="586"/>
      <c r="AS135" s="586"/>
      <c r="AT135" s="586"/>
    </row>
    <row r="136" spans="1:46" ht="17.75" customHeight="1">
      <c r="A136" s="586"/>
      <c r="B136" s="859"/>
      <c r="C136" s="867"/>
      <c r="D136" s="833" t="s">
        <v>16</v>
      </c>
      <c r="E136" s="834">
        <v>88.51963746223565</v>
      </c>
      <c r="F136" s="834">
        <v>69.272237196765502</v>
      </c>
      <c r="G136" s="834">
        <v>78.347578347578349</v>
      </c>
      <c r="H136" s="835">
        <v>88.33</v>
      </c>
      <c r="I136" s="835">
        <v>74.710000000000008</v>
      </c>
      <c r="J136" s="836">
        <v>82.509999999999991</v>
      </c>
      <c r="K136" s="586"/>
      <c r="L136" s="599"/>
      <c r="M136" s="1929"/>
      <c r="N136" s="1929"/>
      <c r="O136" s="1929"/>
      <c r="P136" s="1929"/>
      <c r="Q136" s="1929"/>
      <c r="R136" s="586"/>
      <c r="S136" s="586"/>
      <c r="T136" s="586"/>
      <c r="U136" s="586"/>
      <c r="V136" s="586"/>
      <c r="W136" s="586"/>
      <c r="X136" s="586"/>
      <c r="Y136" s="586"/>
      <c r="Z136" s="586"/>
      <c r="AA136" s="586"/>
      <c r="AB136" s="601"/>
      <c r="AC136" s="586"/>
      <c r="AD136" s="586"/>
      <c r="AE136" s="586"/>
      <c r="AF136" s="586"/>
      <c r="AG136" s="586"/>
      <c r="AH136" s="586"/>
      <c r="AI136" s="586"/>
      <c r="AJ136" s="586"/>
      <c r="AK136" s="586"/>
      <c r="AL136" s="586"/>
      <c r="AM136" s="586"/>
      <c r="AN136" s="586"/>
      <c r="AO136" s="586"/>
      <c r="AP136" s="586"/>
      <c r="AQ136" s="586"/>
      <c r="AR136" s="586"/>
      <c r="AS136" s="586"/>
      <c r="AT136" s="586"/>
    </row>
    <row r="137" spans="1:46" ht="17.75" customHeight="1">
      <c r="A137" s="586"/>
      <c r="B137" s="859"/>
      <c r="C137" s="867"/>
      <c r="D137" s="833" t="s">
        <v>1680</v>
      </c>
      <c r="E137" s="834">
        <v>11.178247734138973</v>
      </c>
      <c r="F137" s="834">
        <v>30.727762803234505</v>
      </c>
      <c r="G137" s="834">
        <v>21.509971509971511</v>
      </c>
      <c r="H137" s="835">
        <v>10.99</v>
      </c>
      <c r="I137" s="835">
        <v>24.24</v>
      </c>
      <c r="J137" s="836">
        <v>16.64</v>
      </c>
      <c r="K137" s="586"/>
      <c r="L137" s="599"/>
      <c r="M137" s="1929"/>
      <c r="N137" s="1929"/>
      <c r="O137" s="1929"/>
      <c r="P137" s="1929"/>
      <c r="Q137" s="1929"/>
      <c r="R137" s="586"/>
      <c r="S137" s="586"/>
      <c r="T137" s="586"/>
      <c r="U137" s="586"/>
      <c r="V137" s="586"/>
      <c r="W137" s="586"/>
      <c r="X137" s="586"/>
      <c r="Y137" s="586"/>
      <c r="Z137" s="586"/>
      <c r="AA137" s="586"/>
      <c r="AB137" s="601"/>
      <c r="AC137" s="586"/>
      <c r="AD137" s="586"/>
      <c r="AE137" s="586"/>
      <c r="AF137" s="586"/>
      <c r="AG137" s="586"/>
      <c r="AH137" s="586"/>
      <c r="AI137" s="586"/>
      <c r="AJ137" s="586"/>
      <c r="AK137" s="586"/>
      <c r="AL137" s="586"/>
      <c r="AM137" s="586"/>
      <c r="AN137" s="586"/>
      <c r="AO137" s="586"/>
      <c r="AP137" s="586"/>
      <c r="AQ137" s="586"/>
      <c r="AR137" s="586"/>
      <c r="AS137" s="586"/>
      <c r="AT137" s="586"/>
    </row>
    <row r="138" spans="1:46" ht="17.75" customHeight="1" thickBot="1">
      <c r="A138" s="586"/>
      <c r="B138" s="868"/>
      <c r="C138" s="869"/>
      <c r="D138" s="839" t="s">
        <v>1663</v>
      </c>
      <c r="E138" s="840">
        <v>0.30211480362537763</v>
      </c>
      <c r="F138" s="840">
        <v>0</v>
      </c>
      <c r="G138" s="840">
        <v>0.14245014245014245</v>
      </c>
      <c r="H138" s="841">
        <v>0.69</v>
      </c>
      <c r="I138" s="841">
        <v>1.06</v>
      </c>
      <c r="J138" s="842">
        <v>0.85</v>
      </c>
      <c r="K138" s="586"/>
      <c r="L138" s="695"/>
      <c r="M138" s="697"/>
      <c r="N138" s="697"/>
      <c r="O138" s="697"/>
      <c r="P138" s="697"/>
      <c r="Q138" s="697"/>
      <c r="R138" s="697"/>
      <c r="S138" s="697"/>
      <c r="T138" s="697"/>
      <c r="U138" s="697"/>
      <c r="V138" s="697"/>
      <c r="W138" s="697"/>
      <c r="X138" s="697"/>
      <c r="Y138" s="697"/>
      <c r="Z138" s="697"/>
      <c r="AA138" s="697"/>
      <c r="AB138" s="698"/>
      <c r="AC138" s="586"/>
      <c r="AD138" s="586"/>
      <c r="AE138" s="586"/>
      <c r="AF138" s="586"/>
      <c r="AG138" s="586"/>
      <c r="AH138" s="586"/>
      <c r="AI138" s="586"/>
      <c r="AJ138" s="586"/>
      <c r="AK138" s="586"/>
      <c r="AL138" s="586"/>
      <c r="AM138" s="586"/>
      <c r="AN138" s="586"/>
      <c r="AO138" s="586"/>
      <c r="AP138" s="586"/>
      <c r="AQ138" s="586"/>
      <c r="AR138" s="586"/>
      <c r="AS138" s="586"/>
      <c r="AT138" s="586"/>
    </row>
    <row r="139" spans="1:46" ht="17.75" customHeight="1">
      <c r="A139" s="586"/>
      <c r="B139" s="870">
        <v>4</v>
      </c>
      <c r="C139" s="871" t="s">
        <v>1682</v>
      </c>
      <c r="D139" s="872" t="s">
        <v>1683</v>
      </c>
      <c r="E139" s="873"/>
      <c r="F139" s="873"/>
      <c r="G139" s="873"/>
      <c r="H139" s="873"/>
      <c r="I139" s="873"/>
      <c r="J139" s="874"/>
      <c r="K139" s="586"/>
      <c r="L139" s="823"/>
      <c r="M139" s="824"/>
      <c r="N139" s="824"/>
      <c r="O139" s="824"/>
      <c r="P139" s="824"/>
      <c r="Q139" s="824"/>
      <c r="R139" s="824"/>
      <c r="S139" s="824"/>
      <c r="T139" s="824"/>
      <c r="U139" s="824"/>
      <c r="V139" s="824"/>
      <c r="W139" s="824"/>
      <c r="X139" s="824"/>
      <c r="Y139" s="824"/>
      <c r="Z139" s="824"/>
      <c r="AA139" s="824"/>
      <c r="AB139" s="825"/>
      <c r="AC139" s="586"/>
      <c r="AD139" s="586"/>
      <c r="AE139" s="586"/>
      <c r="AF139" s="586"/>
      <c r="AG139" s="586"/>
      <c r="AH139" s="586"/>
      <c r="AI139" s="586"/>
      <c r="AJ139" s="586"/>
      <c r="AK139" s="586"/>
      <c r="AL139" s="586"/>
      <c r="AM139" s="586"/>
      <c r="AN139" s="586"/>
      <c r="AO139" s="586"/>
      <c r="AP139" s="586"/>
      <c r="AQ139" s="586"/>
      <c r="AR139" s="586"/>
      <c r="AS139" s="586"/>
      <c r="AT139" s="586"/>
    </row>
    <row r="140" spans="1:46" ht="17.75" customHeight="1">
      <c r="A140" s="586"/>
      <c r="B140" s="875"/>
      <c r="C140" s="876"/>
      <c r="D140" s="833" t="s">
        <v>16</v>
      </c>
      <c r="E140" s="834">
        <v>53.7764350453172</v>
      </c>
      <c r="F140" s="834">
        <v>72.237196765498652</v>
      </c>
      <c r="G140" s="834">
        <v>63.532763532763539</v>
      </c>
      <c r="H140" s="835">
        <v>50.92</v>
      </c>
      <c r="I140" s="835">
        <v>79.7</v>
      </c>
      <c r="J140" s="836">
        <v>63.23</v>
      </c>
      <c r="K140" s="586"/>
      <c r="L140" s="599"/>
      <c r="M140" s="1929" t="s">
        <v>1684</v>
      </c>
      <c r="N140" s="1929"/>
      <c r="O140" s="1929"/>
      <c r="P140" s="1929"/>
      <c r="Q140" s="1929"/>
      <c r="R140" s="586"/>
      <c r="S140" s="586"/>
      <c r="T140" s="586"/>
      <c r="U140" s="586"/>
      <c r="V140" s="586"/>
      <c r="W140" s="586"/>
      <c r="X140" s="586"/>
      <c r="Y140" s="586"/>
      <c r="Z140" s="586"/>
      <c r="AA140" s="586"/>
      <c r="AB140" s="601"/>
      <c r="AC140" s="586"/>
      <c r="AD140" s="586"/>
      <c r="AE140" s="586"/>
      <c r="AF140" s="586"/>
      <c r="AG140" s="586"/>
      <c r="AH140" s="586"/>
      <c r="AI140" s="586"/>
      <c r="AJ140" s="586"/>
      <c r="AK140" s="586"/>
      <c r="AL140" s="586"/>
      <c r="AM140" s="586"/>
      <c r="AN140" s="586"/>
      <c r="AO140" s="586"/>
      <c r="AP140" s="586"/>
      <c r="AQ140" s="586"/>
      <c r="AR140" s="586"/>
      <c r="AS140" s="586"/>
      <c r="AT140" s="586"/>
    </row>
    <row r="141" spans="1:46" ht="17.75" customHeight="1">
      <c r="A141" s="586"/>
      <c r="B141" s="875"/>
      <c r="C141" s="876"/>
      <c r="D141" s="833" t="s">
        <v>1680</v>
      </c>
      <c r="E141" s="834">
        <v>46.223564954682779</v>
      </c>
      <c r="F141" s="834">
        <v>27.762803234501348</v>
      </c>
      <c r="G141" s="834">
        <v>36.467236467236468</v>
      </c>
      <c r="H141" s="835">
        <v>46.94</v>
      </c>
      <c r="I141" s="835">
        <v>19.84</v>
      </c>
      <c r="J141" s="836">
        <v>35.35</v>
      </c>
      <c r="K141" s="586"/>
      <c r="L141" s="599"/>
      <c r="M141" s="1929"/>
      <c r="N141" s="1929"/>
      <c r="O141" s="1929"/>
      <c r="P141" s="1929"/>
      <c r="Q141" s="1929"/>
      <c r="R141" s="586"/>
      <c r="S141" s="586"/>
      <c r="T141" s="586"/>
      <c r="U141" s="586"/>
      <c r="V141" s="586"/>
      <c r="W141" s="586"/>
      <c r="X141" s="586"/>
      <c r="Y141" s="586"/>
      <c r="Z141" s="586"/>
      <c r="AA141" s="586"/>
      <c r="AB141" s="601"/>
      <c r="AC141" s="586"/>
      <c r="AD141" s="586"/>
      <c r="AE141" s="586"/>
      <c r="AF141" s="586"/>
      <c r="AG141" s="586"/>
      <c r="AH141" s="586"/>
      <c r="AI141" s="586"/>
      <c r="AJ141" s="586"/>
      <c r="AK141" s="586"/>
      <c r="AL141" s="586"/>
      <c r="AM141" s="586"/>
      <c r="AN141" s="586"/>
      <c r="AO141" s="586"/>
      <c r="AP141" s="586"/>
      <c r="AQ141" s="586"/>
      <c r="AR141" s="586"/>
      <c r="AS141" s="586"/>
      <c r="AT141" s="586"/>
    </row>
    <row r="142" spans="1:46" ht="17.75" customHeight="1">
      <c r="A142" s="586"/>
      <c r="B142" s="875"/>
      <c r="C142" s="876"/>
      <c r="D142" s="833" t="s">
        <v>1663</v>
      </c>
      <c r="E142" s="834">
        <v>0</v>
      </c>
      <c r="F142" s="834">
        <v>0</v>
      </c>
      <c r="G142" s="834">
        <v>0</v>
      </c>
      <c r="H142" s="835">
        <v>2.13</v>
      </c>
      <c r="I142" s="835">
        <v>0.46</v>
      </c>
      <c r="J142" s="836">
        <v>1.42</v>
      </c>
      <c r="K142" s="586"/>
      <c r="L142" s="599"/>
      <c r="M142" s="1929"/>
      <c r="N142" s="1929"/>
      <c r="O142" s="1929"/>
      <c r="P142" s="1929"/>
      <c r="Q142" s="1929"/>
      <c r="R142" s="586"/>
      <c r="S142" s="586"/>
      <c r="T142" s="586"/>
      <c r="U142" s="586"/>
      <c r="V142" s="586"/>
      <c r="W142" s="586"/>
      <c r="X142" s="586"/>
      <c r="Y142" s="586"/>
      <c r="Z142" s="586"/>
      <c r="AA142" s="586"/>
      <c r="AB142" s="601"/>
      <c r="AC142" s="586"/>
      <c r="AD142" s="586"/>
      <c r="AE142" s="586"/>
      <c r="AF142" s="586"/>
      <c r="AG142" s="586"/>
      <c r="AH142" s="586"/>
      <c r="AI142" s="586"/>
      <c r="AJ142" s="586"/>
      <c r="AK142" s="586"/>
      <c r="AL142" s="586"/>
      <c r="AM142" s="586"/>
      <c r="AN142" s="586"/>
      <c r="AO142" s="586"/>
      <c r="AP142" s="586"/>
      <c r="AQ142" s="586"/>
      <c r="AR142" s="586"/>
      <c r="AS142" s="586"/>
      <c r="AT142" s="586"/>
    </row>
    <row r="143" spans="1:46" ht="17.75" customHeight="1">
      <c r="A143" s="586"/>
      <c r="B143" s="875"/>
      <c r="C143" s="876"/>
      <c r="D143" s="877" t="s">
        <v>1685</v>
      </c>
      <c r="E143" s="878"/>
      <c r="F143" s="878"/>
      <c r="G143" s="878"/>
      <c r="H143" s="878"/>
      <c r="I143" s="878"/>
      <c r="J143" s="879"/>
      <c r="K143" s="586"/>
      <c r="L143" s="599"/>
      <c r="M143" s="1929"/>
      <c r="N143" s="1929"/>
      <c r="O143" s="1929"/>
      <c r="P143" s="1929"/>
      <c r="Q143" s="1929"/>
      <c r="R143" s="586"/>
      <c r="S143" s="586"/>
      <c r="T143" s="586"/>
      <c r="U143" s="586"/>
      <c r="V143" s="586"/>
      <c r="W143" s="586"/>
      <c r="X143" s="586"/>
      <c r="Y143" s="586"/>
      <c r="Z143" s="586"/>
      <c r="AA143" s="586"/>
      <c r="AB143" s="601"/>
      <c r="AC143" s="586"/>
      <c r="AD143" s="586"/>
      <c r="AE143" s="586"/>
      <c r="AF143" s="586"/>
      <c r="AG143" s="586"/>
      <c r="AH143" s="586"/>
      <c r="AI143" s="586"/>
      <c r="AJ143" s="586"/>
      <c r="AK143" s="586"/>
      <c r="AL143" s="586"/>
      <c r="AM143" s="586"/>
      <c r="AN143" s="586"/>
      <c r="AO143" s="586"/>
      <c r="AP143" s="586"/>
      <c r="AQ143" s="586"/>
      <c r="AR143" s="586"/>
      <c r="AS143" s="586"/>
      <c r="AT143" s="586"/>
    </row>
    <row r="144" spans="1:46" ht="17.75" customHeight="1">
      <c r="A144" s="586"/>
      <c r="B144" s="875"/>
      <c r="C144" s="876"/>
      <c r="D144" s="833" t="s">
        <v>16</v>
      </c>
      <c r="E144" s="834">
        <v>33.23262839879154</v>
      </c>
      <c r="F144" s="834">
        <v>60.377358490566039</v>
      </c>
      <c r="G144" s="834">
        <v>47.578347578347582</v>
      </c>
      <c r="H144" s="835">
        <v>34.4</v>
      </c>
      <c r="I144" s="835">
        <v>82.7</v>
      </c>
      <c r="J144" s="836">
        <v>53.77</v>
      </c>
      <c r="K144" s="586"/>
      <c r="L144" s="599"/>
      <c r="M144" s="1929"/>
      <c r="N144" s="1929"/>
      <c r="O144" s="1929"/>
      <c r="P144" s="1929"/>
      <c r="Q144" s="1929"/>
      <c r="R144" s="586"/>
      <c r="S144" s="586"/>
      <c r="T144" s="586"/>
      <c r="U144" s="586"/>
      <c r="V144" s="586"/>
      <c r="W144" s="586"/>
      <c r="X144" s="586"/>
      <c r="Y144" s="586"/>
      <c r="Z144" s="586"/>
      <c r="AA144" s="586"/>
      <c r="AB144" s="601"/>
      <c r="AC144" s="586"/>
      <c r="AD144" s="586"/>
      <c r="AE144" s="586"/>
      <c r="AF144" s="586"/>
      <c r="AG144" s="586"/>
      <c r="AH144" s="586"/>
      <c r="AI144" s="586"/>
      <c r="AJ144" s="586"/>
      <c r="AK144" s="586"/>
      <c r="AL144" s="586"/>
      <c r="AM144" s="586"/>
      <c r="AN144" s="586"/>
      <c r="AO144" s="586"/>
      <c r="AP144" s="586"/>
      <c r="AQ144" s="586"/>
      <c r="AR144" s="586"/>
      <c r="AS144" s="586"/>
      <c r="AT144" s="586"/>
    </row>
    <row r="145" spans="1:46" ht="17.75" customHeight="1">
      <c r="A145" s="586"/>
      <c r="B145" s="875"/>
      <c r="C145" s="876"/>
      <c r="D145" s="833" t="s">
        <v>1680</v>
      </c>
      <c r="E145" s="834">
        <v>66.767371601208453</v>
      </c>
      <c r="F145" s="834">
        <v>39.622641509433961</v>
      </c>
      <c r="G145" s="834">
        <v>52.421652421652418</v>
      </c>
      <c r="H145" s="835">
        <v>62.86</v>
      </c>
      <c r="I145" s="835">
        <v>15.85</v>
      </c>
      <c r="J145" s="836">
        <v>44.01</v>
      </c>
      <c r="K145" s="586"/>
      <c r="L145" s="599"/>
      <c r="M145" s="1929"/>
      <c r="N145" s="1929"/>
      <c r="O145" s="1929"/>
      <c r="P145" s="1929"/>
      <c r="Q145" s="1929"/>
      <c r="R145" s="586"/>
      <c r="S145" s="586"/>
      <c r="T145" s="586"/>
      <c r="U145" s="586"/>
      <c r="V145" s="586"/>
      <c r="W145" s="586"/>
      <c r="X145" s="586"/>
      <c r="Y145" s="586"/>
      <c r="Z145" s="586"/>
      <c r="AA145" s="586"/>
      <c r="AB145" s="601"/>
      <c r="AC145" s="586"/>
      <c r="AD145" s="586"/>
      <c r="AE145" s="586"/>
      <c r="AF145" s="586"/>
      <c r="AG145" s="586"/>
      <c r="AH145" s="586"/>
      <c r="AI145" s="586"/>
      <c r="AJ145" s="586"/>
      <c r="AK145" s="586"/>
      <c r="AL145" s="586"/>
      <c r="AM145" s="586"/>
      <c r="AN145" s="586"/>
      <c r="AO145" s="586"/>
      <c r="AP145" s="586"/>
      <c r="AQ145" s="586"/>
      <c r="AR145" s="586"/>
      <c r="AS145" s="586"/>
      <c r="AT145" s="586"/>
    </row>
    <row r="146" spans="1:46" ht="17.75" customHeight="1">
      <c r="A146" s="586"/>
      <c r="B146" s="875"/>
      <c r="C146" s="876"/>
      <c r="D146" s="833" t="s">
        <v>1663</v>
      </c>
      <c r="E146" s="834">
        <v>0</v>
      </c>
      <c r="F146" s="834">
        <v>0</v>
      </c>
      <c r="G146" s="834">
        <v>0</v>
      </c>
      <c r="H146" s="835">
        <v>2.74</v>
      </c>
      <c r="I146" s="835">
        <v>1.45</v>
      </c>
      <c r="J146" s="836">
        <v>2.2200000000000002</v>
      </c>
      <c r="K146" s="586"/>
      <c r="L146" s="599"/>
      <c r="M146" s="1929"/>
      <c r="N146" s="1929"/>
      <c r="O146" s="1929"/>
      <c r="P146" s="1929"/>
      <c r="Q146" s="1929"/>
      <c r="R146" s="586"/>
      <c r="S146" s="586"/>
      <c r="T146" s="586"/>
      <c r="U146" s="586"/>
      <c r="V146" s="586"/>
      <c r="W146" s="586"/>
      <c r="X146" s="586"/>
      <c r="Y146" s="586"/>
      <c r="Z146" s="586"/>
      <c r="AA146" s="586"/>
      <c r="AB146" s="601"/>
      <c r="AC146" s="586"/>
      <c r="AD146" s="586"/>
      <c r="AE146" s="586"/>
      <c r="AF146" s="586"/>
      <c r="AG146" s="586"/>
      <c r="AH146" s="586"/>
      <c r="AI146" s="586"/>
      <c r="AJ146" s="586"/>
      <c r="AK146" s="586"/>
      <c r="AL146" s="586"/>
      <c r="AM146" s="586"/>
      <c r="AN146" s="586"/>
      <c r="AO146" s="586"/>
      <c r="AP146" s="586"/>
      <c r="AQ146" s="586"/>
      <c r="AR146" s="586"/>
      <c r="AS146" s="586"/>
      <c r="AT146" s="586"/>
    </row>
    <row r="147" spans="1:46" ht="17.75" customHeight="1">
      <c r="A147" s="586"/>
      <c r="B147" s="875"/>
      <c r="C147" s="876"/>
      <c r="D147" s="877" t="s">
        <v>1686</v>
      </c>
      <c r="E147" s="878"/>
      <c r="F147" s="878"/>
      <c r="G147" s="878"/>
      <c r="H147" s="878"/>
      <c r="I147" s="878"/>
      <c r="J147" s="879"/>
      <c r="K147" s="586"/>
      <c r="L147" s="599"/>
      <c r="M147" s="1929"/>
      <c r="N147" s="1929"/>
      <c r="O147" s="1929"/>
      <c r="P147" s="1929"/>
      <c r="Q147" s="1929"/>
      <c r="R147" s="586"/>
      <c r="S147" s="586"/>
      <c r="T147" s="586"/>
      <c r="U147" s="586"/>
      <c r="V147" s="586"/>
      <c r="W147" s="586"/>
      <c r="X147" s="586"/>
      <c r="Y147" s="586"/>
      <c r="Z147" s="586"/>
      <c r="AA147" s="586"/>
      <c r="AB147" s="601"/>
      <c r="AC147" s="586"/>
      <c r="AD147" s="586"/>
      <c r="AE147" s="586"/>
      <c r="AF147" s="586"/>
      <c r="AG147" s="586"/>
      <c r="AH147" s="586"/>
      <c r="AI147" s="586"/>
      <c r="AJ147" s="586"/>
      <c r="AK147" s="586"/>
      <c r="AL147" s="586"/>
      <c r="AM147" s="586"/>
      <c r="AN147" s="586"/>
      <c r="AO147" s="586"/>
      <c r="AP147" s="586"/>
      <c r="AQ147" s="586"/>
      <c r="AR147" s="586"/>
      <c r="AS147" s="586"/>
      <c r="AT147" s="586"/>
    </row>
    <row r="148" spans="1:46" ht="17.75" customHeight="1">
      <c r="A148" s="586"/>
      <c r="B148" s="875"/>
      <c r="C148" s="876"/>
      <c r="D148" s="833" t="s">
        <v>1687</v>
      </c>
      <c r="E148" s="834">
        <v>80</v>
      </c>
      <c r="F148" s="834">
        <v>94.196428571428569</v>
      </c>
      <c r="G148" s="834">
        <v>89.52095808383234</v>
      </c>
      <c r="H148" s="835">
        <v>77.569999999999993</v>
      </c>
      <c r="I148" s="835">
        <v>97.54</v>
      </c>
      <c r="J148" s="836">
        <v>89.88</v>
      </c>
      <c r="K148" s="586"/>
      <c r="L148" s="599"/>
      <c r="M148" s="1929"/>
      <c r="N148" s="1929"/>
      <c r="O148" s="1929"/>
      <c r="P148" s="1929"/>
      <c r="Q148" s="1929"/>
      <c r="R148" s="586"/>
      <c r="S148" s="586"/>
      <c r="T148" s="586"/>
      <c r="U148" s="586"/>
      <c r="V148" s="586"/>
      <c r="W148" s="586"/>
      <c r="X148" s="586"/>
      <c r="Y148" s="586"/>
      <c r="Z148" s="586"/>
      <c r="AA148" s="586"/>
      <c r="AB148" s="601"/>
      <c r="AC148" s="586"/>
      <c r="AD148" s="586"/>
      <c r="AE148" s="586"/>
      <c r="AF148" s="586"/>
      <c r="AG148" s="586"/>
      <c r="AH148" s="586"/>
      <c r="AI148" s="586"/>
      <c r="AJ148" s="586"/>
      <c r="AK148" s="586"/>
      <c r="AL148" s="586"/>
      <c r="AM148" s="586"/>
      <c r="AN148" s="586"/>
      <c r="AO148" s="586"/>
      <c r="AP148" s="586"/>
      <c r="AQ148" s="586"/>
      <c r="AR148" s="586"/>
      <c r="AS148" s="586"/>
      <c r="AT148" s="586"/>
    </row>
    <row r="149" spans="1:46" ht="17.75" customHeight="1">
      <c r="A149" s="586"/>
      <c r="B149" s="875"/>
      <c r="C149" s="876"/>
      <c r="D149" s="833" t="s">
        <v>1688</v>
      </c>
      <c r="E149" s="834">
        <v>31.818181818181817</v>
      </c>
      <c r="F149" s="834">
        <v>21.875</v>
      </c>
      <c r="G149" s="834">
        <v>25.149700598802394</v>
      </c>
      <c r="H149" s="835">
        <v>28.81</v>
      </c>
      <c r="I149" s="835">
        <v>30.09</v>
      </c>
      <c r="J149" s="836">
        <v>29.6</v>
      </c>
      <c r="K149" s="586"/>
      <c r="L149" s="599"/>
      <c r="M149" s="1929"/>
      <c r="N149" s="1929"/>
      <c r="O149" s="1929"/>
      <c r="P149" s="1929"/>
      <c r="Q149" s="1929"/>
      <c r="R149" s="586"/>
      <c r="S149" s="586"/>
      <c r="T149" s="586"/>
      <c r="U149" s="586"/>
      <c r="V149" s="586"/>
      <c r="W149" s="586"/>
      <c r="X149" s="586"/>
      <c r="Y149" s="586"/>
      <c r="Z149" s="586"/>
      <c r="AA149" s="586"/>
      <c r="AB149" s="601"/>
      <c r="AC149" s="586"/>
      <c r="AD149" s="586"/>
      <c r="AE149" s="586"/>
      <c r="AF149" s="586"/>
      <c r="AG149" s="586"/>
      <c r="AH149" s="586"/>
      <c r="AI149" s="586"/>
      <c r="AJ149" s="586"/>
      <c r="AK149" s="586"/>
      <c r="AL149" s="586"/>
      <c r="AM149" s="586"/>
      <c r="AN149" s="586"/>
      <c r="AO149" s="586"/>
      <c r="AP149" s="586"/>
      <c r="AQ149" s="586"/>
      <c r="AR149" s="586"/>
      <c r="AS149" s="586"/>
      <c r="AT149" s="586"/>
    </row>
    <row r="150" spans="1:46" ht="17.75" customHeight="1">
      <c r="A150" s="586"/>
      <c r="B150" s="875"/>
      <c r="C150" s="876"/>
      <c r="D150" s="833" t="s">
        <v>1689</v>
      </c>
      <c r="E150" s="834">
        <v>0.90909090909090906</v>
      </c>
      <c r="F150" s="834">
        <v>20.089285714285715</v>
      </c>
      <c r="G150" s="834">
        <v>13.77245508982036</v>
      </c>
      <c r="H150" s="835">
        <v>14.73</v>
      </c>
      <c r="I150" s="835">
        <v>21.62</v>
      </c>
      <c r="J150" s="836">
        <v>18.98</v>
      </c>
      <c r="K150" s="586"/>
      <c r="L150" s="599"/>
      <c r="M150" s="1929"/>
      <c r="N150" s="1929"/>
      <c r="O150" s="1929"/>
      <c r="P150" s="1929"/>
      <c r="Q150" s="1929"/>
      <c r="R150" s="586"/>
      <c r="S150" s="586"/>
      <c r="T150" s="586"/>
      <c r="U150" s="586"/>
      <c r="V150" s="586"/>
      <c r="W150" s="586"/>
      <c r="X150" s="586"/>
      <c r="Y150" s="586"/>
      <c r="Z150" s="586"/>
      <c r="AA150" s="586"/>
      <c r="AB150" s="601"/>
      <c r="AC150" s="586"/>
      <c r="AD150" s="586"/>
      <c r="AE150" s="586"/>
      <c r="AF150" s="586"/>
      <c r="AG150" s="586"/>
      <c r="AH150" s="586"/>
      <c r="AI150" s="586"/>
      <c r="AJ150" s="586"/>
      <c r="AK150" s="586"/>
      <c r="AL150" s="586"/>
      <c r="AM150" s="586"/>
      <c r="AN150" s="586"/>
      <c r="AO150" s="586"/>
      <c r="AP150" s="586"/>
      <c r="AQ150" s="586"/>
      <c r="AR150" s="586"/>
      <c r="AS150" s="586"/>
      <c r="AT150" s="586"/>
    </row>
    <row r="151" spans="1:46" ht="17.75" customHeight="1">
      <c r="A151" s="586"/>
      <c r="B151" s="875"/>
      <c r="C151" s="876"/>
      <c r="D151" s="833" t="s">
        <v>1690</v>
      </c>
      <c r="E151" s="834">
        <v>0</v>
      </c>
      <c r="F151" s="834">
        <v>4.4642857142857144</v>
      </c>
      <c r="G151" s="834">
        <v>2.9940119760479043</v>
      </c>
      <c r="H151" s="835">
        <v>13.58</v>
      </c>
      <c r="I151" s="835">
        <v>17.760000000000002</v>
      </c>
      <c r="J151" s="836">
        <v>16.16</v>
      </c>
      <c r="K151" s="586"/>
      <c r="L151" s="599"/>
      <c r="M151" s="1929"/>
      <c r="N151" s="1929"/>
      <c r="O151" s="1929"/>
      <c r="P151" s="1929"/>
      <c r="Q151" s="1929"/>
      <c r="R151" s="586"/>
      <c r="S151" s="586"/>
      <c r="T151" s="586"/>
      <c r="U151" s="586"/>
      <c r="V151" s="586"/>
      <c r="W151" s="586"/>
      <c r="X151" s="586"/>
      <c r="Y151" s="586"/>
      <c r="Z151" s="586"/>
      <c r="AA151" s="586"/>
      <c r="AB151" s="601"/>
      <c r="AC151" s="586"/>
      <c r="AD151" s="586"/>
      <c r="AE151" s="586"/>
      <c r="AF151" s="586"/>
      <c r="AG151" s="586"/>
      <c r="AH151" s="586"/>
      <c r="AI151" s="586"/>
      <c r="AJ151" s="586"/>
      <c r="AK151" s="586"/>
      <c r="AL151" s="586"/>
      <c r="AM151" s="586"/>
      <c r="AN151" s="586"/>
      <c r="AO151" s="586"/>
      <c r="AP151" s="586"/>
      <c r="AQ151" s="586"/>
      <c r="AR151" s="586"/>
      <c r="AS151" s="586"/>
      <c r="AT151" s="586"/>
    </row>
    <row r="152" spans="1:46" ht="17.75" customHeight="1">
      <c r="A152" s="586"/>
      <c r="B152" s="875"/>
      <c r="C152" s="876"/>
      <c r="D152" s="833" t="s">
        <v>1691</v>
      </c>
      <c r="E152" s="834">
        <v>0.90909090909090906</v>
      </c>
      <c r="F152" s="834">
        <v>10.714285714285714</v>
      </c>
      <c r="G152" s="834">
        <v>7.4850299401197598</v>
      </c>
      <c r="H152" s="835">
        <v>1.98</v>
      </c>
      <c r="I152" s="835">
        <v>10.88</v>
      </c>
      <c r="J152" s="836">
        <v>7.47</v>
      </c>
      <c r="K152" s="586"/>
      <c r="L152" s="599"/>
      <c r="M152" s="1929"/>
      <c r="N152" s="1929"/>
      <c r="O152" s="1929"/>
      <c r="P152" s="1929"/>
      <c r="Q152" s="1929"/>
      <c r="R152" s="586"/>
      <c r="S152" s="586"/>
      <c r="T152" s="586"/>
      <c r="U152" s="586"/>
      <c r="V152" s="586"/>
      <c r="W152" s="586"/>
      <c r="X152" s="586"/>
      <c r="Y152" s="586"/>
      <c r="Z152" s="586"/>
      <c r="AA152" s="586"/>
      <c r="AB152" s="601"/>
      <c r="AC152" s="586"/>
      <c r="AD152" s="586"/>
      <c r="AE152" s="586"/>
      <c r="AF152" s="586"/>
      <c r="AG152" s="586"/>
      <c r="AH152" s="586"/>
      <c r="AI152" s="586"/>
      <c r="AJ152" s="586"/>
      <c r="AK152" s="586"/>
      <c r="AL152" s="586"/>
      <c r="AM152" s="586"/>
      <c r="AN152" s="586"/>
      <c r="AO152" s="586"/>
      <c r="AP152" s="586"/>
      <c r="AQ152" s="586"/>
      <c r="AR152" s="586"/>
      <c r="AS152" s="586"/>
      <c r="AT152" s="586"/>
    </row>
    <row r="153" spans="1:46" ht="17.75" customHeight="1">
      <c r="A153" s="586"/>
      <c r="B153" s="875"/>
      <c r="C153" s="876"/>
      <c r="D153" s="833" t="s">
        <v>1692</v>
      </c>
      <c r="E153" s="834">
        <v>0</v>
      </c>
      <c r="F153" s="834">
        <v>0</v>
      </c>
      <c r="G153" s="834">
        <v>0</v>
      </c>
      <c r="H153" s="835">
        <v>9.4600000000000009</v>
      </c>
      <c r="I153" s="835">
        <v>2.14</v>
      </c>
      <c r="J153" s="836">
        <v>4.9400000000000004</v>
      </c>
      <c r="K153" s="586"/>
      <c r="L153" s="599"/>
      <c r="M153" s="1929"/>
      <c r="N153" s="1929"/>
      <c r="O153" s="1929"/>
      <c r="P153" s="1929"/>
      <c r="Q153" s="1929"/>
      <c r="R153" s="586"/>
      <c r="S153" s="586"/>
      <c r="T153" s="586"/>
      <c r="U153" s="586"/>
      <c r="V153" s="586"/>
      <c r="W153" s="586"/>
      <c r="X153" s="586"/>
      <c r="Y153" s="586"/>
      <c r="Z153" s="586"/>
      <c r="AA153" s="586"/>
      <c r="AB153" s="601"/>
      <c r="AC153" s="586"/>
      <c r="AD153" s="586"/>
      <c r="AE153" s="586"/>
      <c r="AF153" s="586"/>
      <c r="AG153" s="586"/>
      <c r="AH153" s="586"/>
      <c r="AI153" s="586"/>
      <c r="AJ153" s="586"/>
      <c r="AK153" s="586"/>
      <c r="AL153" s="586"/>
      <c r="AM153" s="586"/>
      <c r="AN153" s="586"/>
      <c r="AO153" s="586"/>
      <c r="AP153" s="586"/>
      <c r="AQ153" s="586"/>
      <c r="AR153" s="586"/>
      <c r="AS153" s="586"/>
      <c r="AT153" s="586"/>
    </row>
    <row r="154" spans="1:46" ht="17.75" customHeight="1">
      <c r="A154" s="586"/>
      <c r="B154" s="875"/>
      <c r="C154" s="876"/>
      <c r="D154" s="833" t="s">
        <v>281</v>
      </c>
      <c r="E154" s="834">
        <v>1.8181818181818181</v>
      </c>
      <c r="F154" s="834">
        <v>0.4464285714285714</v>
      </c>
      <c r="G154" s="834">
        <v>0.89820359281437145</v>
      </c>
      <c r="H154" s="835">
        <v>3.03</v>
      </c>
      <c r="I154" s="835">
        <v>1.27</v>
      </c>
      <c r="J154" s="836">
        <v>1.94</v>
      </c>
      <c r="K154" s="586"/>
      <c r="L154" s="599"/>
      <c r="M154" s="1929"/>
      <c r="N154" s="1929"/>
      <c r="O154" s="1929"/>
      <c r="P154" s="1929"/>
      <c r="Q154" s="1929"/>
      <c r="R154" s="586"/>
      <c r="S154" s="586"/>
      <c r="T154" s="586"/>
      <c r="U154" s="586"/>
      <c r="V154" s="586"/>
      <c r="W154" s="586"/>
      <c r="X154" s="586"/>
      <c r="Y154" s="586"/>
      <c r="Z154" s="586"/>
      <c r="AA154" s="586"/>
      <c r="AB154" s="601"/>
      <c r="AC154" s="586"/>
      <c r="AD154" s="586"/>
      <c r="AE154" s="586"/>
      <c r="AF154" s="586"/>
      <c r="AG154" s="586"/>
      <c r="AH154" s="586"/>
      <c r="AI154" s="586"/>
      <c r="AJ154" s="586"/>
      <c r="AK154" s="586"/>
      <c r="AL154" s="586"/>
      <c r="AM154" s="586"/>
      <c r="AN154" s="586"/>
      <c r="AO154" s="586"/>
      <c r="AP154" s="586"/>
      <c r="AQ154" s="586"/>
      <c r="AR154" s="586"/>
      <c r="AS154" s="586"/>
      <c r="AT154" s="586"/>
    </row>
    <row r="155" spans="1:46" ht="17.75" customHeight="1">
      <c r="A155" s="586"/>
      <c r="B155" s="875"/>
      <c r="C155" s="876"/>
      <c r="D155" s="877" t="s">
        <v>1693</v>
      </c>
      <c r="E155" s="878"/>
      <c r="F155" s="878"/>
      <c r="G155" s="878"/>
      <c r="H155" s="878"/>
      <c r="I155" s="878"/>
      <c r="J155" s="879"/>
      <c r="K155" s="586"/>
      <c r="L155" s="599"/>
      <c r="M155" s="1929"/>
      <c r="N155" s="1929"/>
      <c r="O155" s="1929"/>
      <c r="P155" s="1929"/>
      <c r="Q155" s="1929"/>
      <c r="R155" s="586"/>
      <c r="S155" s="586"/>
      <c r="T155" s="586"/>
      <c r="U155" s="586"/>
      <c r="V155" s="586"/>
      <c r="W155" s="586"/>
      <c r="X155" s="586"/>
      <c r="Y155" s="586"/>
      <c r="Z155" s="586"/>
      <c r="AA155" s="586"/>
      <c r="AB155" s="601"/>
      <c r="AC155" s="586"/>
      <c r="AD155" s="586"/>
      <c r="AE155" s="586"/>
      <c r="AF155" s="586"/>
      <c r="AG155" s="586"/>
      <c r="AH155" s="586"/>
      <c r="AI155" s="586"/>
      <c r="AJ155" s="586"/>
      <c r="AK155" s="586"/>
      <c r="AL155" s="586"/>
      <c r="AM155" s="586"/>
      <c r="AN155" s="586"/>
      <c r="AO155" s="586"/>
      <c r="AP155" s="586"/>
      <c r="AQ155" s="586"/>
      <c r="AR155" s="586"/>
      <c r="AS155" s="586"/>
      <c r="AT155" s="586"/>
    </row>
    <row r="156" spans="1:46" ht="17.75" customHeight="1">
      <c r="A156" s="586"/>
      <c r="B156" s="875"/>
      <c r="C156" s="876"/>
      <c r="D156" s="833" t="s">
        <v>1694</v>
      </c>
      <c r="E156" s="834">
        <v>55.454545454545453</v>
      </c>
      <c r="F156" s="834">
        <v>41.964285714285715</v>
      </c>
      <c r="G156" s="834">
        <v>46.407185628742518</v>
      </c>
      <c r="H156" s="835">
        <v>40.823970037453186</v>
      </c>
      <c r="I156" s="835">
        <v>48.59375</v>
      </c>
      <c r="J156" s="836">
        <v>46.306504961411243</v>
      </c>
      <c r="K156" s="586"/>
      <c r="L156" s="599"/>
      <c r="M156" s="1929"/>
      <c r="N156" s="1929"/>
      <c r="O156" s="1929"/>
      <c r="P156" s="1929"/>
      <c r="Q156" s="1929"/>
      <c r="R156" s="586"/>
      <c r="S156" s="586"/>
      <c r="T156" s="586"/>
      <c r="U156" s="586"/>
      <c r="V156" s="586"/>
      <c r="W156" s="586"/>
      <c r="X156" s="586"/>
      <c r="Y156" s="586"/>
      <c r="Z156" s="586"/>
      <c r="AA156" s="586"/>
      <c r="AB156" s="601"/>
      <c r="AC156" s="586"/>
      <c r="AD156" s="586"/>
      <c r="AE156" s="586"/>
      <c r="AF156" s="586"/>
      <c r="AG156" s="586"/>
      <c r="AH156" s="586"/>
      <c r="AI156" s="586"/>
      <c r="AJ156" s="586"/>
      <c r="AK156" s="586"/>
      <c r="AL156" s="586"/>
      <c r="AM156" s="586"/>
      <c r="AN156" s="586"/>
      <c r="AO156" s="586"/>
      <c r="AP156" s="586"/>
      <c r="AQ156" s="586"/>
      <c r="AR156" s="586"/>
      <c r="AS156" s="586"/>
      <c r="AT156" s="586"/>
    </row>
    <row r="157" spans="1:46" ht="17.75" customHeight="1">
      <c r="A157" s="586"/>
      <c r="B157" s="875"/>
      <c r="C157" s="876"/>
      <c r="D157" s="833" t="s">
        <v>1695</v>
      </c>
      <c r="E157" s="834">
        <v>41.818181818181813</v>
      </c>
      <c r="F157" s="834">
        <v>53.125</v>
      </c>
      <c r="G157" s="834">
        <v>49.401197604790418</v>
      </c>
      <c r="H157" s="835">
        <v>34.456928838951313</v>
      </c>
      <c r="I157" s="835">
        <v>37.8125</v>
      </c>
      <c r="J157" s="836">
        <v>36.824696802646088</v>
      </c>
      <c r="K157" s="586"/>
      <c r="L157" s="599"/>
      <c r="M157" s="1929"/>
      <c r="N157" s="1929"/>
      <c r="O157" s="1929"/>
      <c r="P157" s="1929"/>
      <c r="Q157" s="1929"/>
      <c r="R157" s="586"/>
      <c r="S157" s="586"/>
      <c r="T157" s="586"/>
      <c r="U157" s="586"/>
      <c r="V157" s="586"/>
      <c r="W157" s="586"/>
      <c r="X157" s="586"/>
      <c r="Y157" s="586"/>
      <c r="Z157" s="586"/>
      <c r="AA157" s="586"/>
      <c r="AB157" s="601"/>
      <c r="AC157" s="586"/>
      <c r="AD157" s="586"/>
      <c r="AE157" s="586"/>
      <c r="AF157" s="586"/>
      <c r="AG157" s="586"/>
      <c r="AH157" s="586"/>
      <c r="AI157" s="586"/>
      <c r="AJ157" s="586"/>
      <c r="AK157" s="586"/>
      <c r="AL157" s="586"/>
      <c r="AM157" s="586"/>
      <c r="AN157" s="586"/>
      <c r="AO157" s="586"/>
      <c r="AP157" s="586"/>
      <c r="AQ157" s="586"/>
      <c r="AR157" s="586"/>
      <c r="AS157" s="586"/>
      <c r="AT157" s="586"/>
    </row>
    <row r="158" spans="1:46" ht="17.75" customHeight="1">
      <c r="A158" s="586"/>
      <c r="B158" s="875"/>
      <c r="C158" s="876"/>
      <c r="D158" s="833" t="s">
        <v>1696</v>
      </c>
      <c r="E158" s="834">
        <v>0</v>
      </c>
      <c r="F158" s="834">
        <v>0</v>
      </c>
      <c r="G158" s="834">
        <v>0</v>
      </c>
      <c r="H158" s="835">
        <v>0.37453183520599254</v>
      </c>
      <c r="I158" s="835">
        <v>0.625</v>
      </c>
      <c r="J158" s="836">
        <v>0.55126791620727666</v>
      </c>
      <c r="K158" s="586"/>
      <c r="L158" s="599"/>
      <c r="M158" s="1929"/>
      <c r="N158" s="1929"/>
      <c r="O158" s="1929"/>
      <c r="P158" s="1929"/>
      <c r="Q158" s="1929"/>
      <c r="R158" s="586"/>
      <c r="S158" s="586"/>
      <c r="T158" s="586"/>
      <c r="U158" s="586"/>
      <c r="V158" s="586"/>
      <c r="W158" s="586"/>
      <c r="X158" s="586"/>
      <c r="Y158" s="586"/>
      <c r="Z158" s="586"/>
      <c r="AA158" s="586"/>
      <c r="AB158" s="601"/>
      <c r="AC158" s="586"/>
      <c r="AD158" s="586"/>
      <c r="AE158" s="586"/>
      <c r="AF158" s="586"/>
      <c r="AG158" s="586"/>
      <c r="AH158" s="586"/>
      <c r="AI158" s="586"/>
      <c r="AJ158" s="586"/>
      <c r="AK158" s="586"/>
      <c r="AL158" s="586"/>
      <c r="AM158" s="586"/>
      <c r="AN158" s="586"/>
      <c r="AO158" s="586"/>
      <c r="AP158" s="586"/>
      <c r="AQ158" s="586"/>
      <c r="AR158" s="586"/>
      <c r="AS158" s="586"/>
      <c r="AT158" s="586"/>
    </row>
    <row r="159" spans="1:46" ht="17.75" customHeight="1">
      <c r="A159" s="586"/>
      <c r="B159" s="875"/>
      <c r="C159" s="876"/>
      <c r="D159" s="833" t="s">
        <v>1697</v>
      </c>
      <c r="E159" s="834">
        <v>1.8181818181818181</v>
      </c>
      <c r="F159" s="834">
        <v>1.3392857142857142</v>
      </c>
      <c r="G159" s="834">
        <v>1.4970059880239521</v>
      </c>
      <c r="H159" s="835">
        <v>16.479400749063668</v>
      </c>
      <c r="I159" s="835">
        <v>5.625</v>
      </c>
      <c r="J159" s="836">
        <v>8.8202866593164266</v>
      </c>
      <c r="K159" s="586"/>
      <c r="L159" s="599"/>
      <c r="M159" s="1929"/>
      <c r="N159" s="1929"/>
      <c r="O159" s="1929"/>
      <c r="P159" s="1929"/>
      <c r="Q159" s="1929"/>
      <c r="R159" s="586"/>
      <c r="S159" s="586"/>
      <c r="T159" s="586"/>
      <c r="U159" s="586"/>
      <c r="V159" s="586"/>
      <c r="W159" s="586"/>
      <c r="X159" s="586"/>
      <c r="Y159" s="586"/>
      <c r="Z159" s="586"/>
      <c r="AA159" s="586"/>
      <c r="AB159" s="601"/>
      <c r="AC159" s="586"/>
      <c r="AD159" s="586"/>
      <c r="AE159" s="586"/>
      <c r="AF159" s="586"/>
      <c r="AG159" s="586"/>
      <c r="AH159" s="586"/>
      <c r="AI159" s="586"/>
      <c r="AJ159" s="586"/>
      <c r="AK159" s="586"/>
      <c r="AL159" s="586"/>
      <c r="AM159" s="586"/>
      <c r="AN159" s="586"/>
      <c r="AO159" s="586"/>
      <c r="AP159" s="586"/>
      <c r="AQ159" s="586"/>
      <c r="AR159" s="586"/>
      <c r="AS159" s="586"/>
      <c r="AT159" s="586"/>
    </row>
    <row r="160" spans="1:46" ht="17.75" customHeight="1">
      <c r="A160" s="586"/>
      <c r="B160" s="875"/>
      <c r="C160" s="876"/>
      <c r="D160" s="833" t="s">
        <v>1655</v>
      </c>
      <c r="E160" s="834">
        <v>0.90909090909090906</v>
      </c>
      <c r="F160" s="834">
        <v>3.5714285714285712</v>
      </c>
      <c r="G160" s="834">
        <v>2.6946107784431139</v>
      </c>
      <c r="H160" s="835">
        <v>7.8651685393258424</v>
      </c>
      <c r="I160" s="835">
        <v>7.34375</v>
      </c>
      <c r="J160" s="836">
        <v>7.4972436604189632</v>
      </c>
      <c r="K160" s="586"/>
      <c r="L160" s="599"/>
      <c r="M160" s="1929"/>
      <c r="N160" s="1929"/>
      <c r="O160" s="1929"/>
      <c r="P160" s="1929"/>
      <c r="Q160" s="1929"/>
      <c r="R160" s="586"/>
      <c r="S160" s="586"/>
      <c r="T160" s="586"/>
      <c r="U160" s="586"/>
      <c r="V160" s="586"/>
      <c r="W160" s="586"/>
      <c r="X160" s="586"/>
      <c r="Y160" s="586"/>
      <c r="Z160" s="586"/>
      <c r="AA160" s="586"/>
      <c r="AB160" s="601"/>
      <c r="AC160" s="586"/>
      <c r="AD160" s="586"/>
      <c r="AE160" s="586"/>
      <c r="AF160" s="586"/>
      <c r="AG160" s="586"/>
      <c r="AH160" s="586"/>
      <c r="AI160" s="586"/>
      <c r="AJ160" s="586"/>
      <c r="AK160" s="586"/>
      <c r="AL160" s="586"/>
      <c r="AM160" s="586"/>
      <c r="AN160" s="586"/>
      <c r="AO160" s="586"/>
      <c r="AP160" s="586"/>
      <c r="AQ160" s="586"/>
      <c r="AR160" s="586"/>
      <c r="AS160" s="586"/>
      <c r="AT160" s="586"/>
    </row>
    <row r="161" spans="1:46" ht="17.75" customHeight="1">
      <c r="A161" s="586"/>
      <c r="B161" s="875"/>
      <c r="C161" s="876"/>
      <c r="D161" s="877" t="s">
        <v>1698</v>
      </c>
      <c r="E161" s="878"/>
      <c r="F161" s="878"/>
      <c r="G161" s="878"/>
      <c r="H161" s="878"/>
      <c r="I161" s="878"/>
      <c r="J161" s="879"/>
      <c r="K161" s="586"/>
      <c r="L161" s="599"/>
      <c r="M161" s="1929"/>
      <c r="N161" s="1929"/>
      <c r="O161" s="1929"/>
      <c r="P161" s="1929"/>
      <c r="Q161" s="1929"/>
      <c r="R161" s="586"/>
      <c r="S161" s="586"/>
      <c r="T161" s="586"/>
      <c r="U161" s="586"/>
      <c r="V161" s="586"/>
      <c r="W161" s="586"/>
      <c r="X161" s="586"/>
      <c r="Y161" s="586"/>
      <c r="Z161" s="586"/>
      <c r="AA161" s="586"/>
      <c r="AB161" s="601"/>
      <c r="AC161" s="586"/>
      <c r="AD161" s="586"/>
      <c r="AE161" s="586"/>
      <c r="AF161" s="586"/>
      <c r="AG161" s="586"/>
      <c r="AH161" s="586"/>
      <c r="AI161" s="586"/>
      <c r="AJ161" s="586"/>
      <c r="AK161" s="586"/>
      <c r="AL161" s="586"/>
      <c r="AM161" s="586"/>
      <c r="AN161" s="586"/>
      <c r="AO161" s="586"/>
      <c r="AP161" s="586"/>
      <c r="AQ161" s="586"/>
      <c r="AR161" s="586"/>
      <c r="AS161" s="586"/>
      <c r="AT161" s="586"/>
    </row>
    <row r="162" spans="1:46" ht="17.75" customHeight="1">
      <c r="A162" s="586"/>
      <c r="B162" s="875"/>
      <c r="C162" s="876"/>
      <c r="D162" s="833" t="s">
        <v>1699</v>
      </c>
      <c r="E162" s="834">
        <v>85.416666666666657</v>
      </c>
      <c r="F162" s="834">
        <v>76.229508196721312</v>
      </c>
      <c r="G162" s="834">
        <v>78.82352941176471</v>
      </c>
      <c r="H162" s="835">
        <v>86.524822695035468</v>
      </c>
      <c r="I162" s="835">
        <v>80</v>
      </c>
      <c r="J162" s="836">
        <v>82.134570765661252</v>
      </c>
      <c r="K162" s="586"/>
      <c r="L162" s="599"/>
      <c r="M162" s="1929"/>
      <c r="N162" s="1929"/>
      <c r="O162" s="1929"/>
      <c r="P162" s="1929"/>
      <c r="Q162" s="1929"/>
      <c r="R162" s="586"/>
      <c r="S162" s="586"/>
      <c r="T162" s="586"/>
      <c r="U162" s="586"/>
      <c r="V162" s="586"/>
      <c r="W162" s="586"/>
      <c r="X162" s="586"/>
      <c r="Y162" s="586"/>
      <c r="Z162" s="586"/>
      <c r="AA162" s="586"/>
      <c r="AB162" s="601"/>
      <c r="AC162" s="586"/>
      <c r="AD162" s="586"/>
      <c r="AE162" s="586"/>
      <c r="AF162" s="586"/>
      <c r="AG162" s="586"/>
      <c r="AH162" s="586"/>
      <c r="AI162" s="586"/>
      <c r="AJ162" s="586"/>
      <c r="AK162" s="586"/>
      <c r="AL162" s="586"/>
      <c r="AM162" s="586"/>
      <c r="AN162" s="586"/>
      <c r="AO162" s="586"/>
      <c r="AP162" s="586"/>
      <c r="AQ162" s="586"/>
      <c r="AR162" s="586"/>
      <c r="AS162" s="586"/>
      <c r="AT162" s="586"/>
    </row>
    <row r="163" spans="1:46" ht="17.75" customHeight="1">
      <c r="A163" s="586"/>
      <c r="B163" s="875"/>
      <c r="C163" s="876"/>
      <c r="D163" s="833" t="s">
        <v>1700</v>
      </c>
      <c r="E163" s="834">
        <v>8.3333333333333321</v>
      </c>
      <c r="F163" s="834">
        <v>8.1967213114754092</v>
      </c>
      <c r="G163" s="834">
        <v>8.235294117647058</v>
      </c>
      <c r="H163" s="835">
        <v>4.9645390070921991</v>
      </c>
      <c r="I163" s="835">
        <v>4.8275862068965516</v>
      </c>
      <c r="J163" s="836">
        <v>4.8723897911832941</v>
      </c>
      <c r="K163" s="586"/>
      <c r="L163" s="599"/>
      <c r="M163" s="1929"/>
      <c r="N163" s="1929"/>
      <c r="O163" s="1929"/>
      <c r="P163" s="1929"/>
      <c r="Q163" s="1929"/>
      <c r="R163" s="586"/>
      <c r="S163" s="586"/>
      <c r="T163" s="586"/>
      <c r="U163" s="586"/>
      <c r="V163" s="586"/>
      <c r="W163" s="586"/>
      <c r="X163" s="586"/>
      <c r="Y163" s="586"/>
      <c r="Z163" s="586"/>
      <c r="AA163" s="586"/>
      <c r="AB163" s="601"/>
      <c r="AC163" s="586"/>
      <c r="AD163" s="586"/>
      <c r="AE163" s="586"/>
      <c r="AF163" s="586"/>
      <c r="AG163" s="586"/>
      <c r="AH163" s="586"/>
      <c r="AI163" s="586"/>
      <c r="AJ163" s="586"/>
      <c r="AK163" s="586"/>
      <c r="AL163" s="586"/>
      <c r="AM163" s="586"/>
      <c r="AN163" s="586"/>
      <c r="AO163" s="586"/>
      <c r="AP163" s="586"/>
      <c r="AQ163" s="586"/>
      <c r="AR163" s="586"/>
      <c r="AS163" s="586"/>
      <c r="AT163" s="586"/>
    </row>
    <row r="164" spans="1:46" ht="17.75" customHeight="1">
      <c r="A164" s="586"/>
      <c r="B164" s="875"/>
      <c r="C164" s="876"/>
      <c r="D164" s="833" t="s">
        <v>1701</v>
      </c>
      <c r="E164" s="834">
        <v>2.083333333333333</v>
      </c>
      <c r="F164" s="834">
        <v>7.3770491803278686</v>
      </c>
      <c r="G164" s="834">
        <v>5.8823529411764701</v>
      </c>
      <c r="H164" s="835">
        <v>0.70921985815602839</v>
      </c>
      <c r="I164" s="835">
        <v>0</v>
      </c>
      <c r="J164" s="836">
        <v>0.23201856148491878</v>
      </c>
      <c r="K164" s="586"/>
      <c r="L164" s="599"/>
      <c r="M164" s="1929"/>
      <c r="N164" s="1929"/>
      <c r="O164" s="1929"/>
      <c r="P164" s="1929"/>
      <c r="Q164" s="1929"/>
      <c r="R164" s="586"/>
      <c r="S164" s="586"/>
      <c r="T164" s="586"/>
      <c r="U164" s="586"/>
      <c r="V164" s="586"/>
      <c r="W164" s="586"/>
      <c r="X164" s="586"/>
      <c r="Y164" s="586"/>
      <c r="Z164" s="586"/>
      <c r="AA164" s="586"/>
      <c r="AB164" s="601"/>
      <c r="AC164" s="586"/>
      <c r="AD164" s="586"/>
      <c r="AE164" s="586"/>
      <c r="AF164" s="586"/>
      <c r="AG164" s="586"/>
      <c r="AH164" s="586"/>
      <c r="AI164" s="586"/>
      <c r="AJ164" s="586"/>
      <c r="AK164" s="586"/>
      <c r="AL164" s="586"/>
      <c r="AM164" s="586"/>
      <c r="AN164" s="586"/>
      <c r="AO164" s="586"/>
      <c r="AP164" s="586"/>
      <c r="AQ164" s="586"/>
      <c r="AR164" s="586"/>
      <c r="AS164" s="586"/>
      <c r="AT164" s="586"/>
    </row>
    <row r="165" spans="1:46" ht="17.75" customHeight="1">
      <c r="A165" s="586"/>
      <c r="B165" s="875"/>
      <c r="C165" s="876"/>
      <c r="D165" s="833" t="s">
        <v>1702</v>
      </c>
      <c r="E165" s="834">
        <v>0</v>
      </c>
      <c r="F165" s="834">
        <v>5.7377049180327866</v>
      </c>
      <c r="G165" s="834">
        <v>4.117647058823529</v>
      </c>
      <c r="H165" s="835">
        <v>2.8368794326241136</v>
      </c>
      <c r="I165" s="835">
        <v>7.2413793103448283</v>
      </c>
      <c r="J165" s="836">
        <v>5.8004640371229694</v>
      </c>
      <c r="K165" s="586"/>
      <c r="L165" s="599"/>
      <c r="M165" s="1929"/>
      <c r="N165" s="1929"/>
      <c r="O165" s="1929"/>
      <c r="P165" s="1929"/>
      <c r="Q165" s="1929"/>
      <c r="R165" s="586"/>
      <c r="S165" s="586"/>
      <c r="T165" s="586"/>
      <c r="U165" s="586"/>
      <c r="V165" s="586"/>
      <c r="W165" s="586"/>
      <c r="X165" s="586"/>
      <c r="Y165" s="586"/>
      <c r="Z165" s="586"/>
      <c r="AA165" s="586"/>
      <c r="AB165" s="601"/>
      <c r="AC165" s="586"/>
      <c r="AD165" s="586"/>
      <c r="AE165" s="586"/>
      <c r="AF165" s="586"/>
      <c r="AG165" s="586"/>
      <c r="AH165" s="586"/>
      <c r="AI165" s="586"/>
      <c r="AJ165" s="586"/>
      <c r="AK165" s="586"/>
      <c r="AL165" s="586"/>
      <c r="AM165" s="586"/>
      <c r="AN165" s="586"/>
      <c r="AO165" s="586"/>
      <c r="AP165" s="586"/>
      <c r="AQ165" s="586"/>
      <c r="AR165" s="586"/>
      <c r="AS165" s="586"/>
      <c r="AT165" s="586"/>
    </row>
    <row r="166" spans="1:46" ht="17.75" customHeight="1" thickBot="1">
      <c r="A166" s="586"/>
      <c r="B166" s="880"/>
      <c r="C166" s="881"/>
      <c r="D166" s="839" t="s">
        <v>1655</v>
      </c>
      <c r="E166" s="840">
        <v>4.1666666666666661</v>
      </c>
      <c r="F166" s="840">
        <v>2.459016393442623</v>
      </c>
      <c r="G166" s="840">
        <v>2.9411764705882351</v>
      </c>
      <c r="H166" s="841">
        <v>4.9645390070921991</v>
      </c>
      <c r="I166" s="841">
        <v>7.931034482758621</v>
      </c>
      <c r="J166" s="842">
        <v>6.9605568445475638</v>
      </c>
      <c r="K166" s="586"/>
      <c r="L166" s="695"/>
      <c r="M166" s="697"/>
      <c r="N166" s="697"/>
      <c r="O166" s="697"/>
      <c r="P166" s="697"/>
      <c r="Q166" s="697"/>
      <c r="R166" s="697"/>
      <c r="S166" s="697"/>
      <c r="T166" s="697"/>
      <c r="U166" s="697"/>
      <c r="V166" s="697"/>
      <c r="W166" s="697"/>
      <c r="X166" s="697"/>
      <c r="Y166" s="697"/>
      <c r="Z166" s="697"/>
      <c r="AA166" s="697"/>
      <c r="AB166" s="698"/>
      <c r="AC166" s="586"/>
      <c r="AD166" s="586"/>
      <c r="AE166" s="586"/>
      <c r="AF166" s="586"/>
      <c r="AG166" s="586"/>
      <c r="AH166" s="586"/>
      <c r="AI166" s="586"/>
      <c r="AJ166" s="586"/>
      <c r="AK166" s="586"/>
      <c r="AL166" s="586"/>
      <c r="AM166" s="586"/>
      <c r="AN166" s="586"/>
      <c r="AO166" s="586"/>
      <c r="AP166" s="586"/>
      <c r="AQ166" s="586"/>
      <c r="AR166" s="586"/>
      <c r="AS166" s="586"/>
      <c r="AT166" s="586"/>
    </row>
    <row r="167" spans="1:46" ht="17.75" customHeight="1">
      <c r="A167" s="586"/>
      <c r="B167" s="882">
        <v>5</v>
      </c>
      <c r="C167" s="1937" t="s">
        <v>1703</v>
      </c>
      <c r="D167" s="883" t="s">
        <v>1704</v>
      </c>
      <c r="E167" s="884"/>
      <c r="F167" s="884"/>
      <c r="G167" s="884"/>
      <c r="H167" s="884"/>
      <c r="I167" s="884"/>
      <c r="J167" s="885"/>
      <c r="K167" s="586"/>
      <c r="L167" s="823"/>
      <c r="M167" s="824"/>
      <c r="N167" s="824"/>
      <c r="O167" s="824"/>
      <c r="P167" s="824"/>
      <c r="Q167" s="824"/>
      <c r="R167" s="824"/>
      <c r="S167" s="824"/>
      <c r="T167" s="824"/>
      <c r="U167" s="824"/>
      <c r="V167" s="824"/>
      <c r="W167" s="824"/>
      <c r="X167" s="824"/>
      <c r="Y167" s="824"/>
      <c r="Z167" s="824"/>
      <c r="AA167" s="824"/>
      <c r="AB167" s="825"/>
      <c r="AC167" s="586"/>
      <c r="AD167" s="586"/>
      <c r="AE167" s="586"/>
      <c r="AF167" s="586"/>
      <c r="AG167" s="586"/>
      <c r="AH167" s="586"/>
      <c r="AI167" s="586"/>
      <c r="AJ167" s="586"/>
      <c r="AK167" s="586"/>
      <c r="AL167" s="586"/>
      <c r="AM167" s="586"/>
      <c r="AN167" s="586"/>
      <c r="AO167" s="586"/>
      <c r="AP167" s="586"/>
      <c r="AQ167" s="586"/>
      <c r="AR167" s="586"/>
      <c r="AS167" s="586"/>
      <c r="AT167" s="586"/>
    </row>
    <row r="168" spans="1:46" ht="17.75" customHeight="1">
      <c r="A168" s="586"/>
      <c r="B168" s="886"/>
      <c r="C168" s="1938"/>
      <c r="D168" s="833" t="s">
        <v>1705</v>
      </c>
      <c r="E168" s="834">
        <v>99.395770392749256</v>
      </c>
      <c r="F168" s="834">
        <v>97.843665768194072</v>
      </c>
      <c r="G168" s="834">
        <v>98.575498575498571</v>
      </c>
      <c r="H168" s="835">
        <v>94.33</v>
      </c>
      <c r="I168" s="835">
        <v>79.73</v>
      </c>
      <c r="J168" s="836">
        <v>88.56</v>
      </c>
      <c r="K168" s="586"/>
      <c r="L168" s="599"/>
      <c r="M168" s="1929" t="s">
        <v>1908</v>
      </c>
      <c r="N168" s="1929"/>
      <c r="O168" s="1929"/>
      <c r="P168" s="1929"/>
      <c r="Q168" s="1929"/>
      <c r="R168" s="600"/>
      <c r="S168" s="600"/>
      <c r="T168" s="600"/>
      <c r="U168" s="586"/>
      <c r="V168" s="586"/>
      <c r="W168" s="586"/>
      <c r="X168" s="586"/>
      <c r="Y168" s="586"/>
      <c r="Z168" s="586"/>
      <c r="AA168" s="586"/>
      <c r="AB168" s="601"/>
      <c r="AC168" s="586"/>
      <c r="AD168" s="586"/>
      <c r="AE168" s="586"/>
      <c r="AF168" s="586"/>
      <c r="AG168" s="586"/>
      <c r="AH168" s="586"/>
      <c r="AI168" s="586"/>
      <c r="AJ168" s="586"/>
      <c r="AK168" s="586"/>
      <c r="AL168" s="586"/>
      <c r="AM168" s="586"/>
      <c r="AN168" s="586"/>
      <c r="AO168" s="586"/>
      <c r="AP168" s="586"/>
      <c r="AQ168" s="586"/>
      <c r="AR168" s="586"/>
      <c r="AS168" s="586"/>
      <c r="AT168" s="586"/>
    </row>
    <row r="169" spans="1:46" ht="17.75" customHeight="1">
      <c r="A169" s="586"/>
      <c r="B169" s="886"/>
      <c r="C169" s="887"/>
      <c r="D169" s="833" t="s">
        <v>1706</v>
      </c>
      <c r="E169" s="834">
        <v>73.716012084592137</v>
      </c>
      <c r="F169" s="834">
        <v>92.452830188679243</v>
      </c>
      <c r="G169" s="834">
        <v>83.618233618233617</v>
      </c>
      <c r="H169" s="835">
        <v>19.72</v>
      </c>
      <c r="I169" s="835">
        <v>38.81</v>
      </c>
      <c r="J169" s="836">
        <v>27.27</v>
      </c>
      <c r="K169" s="586"/>
      <c r="L169" s="599"/>
      <c r="M169" s="1929"/>
      <c r="N169" s="1929"/>
      <c r="O169" s="1929"/>
      <c r="P169" s="1929"/>
      <c r="Q169" s="1929"/>
      <c r="R169" s="600"/>
      <c r="S169" s="600"/>
      <c r="T169" s="600"/>
      <c r="U169" s="586"/>
      <c r="V169" s="586"/>
      <c r="W169" s="586"/>
      <c r="X169" s="586"/>
      <c r="Y169" s="586"/>
      <c r="Z169" s="586"/>
      <c r="AA169" s="586"/>
      <c r="AB169" s="601"/>
      <c r="AC169" s="586"/>
      <c r="AD169" s="586"/>
      <c r="AE169" s="586"/>
      <c r="AF169" s="586"/>
      <c r="AG169" s="586"/>
      <c r="AH169" s="586"/>
      <c r="AI169" s="586"/>
      <c r="AJ169" s="586"/>
      <c r="AK169" s="586"/>
      <c r="AL169" s="586"/>
      <c r="AM169" s="586"/>
      <c r="AN169" s="586"/>
      <c r="AO169" s="586"/>
      <c r="AP169" s="586"/>
      <c r="AQ169" s="586"/>
      <c r="AR169" s="586"/>
      <c r="AS169" s="586"/>
      <c r="AT169" s="586"/>
    </row>
    <row r="170" spans="1:46" ht="17.75" customHeight="1">
      <c r="A170" s="586"/>
      <c r="B170" s="886"/>
      <c r="C170" s="887"/>
      <c r="D170" s="833" t="s">
        <v>1707</v>
      </c>
      <c r="E170" s="834">
        <v>44.410876132930518</v>
      </c>
      <c r="F170" s="834">
        <v>76.010781671159037</v>
      </c>
      <c r="G170" s="834">
        <v>61.111111111111114</v>
      </c>
      <c r="H170" s="835">
        <v>4.8499999999999996</v>
      </c>
      <c r="I170" s="835">
        <v>1.98</v>
      </c>
      <c r="J170" s="836">
        <v>3.72</v>
      </c>
      <c r="K170" s="586"/>
      <c r="L170" s="599"/>
      <c r="M170" s="1929"/>
      <c r="N170" s="1929"/>
      <c r="O170" s="1929"/>
      <c r="P170" s="1929"/>
      <c r="Q170" s="1929"/>
      <c r="R170" s="600"/>
      <c r="S170" s="600"/>
      <c r="T170" s="600"/>
      <c r="U170" s="586"/>
      <c r="V170" s="586"/>
      <c r="W170" s="586"/>
      <c r="X170" s="586"/>
      <c r="Y170" s="586"/>
      <c r="Z170" s="586"/>
      <c r="AA170" s="586"/>
      <c r="AB170" s="601"/>
      <c r="AC170" s="586"/>
      <c r="AD170" s="586"/>
      <c r="AE170" s="586"/>
      <c r="AF170" s="586"/>
      <c r="AG170" s="586"/>
      <c r="AH170" s="586"/>
      <c r="AI170" s="586"/>
      <c r="AJ170" s="586"/>
      <c r="AK170" s="586"/>
      <c r="AL170" s="586"/>
      <c r="AM170" s="586"/>
      <c r="AN170" s="586"/>
      <c r="AO170" s="586"/>
      <c r="AP170" s="586"/>
      <c r="AQ170" s="586"/>
      <c r="AR170" s="586"/>
      <c r="AS170" s="586"/>
      <c r="AT170" s="586"/>
    </row>
    <row r="171" spans="1:46" ht="17.75" customHeight="1">
      <c r="A171" s="586"/>
      <c r="B171" s="886"/>
      <c r="C171" s="887"/>
      <c r="D171" s="833" t="s">
        <v>1708</v>
      </c>
      <c r="E171" s="834">
        <v>0</v>
      </c>
      <c r="F171" s="834">
        <v>0</v>
      </c>
      <c r="G171" s="834">
        <v>0</v>
      </c>
      <c r="H171" s="835">
        <v>10.01</v>
      </c>
      <c r="I171" s="835">
        <v>22.46</v>
      </c>
      <c r="J171" s="836">
        <v>14.93</v>
      </c>
      <c r="K171" s="586"/>
      <c r="L171" s="599"/>
      <c r="M171" s="1929"/>
      <c r="N171" s="1929"/>
      <c r="O171" s="1929"/>
      <c r="P171" s="1929"/>
      <c r="Q171" s="1929"/>
      <c r="R171" s="600"/>
      <c r="S171" s="600"/>
      <c r="T171" s="600"/>
      <c r="U171" s="586"/>
      <c r="V171" s="586"/>
      <c r="W171" s="586"/>
      <c r="X171" s="586"/>
      <c r="Y171" s="586"/>
      <c r="Z171" s="586"/>
      <c r="AA171" s="586"/>
      <c r="AB171" s="601"/>
      <c r="AC171" s="586"/>
      <c r="AD171" s="586"/>
      <c r="AE171" s="586"/>
      <c r="AF171" s="586"/>
      <c r="AG171" s="586"/>
      <c r="AH171" s="586"/>
      <c r="AI171" s="586"/>
      <c r="AJ171" s="586"/>
      <c r="AK171" s="586"/>
      <c r="AL171" s="586"/>
      <c r="AM171" s="586"/>
      <c r="AN171" s="586"/>
      <c r="AO171" s="586"/>
      <c r="AP171" s="586"/>
      <c r="AQ171" s="586"/>
      <c r="AR171" s="586"/>
      <c r="AS171" s="586"/>
      <c r="AT171" s="586"/>
    </row>
    <row r="172" spans="1:46" ht="17.75" customHeight="1">
      <c r="A172" s="586"/>
      <c r="B172" s="886"/>
      <c r="C172" s="887"/>
      <c r="D172" s="888" t="s">
        <v>1709</v>
      </c>
      <c r="E172" s="889"/>
      <c r="F172" s="889"/>
      <c r="G172" s="889"/>
      <c r="H172" s="889"/>
      <c r="I172" s="889"/>
      <c r="J172" s="890"/>
      <c r="K172" s="586"/>
      <c r="L172" s="599"/>
      <c r="M172" s="1929"/>
      <c r="N172" s="1929"/>
      <c r="O172" s="1929"/>
      <c r="P172" s="1929"/>
      <c r="Q172" s="1929"/>
      <c r="R172" s="600"/>
      <c r="S172" s="600"/>
      <c r="T172" s="600"/>
      <c r="U172" s="586"/>
      <c r="V172" s="586"/>
      <c r="W172" s="586"/>
      <c r="X172" s="586"/>
      <c r="Y172" s="586"/>
      <c r="Z172" s="586"/>
      <c r="AA172" s="586"/>
      <c r="AB172" s="601"/>
      <c r="AC172" s="586"/>
      <c r="AD172" s="586"/>
      <c r="AE172" s="586"/>
      <c r="AF172" s="586"/>
      <c r="AG172" s="586"/>
      <c r="AH172" s="586"/>
      <c r="AI172" s="586"/>
      <c r="AJ172" s="586"/>
      <c r="AK172" s="586"/>
      <c r="AL172" s="586"/>
      <c r="AM172" s="586"/>
      <c r="AN172" s="586"/>
      <c r="AO172" s="586"/>
      <c r="AP172" s="586"/>
      <c r="AQ172" s="586"/>
      <c r="AR172" s="586"/>
      <c r="AS172" s="586"/>
      <c r="AT172" s="586"/>
    </row>
    <row r="173" spans="1:46" ht="17.75" customHeight="1">
      <c r="A173" s="586"/>
      <c r="B173" s="886"/>
      <c r="C173" s="887"/>
      <c r="D173" s="833" t="s">
        <v>1710</v>
      </c>
      <c r="E173" s="834">
        <v>29.607250755287005</v>
      </c>
      <c r="F173" s="834">
        <v>14.555256064690028</v>
      </c>
      <c r="G173" s="834">
        <v>21.652421652421651</v>
      </c>
      <c r="H173" s="835">
        <v>40.21</v>
      </c>
      <c r="I173" s="835">
        <v>26.02</v>
      </c>
      <c r="J173" s="836">
        <v>34.6</v>
      </c>
      <c r="K173" s="586"/>
      <c r="L173" s="599"/>
      <c r="M173" s="1929"/>
      <c r="N173" s="1929"/>
      <c r="O173" s="1929"/>
      <c r="P173" s="1929"/>
      <c r="Q173" s="1929"/>
      <c r="R173" s="600"/>
      <c r="S173" s="600"/>
      <c r="T173" s="600"/>
      <c r="U173" s="586"/>
      <c r="V173" s="586"/>
      <c r="W173" s="586"/>
      <c r="X173" s="586"/>
      <c r="Y173" s="586"/>
      <c r="Z173" s="586"/>
      <c r="AA173" s="586"/>
      <c r="AB173" s="601"/>
      <c r="AC173" s="586"/>
      <c r="AD173" s="586"/>
      <c r="AE173" s="586"/>
      <c r="AF173" s="586"/>
      <c r="AG173" s="586"/>
      <c r="AH173" s="586"/>
      <c r="AI173" s="586"/>
      <c r="AJ173" s="586"/>
      <c r="AK173" s="586"/>
      <c r="AL173" s="586"/>
      <c r="AM173" s="586"/>
      <c r="AN173" s="586"/>
      <c r="AO173" s="586"/>
      <c r="AP173" s="586"/>
      <c r="AQ173" s="586"/>
      <c r="AR173" s="586"/>
      <c r="AS173" s="586"/>
      <c r="AT173" s="586"/>
    </row>
    <row r="174" spans="1:46" ht="17.75" customHeight="1">
      <c r="A174" s="586"/>
      <c r="B174" s="886"/>
      <c r="C174" s="887"/>
      <c r="D174" s="833" t="s">
        <v>1711</v>
      </c>
      <c r="E174" s="834">
        <v>67.371601208459225</v>
      </c>
      <c r="F174" s="834">
        <v>34.501347708894883</v>
      </c>
      <c r="G174" s="834">
        <v>50</v>
      </c>
      <c r="H174" s="835">
        <v>50.37</v>
      </c>
      <c r="I174" s="835">
        <v>23.48</v>
      </c>
      <c r="J174" s="836">
        <v>39.74</v>
      </c>
      <c r="K174" s="586"/>
      <c r="L174" s="599"/>
      <c r="M174" s="1929"/>
      <c r="N174" s="1929"/>
      <c r="O174" s="1929"/>
      <c r="P174" s="1929"/>
      <c r="Q174" s="1929"/>
      <c r="R174" s="600"/>
      <c r="S174" s="600"/>
      <c r="T174" s="600"/>
      <c r="U174" s="586"/>
      <c r="V174" s="586"/>
      <c r="W174" s="586"/>
      <c r="X174" s="586"/>
      <c r="Y174" s="586"/>
      <c r="Z174" s="586"/>
      <c r="AA174" s="586"/>
      <c r="AB174" s="601"/>
      <c r="AC174" s="586"/>
      <c r="AD174" s="586"/>
      <c r="AE174" s="586"/>
      <c r="AF174" s="586"/>
      <c r="AG174" s="586"/>
      <c r="AH174" s="586"/>
      <c r="AI174" s="586"/>
      <c r="AJ174" s="586"/>
      <c r="AK174" s="586"/>
      <c r="AL174" s="586"/>
      <c r="AM174" s="586"/>
      <c r="AN174" s="586"/>
      <c r="AO174" s="586"/>
      <c r="AP174" s="586"/>
      <c r="AQ174" s="586"/>
      <c r="AR174" s="586"/>
      <c r="AS174" s="586"/>
      <c r="AT174" s="586"/>
    </row>
    <row r="175" spans="1:46" ht="17.75" customHeight="1">
      <c r="A175" s="586"/>
      <c r="B175" s="886"/>
      <c r="C175" s="887"/>
      <c r="D175" s="833" t="s">
        <v>1712</v>
      </c>
      <c r="E175" s="834">
        <v>49.546827794561935</v>
      </c>
      <c r="F175" s="834">
        <v>34.770889487870619</v>
      </c>
      <c r="G175" s="834">
        <v>41.737891737891736</v>
      </c>
      <c r="H175" s="835">
        <v>37.770000000000003</v>
      </c>
      <c r="I175" s="835">
        <v>35.28</v>
      </c>
      <c r="J175" s="836">
        <v>36.78</v>
      </c>
      <c r="K175" s="586"/>
      <c r="L175" s="599"/>
      <c r="M175" s="1929"/>
      <c r="N175" s="1929"/>
      <c r="O175" s="1929"/>
      <c r="P175" s="1929"/>
      <c r="Q175" s="1929"/>
      <c r="R175" s="600"/>
      <c r="S175" s="600"/>
      <c r="T175" s="600"/>
      <c r="U175" s="586"/>
      <c r="V175" s="586"/>
      <c r="W175" s="586"/>
      <c r="X175" s="586"/>
      <c r="Y175" s="586"/>
      <c r="Z175" s="586"/>
      <c r="AA175" s="586"/>
      <c r="AB175" s="601"/>
      <c r="AC175" s="586"/>
      <c r="AD175" s="586"/>
      <c r="AE175" s="586"/>
      <c r="AF175" s="586"/>
      <c r="AG175" s="586"/>
      <c r="AH175" s="586"/>
      <c r="AI175" s="586"/>
      <c r="AJ175" s="586"/>
      <c r="AK175" s="586"/>
      <c r="AL175" s="586"/>
      <c r="AM175" s="586"/>
      <c r="AN175" s="586"/>
      <c r="AO175" s="586"/>
      <c r="AP175" s="586"/>
      <c r="AQ175" s="586"/>
      <c r="AR175" s="586"/>
      <c r="AS175" s="586"/>
      <c r="AT175" s="586"/>
    </row>
    <row r="176" spans="1:46" ht="17.75" customHeight="1">
      <c r="A176" s="586"/>
      <c r="B176" s="886"/>
      <c r="C176" s="887"/>
      <c r="D176" s="833" t="s">
        <v>1713</v>
      </c>
      <c r="E176" s="834">
        <v>8.1570996978851973</v>
      </c>
      <c r="F176" s="834">
        <v>0.53908355795148255</v>
      </c>
      <c r="G176" s="834">
        <v>4.1310541310541309</v>
      </c>
      <c r="H176" s="835">
        <v>9.3800000000000008</v>
      </c>
      <c r="I176" s="835">
        <v>8.06</v>
      </c>
      <c r="J176" s="836">
        <v>8.86</v>
      </c>
      <c r="K176" s="586"/>
      <c r="L176" s="599"/>
      <c r="M176" s="1929"/>
      <c r="N176" s="1929"/>
      <c r="O176" s="1929"/>
      <c r="P176" s="1929"/>
      <c r="Q176" s="1929"/>
      <c r="R176" s="600"/>
      <c r="S176" s="600"/>
      <c r="T176" s="600"/>
      <c r="U176" s="586"/>
      <c r="V176" s="586"/>
      <c r="W176" s="586"/>
      <c r="X176" s="586"/>
      <c r="Y176" s="586"/>
      <c r="Z176" s="586"/>
      <c r="AA176" s="586"/>
      <c r="AB176" s="601"/>
      <c r="AC176" s="586"/>
      <c r="AD176" s="586"/>
      <c r="AE176" s="586"/>
      <c r="AF176" s="586"/>
      <c r="AG176" s="586"/>
      <c r="AH176" s="586"/>
      <c r="AI176" s="586"/>
      <c r="AJ176" s="586"/>
      <c r="AK176" s="586"/>
      <c r="AL176" s="586"/>
      <c r="AM176" s="586"/>
      <c r="AN176" s="586"/>
      <c r="AO176" s="586"/>
      <c r="AP176" s="586"/>
      <c r="AQ176" s="586"/>
      <c r="AR176" s="586"/>
      <c r="AS176" s="586"/>
      <c r="AT176" s="586"/>
    </row>
    <row r="177" spans="1:46" ht="17.75" customHeight="1">
      <c r="A177" s="586"/>
      <c r="B177" s="886"/>
      <c r="C177" s="887"/>
      <c r="D177" s="833" t="s">
        <v>1714</v>
      </c>
      <c r="E177" s="834">
        <v>4.833836858006042</v>
      </c>
      <c r="F177" s="834">
        <v>31.536388140161726</v>
      </c>
      <c r="G177" s="834">
        <v>18.945868945868945</v>
      </c>
      <c r="H177" s="835">
        <v>10.199999999999999</v>
      </c>
      <c r="I177" s="835">
        <v>42.11</v>
      </c>
      <c r="J177" s="836">
        <v>22.82</v>
      </c>
      <c r="K177" s="586"/>
      <c r="L177" s="599"/>
      <c r="M177" s="1929"/>
      <c r="N177" s="1929"/>
      <c r="O177" s="1929"/>
      <c r="P177" s="1929"/>
      <c r="Q177" s="1929"/>
      <c r="R177" s="600"/>
      <c r="S177" s="600"/>
      <c r="T177" s="600"/>
      <c r="U177" s="586"/>
      <c r="V177" s="586"/>
      <c r="W177" s="586"/>
      <c r="X177" s="586"/>
      <c r="Y177" s="586"/>
      <c r="Z177" s="586"/>
      <c r="AA177" s="586"/>
      <c r="AB177" s="601"/>
      <c r="AC177" s="586"/>
      <c r="AD177" s="586"/>
      <c r="AE177" s="586"/>
      <c r="AF177" s="586"/>
      <c r="AG177" s="586"/>
      <c r="AH177" s="586"/>
      <c r="AI177" s="586"/>
      <c r="AJ177" s="586"/>
      <c r="AK177" s="586"/>
      <c r="AL177" s="586"/>
      <c r="AM177" s="586"/>
      <c r="AN177" s="586"/>
      <c r="AO177" s="586"/>
      <c r="AP177" s="586"/>
      <c r="AQ177" s="586"/>
      <c r="AR177" s="586"/>
      <c r="AS177" s="586"/>
      <c r="AT177" s="586"/>
    </row>
    <row r="178" spans="1:46" ht="17.75" customHeight="1">
      <c r="A178" s="586"/>
      <c r="B178" s="886"/>
      <c r="C178" s="887"/>
      <c r="D178" s="833" t="s">
        <v>1715</v>
      </c>
      <c r="E178" s="834">
        <v>4.2296072507552873</v>
      </c>
      <c r="F178" s="834">
        <v>2.1563342318059302</v>
      </c>
      <c r="G178" s="834">
        <v>3.133903133903134</v>
      </c>
      <c r="H178" s="835">
        <v>16.100000000000001</v>
      </c>
      <c r="I178" s="835">
        <v>24.24</v>
      </c>
      <c r="J178" s="836">
        <v>19.32</v>
      </c>
      <c r="K178" s="586"/>
      <c r="L178" s="599"/>
      <c r="M178" s="1929"/>
      <c r="N178" s="1929"/>
      <c r="O178" s="1929"/>
      <c r="P178" s="1929"/>
      <c r="Q178" s="1929"/>
      <c r="R178" s="600"/>
      <c r="S178" s="600"/>
      <c r="T178" s="600"/>
      <c r="U178" s="586"/>
      <c r="V178" s="586"/>
      <c r="W178" s="586"/>
      <c r="X178" s="586"/>
      <c r="Y178" s="586"/>
      <c r="Z178" s="586"/>
      <c r="AA178" s="586"/>
      <c r="AB178" s="601"/>
      <c r="AC178" s="586"/>
      <c r="AD178" s="586"/>
      <c r="AE178" s="586"/>
      <c r="AF178" s="586"/>
      <c r="AG178" s="586"/>
      <c r="AH178" s="586"/>
      <c r="AI178" s="586"/>
      <c r="AJ178" s="586"/>
      <c r="AK178" s="586"/>
      <c r="AL178" s="586"/>
      <c r="AM178" s="586"/>
      <c r="AN178" s="586"/>
      <c r="AO178" s="586"/>
      <c r="AP178" s="586"/>
      <c r="AQ178" s="586"/>
      <c r="AR178" s="586"/>
      <c r="AS178" s="586"/>
      <c r="AT178" s="586"/>
    </row>
    <row r="179" spans="1:46" ht="17.75" customHeight="1">
      <c r="A179" s="586"/>
      <c r="B179" s="886"/>
      <c r="C179" s="887"/>
      <c r="D179" s="833" t="s">
        <v>1716</v>
      </c>
      <c r="E179" s="834">
        <v>0.60422960725075525</v>
      </c>
      <c r="F179" s="834">
        <v>0</v>
      </c>
      <c r="G179" s="834">
        <v>0.28490028490028491</v>
      </c>
      <c r="H179" s="835">
        <v>1.8</v>
      </c>
      <c r="I179" s="835">
        <v>8.1999999999999993</v>
      </c>
      <c r="J179" s="836">
        <v>4.33</v>
      </c>
      <c r="K179" s="586"/>
      <c r="L179" s="599"/>
      <c r="M179" s="1929"/>
      <c r="N179" s="1929"/>
      <c r="O179" s="1929"/>
      <c r="P179" s="1929"/>
      <c r="Q179" s="1929"/>
      <c r="R179" s="600"/>
      <c r="S179" s="600"/>
      <c r="T179" s="600"/>
      <c r="U179" s="586"/>
      <c r="V179" s="586"/>
      <c r="W179" s="586"/>
      <c r="X179" s="586"/>
      <c r="Y179" s="586"/>
      <c r="Z179" s="586"/>
      <c r="AA179" s="586"/>
      <c r="AB179" s="601"/>
      <c r="AC179" s="586"/>
      <c r="AD179" s="586"/>
      <c r="AE179" s="586"/>
      <c r="AF179" s="586"/>
      <c r="AG179" s="586"/>
      <c r="AH179" s="586"/>
      <c r="AI179" s="586"/>
      <c r="AJ179" s="586"/>
      <c r="AK179" s="586"/>
      <c r="AL179" s="586"/>
      <c r="AM179" s="586"/>
      <c r="AN179" s="586"/>
      <c r="AO179" s="586"/>
      <c r="AP179" s="586"/>
      <c r="AQ179" s="586"/>
      <c r="AR179" s="586"/>
      <c r="AS179" s="586"/>
      <c r="AT179" s="586"/>
    </row>
    <row r="180" spans="1:46" ht="17.75" customHeight="1">
      <c r="A180" s="586"/>
      <c r="B180" s="886"/>
      <c r="C180" s="887"/>
      <c r="D180" s="833" t="s">
        <v>1717</v>
      </c>
      <c r="E180" s="834">
        <v>8.1570996978851973</v>
      </c>
      <c r="F180" s="834">
        <v>11.859838274932615</v>
      </c>
      <c r="G180" s="834">
        <v>10.113960113960115</v>
      </c>
      <c r="H180" s="835">
        <v>6.89</v>
      </c>
      <c r="I180" s="835">
        <v>23.68</v>
      </c>
      <c r="J180" s="836">
        <v>13.53</v>
      </c>
      <c r="K180" s="586"/>
      <c r="L180" s="599"/>
      <c r="M180" s="1929"/>
      <c r="N180" s="1929"/>
      <c r="O180" s="1929"/>
      <c r="P180" s="1929"/>
      <c r="Q180" s="1929"/>
      <c r="R180" s="600"/>
      <c r="S180" s="600"/>
      <c r="T180" s="600"/>
      <c r="U180" s="586"/>
      <c r="V180" s="586"/>
      <c r="W180" s="586"/>
      <c r="X180" s="586"/>
      <c r="Y180" s="586"/>
      <c r="Z180" s="586"/>
      <c r="AA180" s="586"/>
      <c r="AB180" s="601"/>
      <c r="AC180" s="586"/>
      <c r="AD180" s="586"/>
      <c r="AE180" s="586"/>
      <c r="AF180" s="586"/>
      <c r="AG180" s="586"/>
      <c r="AH180" s="586"/>
      <c r="AI180" s="586"/>
      <c r="AJ180" s="586"/>
      <c r="AK180" s="586"/>
      <c r="AL180" s="586"/>
      <c r="AM180" s="586"/>
      <c r="AN180" s="586"/>
      <c r="AO180" s="586"/>
      <c r="AP180" s="586"/>
      <c r="AQ180" s="586"/>
      <c r="AR180" s="586"/>
      <c r="AS180" s="586"/>
      <c r="AT180" s="586"/>
    </row>
    <row r="181" spans="1:46" ht="17.75" customHeight="1">
      <c r="A181" s="586"/>
      <c r="B181" s="886"/>
      <c r="C181" s="887"/>
      <c r="D181" s="833" t="s">
        <v>1718</v>
      </c>
      <c r="E181" s="834">
        <v>0.30211480362537763</v>
      </c>
      <c r="F181" s="834">
        <v>0.26954177897574128</v>
      </c>
      <c r="G181" s="834">
        <v>0.28490028490028491</v>
      </c>
      <c r="H181" s="835">
        <v>1.88</v>
      </c>
      <c r="I181" s="835">
        <v>7.35</v>
      </c>
      <c r="J181" s="836">
        <v>4.04</v>
      </c>
      <c r="K181" s="586"/>
      <c r="L181" s="599"/>
      <c r="M181" s="1929"/>
      <c r="N181" s="1929"/>
      <c r="O181" s="1929"/>
      <c r="P181" s="1929"/>
      <c r="Q181" s="1929"/>
      <c r="R181" s="600"/>
      <c r="S181" s="600"/>
      <c r="T181" s="600"/>
      <c r="U181" s="586"/>
      <c r="V181" s="586"/>
      <c r="W181" s="586"/>
      <c r="X181" s="586"/>
      <c r="Y181" s="586"/>
      <c r="Z181" s="586"/>
      <c r="AA181" s="586"/>
      <c r="AB181" s="601"/>
      <c r="AC181" s="586"/>
      <c r="AD181" s="586"/>
      <c r="AE181" s="586"/>
      <c r="AF181" s="586"/>
      <c r="AG181" s="586"/>
      <c r="AH181" s="586"/>
      <c r="AI181" s="586"/>
      <c r="AJ181" s="586"/>
      <c r="AK181" s="586"/>
      <c r="AL181" s="586"/>
      <c r="AM181" s="586"/>
      <c r="AN181" s="586"/>
      <c r="AO181" s="586"/>
      <c r="AP181" s="586"/>
      <c r="AQ181" s="586"/>
      <c r="AR181" s="586"/>
      <c r="AS181" s="586"/>
      <c r="AT181" s="586"/>
    </row>
    <row r="182" spans="1:46" ht="17.75" customHeight="1">
      <c r="A182" s="586"/>
      <c r="B182" s="886"/>
      <c r="C182" s="887"/>
      <c r="D182" s="833" t="s">
        <v>1719</v>
      </c>
      <c r="E182" s="834">
        <v>0</v>
      </c>
      <c r="F182" s="834">
        <v>2.4258760107816713</v>
      </c>
      <c r="G182" s="834">
        <v>1.2820512820512819</v>
      </c>
      <c r="H182" s="835">
        <v>16.36</v>
      </c>
      <c r="I182" s="835">
        <v>23.1</v>
      </c>
      <c r="J182" s="836">
        <v>19.02</v>
      </c>
      <c r="K182" s="586"/>
      <c r="L182" s="599"/>
      <c r="M182" s="1929"/>
      <c r="N182" s="1929"/>
      <c r="O182" s="1929"/>
      <c r="P182" s="1929"/>
      <c r="Q182" s="1929"/>
      <c r="R182" s="600"/>
      <c r="S182" s="600"/>
      <c r="T182" s="600"/>
      <c r="U182" s="586"/>
      <c r="V182" s="586"/>
      <c r="W182" s="586"/>
      <c r="X182" s="586"/>
      <c r="Y182" s="586"/>
      <c r="Z182" s="586"/>
      <c r="AA182" s="586"/>
      <c r="AB182" s="601"/>
      <c r="AC182" s="586"/>
      <c r="AD182" s="586"/>
      <c r="AE182" s="586"/>
      <c r="AF182" s="586"/>
      <c r="AG182" s="586"/>
      <c r="AH182" s="586"/>
      <c r="AI182" s="586"/>
      <c r="AJ182" s="586"/>
      <c r="AK182" s="586"/>
      <c r="AL182" s="586"/>
      <c r="AM182" s="586"/>
      <c r="AN182" s="586"/>
      <c r="AO182" s="586"/>
      <c r="AP182" s="586"/>
      <c r="AQ182" s="586"/>
      <c r="AR182" s="586"/>
      <c r="AS182" s="586"/>
      <c r="AT182" s="586"/>
    </row>
    <row r="183" spans="1:46" ht="17.75" customHeight="1">
      <c r="A183" s="586"/>
      <c r="B183" s="886"/>
      <c r="C183" s="887"/>
      <c r="D183" s="833" t="s">
        <v>1720</v>
      </c>
      <c r="E183" s="834">
        <v>0</v>
      </c>
      <c r="F183" s="834">
        <v>0</v>
      </c>
      <c r="G183" s="834">
        <v>0</v>
      </c>
      <c r="H183" s="835">
        <v>0.43</v>
      </c>
      <c r="I183" s="835">
        <v>5.71</v>
      </c>
      <c r="J183" s="836">
        <v>2.52</v>
      </c>
      <c r="K183" s="586"/>
      <c r="L183" s="599"/>
      <c r="M183" s="1929"/>
      <c r="N183" s="1929"/>
      <c r="O183" s="1929"/>
      <c r="P183" s="1929"/>
      <c r="Q183" s="1929"/>
      <c r="R183" s="600"/>
      <c r="S183" s="600"/>
      <c r="T183" s="600"/>
      <c r="U183" s="586"/>
      <c r="V183" s="586"/>
      <c r="W183" s="586"/>
      <c r="X183" s="586"/>
      <c r="Y183" s="586"/>
      <c r="Z183" s="586"/>
      <c r="AA183" s="586"/>
      <c r="AB183" s="601"/>
      <c r="AC183" s="586"/>
      <c r="AD183" s="586"/>
      <c r="AE183" s="586"/>
      <c r="AF183" s="586"/>
      <c r="AG183" s="586"/>
      <c r="AH183" s="586"/>
      <c r="AI183" s="586"/>
      <c r="AJ183" s="586"/>
      <c r="AK183" s="586"/>
      <c r="AL183" s="586"/>
      <c r="AM183" s="586"/>
      <c r="AN183" s="586"/>
      <c r="AO183" s="586"/>
      <c r="AP183" s="586"/>
      <c r="AQ183" s="586"/>
      <c r="AR183" s="586"/>
      <c r="AS183" s="586"/>
      <c r="AT183" s="586"/>
    </row>
    <row r="184" spans="1:46" ht="17.75" customHeight="1">
      <c r="A184" s="586"/>
      <c r="B184" s="886"/>
      <c r="C184" s="887"/>
      <c r="D184" s="833" t="s">
        <v>1721</v>
      </c>
      <c r="E184" s="834">
        <v>10.876132930513595</v>
      </c>
      <c r="F184" s="834">
        <v>22.371967654986523</v>
      </c>
      <c r="G184" s="834">
        <v>16.951566951566953</v>
      </c>
      <c r="H184" s="835">
        <v>20.28</v>
      </c>
      <c r="I184" s="835">
        <v>23.13</v>
      </c>
      <c r="J184" s="836">
        <v>21.41</v>
      </c>
      <c r="K184" s="586"/>
      <c r="L184" s="599"/>
      <c r="M184" s="1929"/>
      <c r="N184" s="1929"/>
      <c r="O184" s="1929"/>
      <c r="P184" s="1929"/>
      <c r="Q184" s="1929"/>
      <c r="R184" s="600"/>
      <c r="S184" s="600"/>
      <c r="T184" s="600"/>
      <c r="U184" s="586"/>
      <c r="V184" s="586"/>
      <c r="W184" s="586"/>
      <c r="X184" s="586"/>
      <c r="Y184" s="586"/>
      <c r="Z184" s="586"/>
      <c r="AA184" s="586"/>
      <c r="AB184" s="601"/>
      <c r="AC184" s="586"/>
      <c r="AD184" s="586"/>
      <c r="AE184" s="586"/>
      <c r="AF184" s="586"/>
      <c r="AG184" s="586"/>
      <c r="AH184" s="586"/>
      <c r="AI184" s="586"/>
      <c r="AJ184" s="586"/>
      <c r="AK184" s="586"/>
      <c r="AL184" s="586"/>
      <c r="AM184" s="586"/>
      <c r="AN184" s="586"/>
      <c r="AO184" s="586"/>
      <c r="AP184" s="586"/>
      <c r="AQ184" s="586"/>
      <c r="AR184" s="586"/>
      <c r="AS184" s="586"/>
      <c r="AT184" s="586"/>
    </row>
    <row r="185" spans="1:46" ht="17.75" customHeight="1">
      <c r="A185" s="586"/>
      <c r="B185" s="886"/>
      <c r="C185" s="887"/>
      <c r="D185" s="833" t="s">
        <v>1722</v>
      </c>
      <c r="E185" s="834">
        <v>0</v>
      </c>
      <c r="F185" s="834">
        <v>0</v>
      </c>
      <c r="G185" s="834">
        <v>0</v>
      </c>
      <c r="H185" s="835">
        <v>6.2</v>
      </c>
      <c r="I185" s="835">
        <v>5.28</v>
      </c>
      <c r="J185" s="836">
        <v>5.83</v>
      </c>
      <c r="K185" s="586"/>
      <c r="L185" s="599"/>
      <c r="M185" s="1929"/>
      <c r="N185" s="1929"/>
      <c r="O185" s="1929"/>
      <c r="P185" s="1929"/>
      <c r="Q185" s="1929"/>
      <c r="R185" s="600"/>
      <c r="S185" s="600"/>
      <c r="T185" s="600"/>
      <c r="U185" s="586"/>
      <c r="V185" s="586"/>
      <c r="W185" s="586"/>
      <c r="X185" s="586"/>
      <c r="Y185" s="586"/>
      <c r="Z185" s="586"/>
      <c r="AA185" s="586"/>
      <c r="AB185" s="601"/>
      <c r="AC185" s="586"/>
      <c r="AD185" s="586"/>
      <c r="AE185" s="586"/>
      <c r="AF185" s="586"/>
      <c r="AG185" s="586"/>
      <c r="AH185" s="586"/>
      <c r="AI185" s="586"/>
      <c r="AJ185" s="586"/>
      <c r="AK185" s="586"/>
      <c r="AL185" s="586"/>
      <c r="AM185" s="586"/>
      <c r="AN185" s="586"/>
      <c r="AO185" s="586"/>
      <c r="AP185" s="586"/>
      <c r="AQ185" s="586"/>
      <c r="AR185" s="586"/>
      <c r="AS185" s="586"/>
      <c r="AT185" s="586"/>
    </row>
    <row r="186" spans="1:46" ht="17.75" customHeight="1">
      <c r="A186" s="586"/>
      <c r="B186" s="886"/>
      <c r="C186" s="887"/>
      <c r="D186" s="833" t="s">
        <v>1723</v>
      </c>
      <c r="E186" s="834">
        <v>7.5528700906344408</v>
      </c>
      <c r="F186" s="834">
        <v>16.172506738544474</v>
      </c>
      <c r="G186" s="834">
        <v>12.108262108262108</v>
      </c>
      <c r="H186" s="835">
        <v>0</v>
      </c>
      <c r="I186" s="835">
        <v>0</v>
      </c>
      <c r="J186" s="836">
        <v>0</v>
      </c>
      <c r="K186" s="586"/>
      <c r="L186" s="599"/>
      <c r="M186" s="1929"/>
      <c r="N186" s="1929"/>
      <c r="O186" s="1929"/>
      <c r="P186" s="1929"/>
      <c r="Q186" s="1929"/>
      <c r="R186" s="600"/>
      <c r="S186" s="600"/>
      <c r="T186" s="600"/>
      <c r="U186" s="586"/>
      <c r="V186" s="586"/>
      <c r="W186" s="586"/>
      <c r="X186" s="586"/>
      <c r="Y186" s="586"/>
      <c r="Z186" s="586"/>
      <c r="AA186" s="586"/>
      <c r="AB186" s="601"/>
      <c r="AC186" s="586"/>
      <c r="AD186" s="586"/>
      <c r="AE186" s="586"/>
      <c r="AF186" s="586"/>
      <c r="AG186" s="586"/>
      <c r="AH186" s="586"/>
      <c r="AI186" s="586"/>
      <c r="AJ186" s="586"/>
      <c r="AK186" s="586"/>
      <c r="AL186" s="586"/>
      <c r="AM186" s="586"/>
      <c r="AN186" s="586"/>
      <c r="AO186" s="586"/>
      <c r="AP186" s="586"/>
      <c r="AQ186" s="586"/>
      <c r="AR186" s="586"/>
      <c r="AS186" s="586"/>
      <c r="AT186" s="586"/>
    </row>
    <row r="187" spans="1:46" ht="17.75" customHeight="1">
      <c r="A187" s="586"/>
      <c r="B187" s="886"/>
      <c r="C187" s="887"/>
      <c r="D187" s="833" t="s">
        <v>1724</v>
      </c>
      <c r="E187" s="834">
        <v>0</v>
      </c>
      <c r="F187" s="834">
        <v>0</v>
      </c>
      <c r="G187" s="834">
        <v>0</v>
      </c>
      <c r="H187" s="835">
        <v>7.09</v>
      </c>
      <c r="I187" s="835">
        <v>26.08</v>
      </c>
      <c r="J187" s="836">
        <v>14.6</v>
      </c>
      <c r="K187" s="586"/>
      <c r="L187" s="599"/>
      <c r="M187" s="1929"/>
      <c r="N187" s="1929"/>
      <c r="O187" s="1929"/>
      <c r="P187" s="1929"/>
      <c r="Q187" s="1929"/>
      <c r="R187" s="600"/>
      <c r="S187" s="600"/>
      <c r="T187" s="600"/>
      <c r="U187" s="586"/>
      <c r="V187" s="586"/>
      <c r="W187" s="586"/>
      <c r="X187" s="586"/>
      <c r="Y187" s="586"/>
      <c r="Z187" s="586"/>
      <c r="AA187" s="586"/>
      <c r="AB187" s="601"/>
      <c r="AC187" s="586"/>
      <c r="AD187" s="586"/>
      <c r="AE187" s="586"/>
      <c r="AF187" s="586"/>
      <c r="AG187" s="586"/>
      <c r="AH187" s="586"/>
      <c r="AI187" s="586"/>
      <c r="AJ187" s="586"/>
      <c r="AK187" s="586"/>
      <c r="AL187" s="586"/>
      <c r="AM187" s="586"/>
      <c r="AN187" s="586"/>
      <c r="AO187" s="586"/>
      <c r="AP187" s="586"/>
      <c r="AQ187" s="586"/>
      <c r="AR187" s="586"/>
      <c r="AS187" s="586"/>
      <c r="AT187" s="586"/>
    </row>
    <row r="188" spans="1:46" ht="17.75" customHeight="1">
      <c r="A188" s="586"/>
      <c r="B188" s="886"/>
      <c r="C188" s="887"/>
      <c r="D188" s="888" t="s">
        <v>1725</v>
      </c>
      <c r="E188" s="889"/>
      <c r="F188" s="889"/>
      <c r="G188" s="889"/>
      <c r="H188" s="889"/>
      <c r="I188" s="889"/>
      <c r="J188" s="890"/>
      <c r="K188" s="586"/>
      <c r="L188" s="599"/>
      <c r="M188" s="1929"/>
      <c r="N188" s="1929"/>
      <c r="O188" s="1929"/>
      <c r="P188" s="1929"/>
      <c r="Q188" s="1929"/>
      <c r="R188" s="600"/>
      <c r="S188" s="600"/>
      <c r="T188" s="600"/>
      <c r="U188" s="586"/>
      <c r="V188" s="586"/>
      <c r="W188" s="586"/>
      <c r="X188" s="586"/>
      <c r="Y188" s="586"/>
      <c r="Z188" s="586"/>
      <c r="AA188" s="586"/>
      <c r="AB188" s="601"/>
      <c r="AC188" s="586"/>
      <c r="AD188" s="586"/>
      <c r="AE188" s="586"/>
      <c r="AF188" s="586"/>
      <c r="AG188" s="586"/>
      <c r="AH188" s="586"/>
      <c r="AI188" s="586"/>
      <c r="AJ188" s="586"/>
      <c r="AK188" s="586"/>
      <c r="AL188" s="586"/>
      <c r="AM188" s="586"/>
      <c r="AN188" s="586"/>
      <c r="AO188" s="586"/>
      <c r="AP188" s="586"/>
      <c r="AQ188" s="586"/>
      <c r="AR188" s="586"/>
      <c r="AS188" s="586"/>
      <c r="AT188" s="586"/>
    </row>
    <row r="189" spans="1:46" ht="17.75" customHeight="1">
      <c r="A189" s="586"/>
      <c r="B189" s="886"/>
      <c r="C189" s="887"/>
      <c r="D189" s="833" t="s">
        <v>1726</v>
      </c>
      <c r="E189" s="834">
        <v>11.178247734138973</v>
      </c>
      <c r="F189" s="834">
        <v>14.285714285714285</v>
      </c>
      <c r="G189" s="834">
        <v>12.820512820512819</v>
      </c>
      <c r="H189" s="835">
        <v>2.78</v>
      </c>
      <c r="I189" s="835">
        <v>8.82</v>
      </c>
      <c r="J189" s="836">
        <v>5.17</v>
      </c>
      <c r="K189" s="586"/>
      <c r="L189" s="599"/>
      <c r="M189" s="1929"/>
      <c r="N189" s="1929"/>
      <c r="O189" s="1929"/>
      <c r="P189" s="1929"/>
      <c r="Q189" s="1929"/>
      <c r="R189" s="600"/>
      <c r="S189" s="600"/>
      <c r="T189" s="600"/>
      <c r="U189" s="586"/>
      <c r="V189" s="586"/>
      <c r="W189" s="586"/>
      <c r="X189" s="586"/>
      <c r="Y189" s="586"/>
      <c r="Z189" s="586"/>
      <c r="AA189" s="586"/>
      <c r="AB189" s="601"/>
      <c r="AC189" s="586"/>
      <c r="AD189" s="586"/>
      <c r="AE189" s="586"/>
      <c r="AF189" s="586"/>
      <c r="AG189" s="586"/>
      <c r="AH189" s="586"/>
      <c r="AI189" s="586"/>
      <c r="AJ189" s="586"/>
      <c r="AK189" s="586"/>
      <c r="AL189" s="586"/>
      <c r="AM189" s="586"/>
      <c r="AN189" s="586"/>
      <c r="AO189" s="586"/>
      <c r="AP189" s="586"/>
      <c r="AQ189" s="586"/>
      <c r="AR189" s="586"/>
      <c r="AS189" s="586"/>
      <c r="AT189" s="586"/>
    </row>
    <row r="190" spans="1:46" ht="17.75" customHeight="1">
      <c r="A190" s="586"/>
      <c r="B190" s="886"/>
      <c r="C190" s="887"/>
      <c r="D190" s="833" t="s">
        <v>1727</v>
      </c>
      <c r="E190" s="834">
        <v>0</v>
      </c>
      <c r="F190" s="834">
        <v>0</v>
      </c>
      <c r="G190" s="834">
        <v>0</v>
      </c>
      <c r="H190" s="835">
        <v>20.28</v>
      </c>
      <c r="I190" s="835">
        <v>23.13</v>
      </c>
      <c r="J190" s="836">
        <v>21.41</v>
      </c>
      <c r="K190" s="586"/>
      <c r="L190" s="599"/>
      <c r="M190" s="1929"/>
      <c r="N190" s="1929"/>
      <c r="O190" s="1929"/>
      <c r="P190" s="1929"/>
      <c r="Q190" s="1929"/>
      <c r="R190" s="600"/>
      <c r="S190" s="600"/>
      <c r="T190" s="600"/>
      <c r="U190" s="586"/>
      <c r="V190" s="586"/>
      <c r="W190" s="586"/>
      <c r="X190" s="586"/>
      <c r="Y190" s="586"/>
      <c r="Z190" s="586"/>
      <c r="AA190" s="586"/>
      <c r="AB190" s="601"/>
      <c r="AC190" s="586"/>
      <c r="AD190" s="586"/>
      <c r="AE190" s="586"/>
      <c r="AF190" s="586"/>
      <c r="AG190" s="586"/>
      <c r="AH190" s="586"/>
      <c r="AI190" s="586"/>
      <c r="AJ190" s="586"/>
      <c r="AK190" s="586"/>
      <c r="AL190" s="586"/>
      <c r="AM190" s="586"/>
      <c r="AN190" s="586"/>
      <c r="AO190" s="586"/>
      <c r="AP190" s="586"/>
      <c r="AQ190" s="586"/>
      <c r="AR190" s="586"/>
      <c r="AS190" s="586"/>
      <c r="AT190" s="586"/>
    </row>
    <row r="191" spans="1:46" ht="17.75" customHeight="1">
      <c r="A191" s="586"/>
      <c r="B191" s="886"/>
      <c r="C191" s="887"/>
      <c r="D191" s="833" t="s">
        <v>1728</v>
      </c>
      <c r="E191" s="834">
        <v>73.413897280966765</v>
      </c>
      <c r="F191" s="834">
        <v>48.247978436657682</v>
      </c>
      <c r="G191" s="834">
        <v>60.113960113960118</v>
      </c>
      <c r="H191" s="835">
        <v>49.54</v>
      </c>
      <c r="I191" s="835">
        <v>36.020000000000003</v>
      </c>
      <c r="J191" s="836">
        <v>44.19</v>
      </c>
      <c r="K191" s="586"/>
      <c r="L191" s="599"/>
      <c r="M191" s="1929"/>
      <c r="N191" s="1929"/>
      <c r="O191" s="1929"/>
      <c r="P191" s="1929"/>
      <c r="Q191" s="1929"/>
      <c r="R191" s="600"/>
      <c r="S191" s="600"/>
      <c r="T191" s="600"/>
      <c r="U191" s="586"/>
      <c r="V191" s="586"/>
      <c r="W191" s="586"/>
      <c r="X191" s="586"/>
      <c r="Y191" s="586"/>
      <c r="Z191" s="586"/>
      <c r="AA191" s="586"/>
      <c r="AB191" s="601"/>
      <c r="AC191" s="586"/>
      <c r="AD191" s="586"/>
      <c r="AE191" s="586"/>
      <c r="AF191" s="586"/>
      <c r="AG191" s="586"/>
      <c r="AH191" s="586"/>
      <c r="AI191" s="586"/>
      <c r="AJ191" s="586"/>
      <c r="AK191" s="586"/>
      <c r="AL191" s="586"/>
      <c r="AM191" s="586"/>
      <c r="AN191" s="586"/>
      <c r="AO191" s="586"/>
      <c r="AP191" s="586"/>
      <c r="AQ191" s="586"/>
      <c r="AR191" s="586"/>
      <c r="AS191" s="586"/>
      <c r="AT191" s="586"/>
    </row>
    <row r="192" spans="1:46" ht="17.75" customHeight="1">
      <c r="A192" s="586"/>
      <c r="B192" s="886"/>
      <c r="C192" s="887"/>
      <c r="D192" s="833" t="s">
        <v>1729</v>
      </c>
      <c r="E192" s="834">
        <v>14.803625377643503</v>
      </c>
      <c r="F192" s="834">
        <v>36.927223719676547</v>
      </c>
      <c r="G192" s="834">
        <v>26.495726495726498</v>
      </c>
      <c r="H192" s="835">
        <v>27.4</v>
      </c>
      <c r="I192" s="835">
        <v>32.03</v>
      </c>
      <c r="J192" s="836">
        <v>29.23</v>
      </c>
      <c r="K192" s="586"/>
      <c r="L192" s="599"/>
      <c r="M192" s="1929"/>
      <c r="N192" s="1929"/>
      <c r="O192" s="1929"/>
      <c r="P192" s="1929"/>
      <c r="Q192" s="1929"/>
      <c r="R192" s="600"/>
      <c r="S192" s="600"/>
      <c r="T192" s="600"/>
      <c r="U192" s="586"/>
      <c r="V192" s="586"/>
      <c r="W192" s="586"/>
      <c r="X192" s="586"/>
      <c r="Y192" s="586"/>
      <c r="Z192" s="586"/>
      <c r="AA192" s="586"/>
      <c r="AB192" s="601"/>
      <c r="AC192" s="586"/>
      <c r="AD192" s="586"/>
      <c r="AE192" s="586"/>
      <c r="AF192" s="586"/>
      <c r="AG192" s="586"/>
      <c r="AH192" s="586"/>
      <c r="AI192" s="586"/>
      <c r="AJ192" s="586"/>
      <c r="AK192" s="586"/>
      <c r="AL192" s="586"/>
      <c r="AM192" s="586"/>
      <c r="AN192" s="586"/>
      <c r="AO192" s="586"/>
      <c r="AP192" s="586"/>
      <c r="AQ192" s="586"/>
      <c r="AR192" s="586"/>
      <c r="AS192" s="586"/>
      <c r="AT192" s="586"/>
    </row>
    <row r="193" spans="1:46" ht="17.75" customHeight="1">
      <c r="A193" s="586"/>
      <c r="B193" s="886"/>
      <c r="C193" s="887"/>
      <c r="D193" s="833" t="s">
        <v>1663</v>
      </c>
      <c r="E193" s="891">
        <v>0.60422960725075525</v>
      </c>
      <c r="F193" s="891">
        <v>0.53908355795148255</v>
      </c>
      <c r="G193" s="891">
        <v>0.56980056980056981</v>
      </c>
      <c r="H193" s="892">
        <v>0</v>
      </c>
      <c r="I193" s="892">
        <v>0</v>
      </c>
      <c r="J193" s="893">
        <v>0</v>
      </c>
      <c r="K193" s="586"/>
      <c r="L193" s="599"/>
      <c r="M193" s="1929" t="s">
        <v>1730</v>
      </c>
      <c r="N193" s="1929"/>
      <c r="O193" s="1929"/>
      <c r="P193" s="1929"/>
      <c r="Q193" s="1929"/>
      <c r="R193" s="600"/>
      <c r="S193" s="600"/>
      <c r="T193" s="600"/>
      <c r="U193" s="586"/>
      <c r="V193" s="586"/>
      <c r="W193" s="586"/>
      <c r="X193" s="586"/>
      <c r="Y193" s="586"/>
      <c r="Z193" s="586"/>
      <c r="AA193" s="586"/>
      <c r="AB193" s="601"/>
      <c r="AC193" s="586"/>
      <c r="AD193" s="586"/>
      <c r="AE193" s="586"/>
      <c r="AF193" s="586"/>
      <c r="AG193" s="586"/>
      <c r="AH193" s="586"/>
      <c r="AI193" s="586"/>
      <c r="AJ193" s="586"/>
      <c r="AK193" s="586"/>
      <c r="AL193" s="586"/>
      <c r="AM193" s="586"/>
      <c r="AN193" s="586"/>
      <c r="AO193" s="586"/>
      <c r="AP193" s="586"/>
      <c r="AQ193" s="586"/>
      <c r="AR193" s="586"/>
      <c r="AS193" s="586"/>
      <c r="AT193" s="586"/>
    </row>
    <row r="194" spans="1:46" ht="1.25" customHeight="1">
      <c r="A194" s="586"/>
      <c r="B194" s="886"/>
      <c r="C194" s="887"/>
      <c r="D194" s="833"/>
      <c r="E194" s="894" t="s">
        <v>667</v>
      </c>
      <c r="F194" s="894"/>
      <c r="G194" s="894"/>
      <c r="H194" s="895" t="s">
        <v>82</v>
      </c>
      <c r="I194" s="895"/>
      <c r="J194" s="895"/>
      <c r="K194" s="586"/>
      <c r="L194" s="599"/>
      <c r="M194" s="1929"/>
      <c r="N194" s="1929"/>
      <c r="O194" s="1929"/>
      <c r="P194" s="1929"/>
      <c r="Q194" s="1929"/>
      <c r="R194" s="600"/>
      <c r="S194" s="600"/>
      <c r="T194" s="600"/>
      <c r="U194" s="586"/>
      <c r="V194" s="586"/>
      <c r="W194" s="586"/>
      <c r="X194" s="586"/>
      <c r="Y194" s="586"/>
      <c r="Z194" s="586"/>
      <c r="AA194" s="586"/>
      <c r="AB194" s="601"/>
      <c r="AC194" s="586"/>
      <c r="AD194" s="586"/>
      <c r="AE194" s="586"/>
      <c r="AF194" s="586"/>
      <c r="AG194" s="586"/>
      <c r="AH194" s="586"/>
      <c r="AI194" s="586"/>
      <c r="AJ194" s="586"/>
      <c r="AK194" s="586"/>
      <c r="AL194" s="586"/>
      <c r="AM194" s="586"/>
      <c r="AN194" s="586"/>
      <c r="AO194" s="586"/>
      <c r="AP194" s="586"/>
      <c r="AQ194" s="586"/>
      <c r="AR194" s="586"/>
      <c r="AS194" s="586"/>
      <c r="AT194" s="586"/>
    </row>
    <row r="195" spans="1:46" ht="20.75" customHeight="1">
      <c r="A195" s="586"/>
      <c r="B195" s="886"/>
      <c r="C195" s="887"/>
      <c r="D195" s="888" t="s">
        <v>1731</v>
      </c>
      <c r="E195" s="896" t="s">
        <v>1732</v>
      </c>
      <c r="F195" s="896" t="s">
        <v>1733</v>
      </c>
      <c r="G195" s="896" t="s">
        <v>1734</v>
      </c>
      <c r="H195" s="896" t="s">
        <v>1732</v>
      </c>
      <c r="I195" s="896" t="s">
        <v>1733</v>
      </c>
      <c r="J195" s="897" t="s">
        <v>1734</v>
      </c>
      <c r="K195" s="586"/>
      <c r="L195" s="599"/>
      <c r="M195" s="1929"/>
      <c r="N195" s="1929"/>
      <c r="O195" s="1929"/>
      <c r="P195" s="1929"/>
      <c r="Q195" s="1929"/>
      <c r="R195" s="600"/>
      <c r="S195" s="600"/>
      <c r="T195" s="600"/>
      <c r="U195" s="586"/>
      <c r="V195" s="586"/>
      <c r="W195" s="586"/>
      <c r="X195" s="586"/>
      <c r="Y195" s="586"/>
      <c r="Z195" s="586"/>
      <c r="AA195" s="586"/>
      <c r="AB195" s="601"/>
      <c r="AC195" s="586"/>
      <c r="AD195" s="586"/>
      <c r="AE195" s="586"/>
      <c r="AF195" s="586"/>
      <c r="AG195" s="586"/>
      <c r="AH195" s="586"/>
      <c r="AI195" s="586"/>
      <c r="AJ195" s="586"/>
      <c r="AK195" s="586"/>
      <c r="AL195" s="586"/>
      <c r="AM195" s="586"/>
      <c r="AN195" s="586"/>
      <c r="AO195" s="586"/>
      <c r="AP195" s="586"/>
      <c r="AQ195" s="586"/>
      <c r="AR195" s="586"/>
      <c r="AS195" s="586"/>
      <c r="AT195" s="586"/>
    </row>
    <row r="196" spans="1:46" ht="17.75" customHeight="1">
      <c r="A196" s="586"/>
      <c r="B196" s="886"/>
      <c r="C196" s="887"/>
      <c r="D196" s="833" t="s">
        <v>1735</v>
      </c>
      <c r="E196" s="898">
        <v>5.6980056980056981E-2</v>
      </c>
      <c r="F196" s="898">
        <v>0.42022792022792022</v>
      </c>
      <c r="G196" s="898">
        <v>0.52279202279202275</v>
      </c>
      <c r="H196" s="899">
        <v>0.15207877461706784</v>
      </c>
      <c r="I196" s="899">
        <v>0.41794310722100658</v>
      </c>
      <c r="J196" s="900">
        <v>0.41684901531728663</v>
      </c>
      <c r="K196" s="586"/>
      <c r="L196" s="599"/>
      <c r="M196" s="1929"/>
      <c r="N196" s="1929"/>
      <c r="O196" s="1929"/>
      <c r="P196" s="1929"/>
      <c r="Q196" s="1929"/>
      <c r="R196" s="600"/>
      <c r="S196" s="600"/>
      <c r="T196" s="600"/>
      <c r="U196" s="586"/>
      <c r="V196" s="586"/>
      <c r="W196" s="586"/>
      <c r="X196" s="586"/>
      <c r="Y196" s="586"/>
      <c r="Z196" s="586"/>
      <c r="AA196" s="586"/>
      <c r="AB196" s="601"/>
      <c r="AC196" s="586"/>
      <c r="AD196" s="586"/>
      <c r="AE196" s="586"/>
      <c r="AF196" s="586"/>
      <c r="AG196" s="586"/>
      <c r="AH196" s="586"/>
      <c r="AI196" s="586"/>
      <c r="AJ196" s="586"/>
      <c r="AK196" s="586"/>
      <c r="AL196" s="586"/>
      <c r="AM196" s="586"/>
      <c r="AN196" s="586"/>
      <c r="AO196" s="586"/>
      <c r="AP196" s="586"/>
      <c r="AQ196" s="586"/>
      <c r="AR196" s="586"/>
      <c r="AS196" s="586"/>
      <c r="AT196" s="586"/>
    </row>
    <row r="197" spans="1:46" ht="17.75" customHeight="1">
      <c r="A197" s="586"/>
      <c r="B197" s="886"/>
      <c r="C197" s="887"/>
      <c r="D197" s="833" t="s">
        <v>1736</v>
      </c>
      <c r="E197" s="898">
        <v>1.7094017094017096E-2</v>
      </c>
      <c r="F197" s="898">
        <v>0.28062678062678065</v>
      </c>
      <c r="G197" s="898">
        <v>0.70227920227920226</v>
      </c>
      <c r="H197" s="899">
        <v>3.9387308533916851E-2</v>
      </c>
      <c r="I197" s="899">
        <v>0.33807439824945296</v>
      </c>
      <c r="J197" s="900">
        <v>0.61816192560175054</v>
      </c>
      <c r="K197" s="586"/>
      <c r="L197" s="599"/>
      <c r="M197" s="1929"/>
      <c r="N197" s="1929"/>
      <c r="O197" s="1929"/>
      <c r="P197" s="1929"/>
      <c r="Q197" s="1929"/>
      <c r="R197" s="600"/>
      <c r="S197" s="600"/>
      <c r="T197" s="600"/>
      <c r="U197" s="586"/>
      <c r="V197" s="586"/>
      <c r="W197" s="586"/>
      <c r="X197" s="586"/>
      <c r="Y197" s="586"/>
      <c r="Z197" s="586"/>
      <c r="AA197" s="586"/>
      <c r="AB197" s="601"/>
      <c r="AC197" s="586"/>
      <c r="AD197" s="586"/>
      <c r="AE197" s="586"/>
      <c r="AF197" s="586"/>
      <c r="AG197" s="586"/>
      <c r="AH197" s="586"/>
      <c r="AI197" s="586"/>
      <c r="AJ197" s="586"/>
      <c r="AK197" s="586"/>
      <c r="AL197" s="586"/>
      <c r="AM197" s="586"/>
      <c r="AN197" s="586"/>
      <c r="AO197" s="586"/>
      <c r="AP197" s="586"/>
      <c r="AQ197" s="586"/>
      <c r="AR197" s="586"/>
      <c r="AS197" s="586"/>
      <c r="AT197" s="586"/>
    </row>
    <row r="198" spans="1:46" ht="17.75" customHeight="1">
      <c r="A198" s="586"/>
      <c r="B198" s="886"/>
      <c r="C198" s="887"/>
      <c r="D198" s="833" t="s">
        <v>1737</v>
      </c>
      <c r="E198" s="898">
        <v>0.14387464387464388</v>
      </c>
      <c r="F198" s="898">
        <v>0.64814814814814814</v>
      </c>
      <c r="G198" s="898">
        <v>0.20797720797720798</v>
      </c>
      <c r="H198" s="899">
        <v>0.15536105032822758</v>
      </c>
      <c r="I198" s="899">
        <v>0.55798687089715537</v>
      </c>
      <c r="J198" s="900">
        <v>0.11050328227571116</v>
      </c>
      <c r="K198" s="586"/>
      <c r="L198" s="599"/>
      <c r="M198" s="1929"/>
      <c r="N198" s="1929"/>
      <c r="O198" s="1929"/>
      <c r="P198" s="1929"/>
      <c r="Q198" s="1929"/>
      <c r="R198" s="600"/>
      <c r="S198" s="600"/>
      <c r="T198" s="600"/>
      <c r="U198" s="586"/>
      <c r="V198" s="586"/>
      <c r="W198" s="586"/>
      <c r="X198" s="586"/>
      <c r="Y198" s="586"/>
      <c r="Z198" s="586"/>
      <c r="AA198" s="586"/>
      <c r="AB198" s="601"/>
      <c r="AC198" s="586"/>
      <c r="AD198" s="586"/>
      <c r="AE198" s="586"/>
      <c r="AF198" s="586"/>
      <c r="AG198" s="586"/>
      <c r="AH198" s="586"/>
      <c r="AI198" s="586"/>
      <c r="AJ198" s="586"/>
      <c r="AK198" s="586"/>
      <c r="AL198" s="586"/>
      <c r="AM198" s="586"/>
      <c r="AN198" s="586"/>
      <c r="AO198" s="586"/>
      <c r="AP198" s="586"/>
      <c r="AQ198" s="586"/>
      <c r="AR198" s="586"/>
      <c r="AS198" s="586"/>
      <c r="AT198" s="586"/>
    </row>
    <row r="199" spans="1:46" ht="17.75" customHeight="1">
      <c r="A199" s="586"/>
      <c r="B199" s="886"/>
      <c r="C199" s="887"/>
      <c r="D199" s="833" t="s">
        <v>1738</v>
      </c>
      <c r="E199" s="898">
        <v>0.15527065527065528</v>
      </c>
      <c r="F199" s="898">
        <v>0.35470085470085472</v>
      </c>
      <c r="G199" s="898">
        <v>0.49002849002849003</v>
      </c>
      <c r="H199" s="899">
        <v>0.2275711159737418</v>
      </c>
      <c r="I199" s="899">
        <v>0.33369803063457332</v>
      </c>
      <c r="J199" s="900">
        <v>0.14660831509846828</v>
      </c>
      <c r="K199" s="586"/>
      <c r="L199" s="599"/>
      <c r="M199" s="1929"/>
      <c r="N199" s="1929"/>
      <c r="O199" s="1929"/>
      <c r="P199" s="1929"/>
      <c r="Q199" s="1929"/>
      <c r="R199" s="600"/>
      <c r="S199" s="600"/>
      <c r="T199" s="600"/>
      <c r="U199" s="586"/>
      <c r="V199" s="586"/>
      <c r="W199" s="586"/>
      <c r="X199" s="586"/>
      <c r="Y199" s="586"/>
      <c r="Z199" s="586"/>
      <c r="AA199" s="586"/>
      <c r="AB199" s="601"/>
      <c r="AC199" s="586"/>
      <c r="AD199" s="586"/>
      <c r="AE199" s="586"/>
      <c r="AF199" s="586"/>
      <c r="AG199" s="586"/>
      <c r="AH199" s="586"/>
      <c r="AI199" s="586"/>
      <c r="AJ199" s="586"/>
      <c r="AK199" s="586"/>
      <c r="AL199" s="586"/>
      <c r="AM199" s="586"/>
      <c r="AN199" s="586"/>
      <c r="AO199" s="586"/>
      <c r="AP199" s="586"/>
      <c r="AQ199" s="586"/>
      <c r="AR199" s="586"/>
      <c r="AS199" s="586"/>
      <c r="AT199" s="586"/>
    </row>
    <row r="200" spans="1:46" ht="17.75" customHeight="1">
      <c r="A200" s="586"/>
      <c r="B200" s="886"/>
      <c r="C200" s="887"/>
      <c r="D200" s="833" t="s">
        <v>1739</v>
      </c>
      <c r="E200" s="898">
        <v>0.14957264957264957</v>
      </c>
      <c r="F200" s="898">
        <v>0.37179487179487181</v>
      </c>
      <c r="G200" s="898">
        <v>0.47863247863247865</v>
      </c>
      <c r="H200" s="899">
        <v>6.0175054704595186E-2</v>
      </c>
      <c r="I200" s="899">
        <v>0.24617067833698031</v>
      </c>
      <c r="J200" s="900">
        <v>0.6783369803063457</v>
      </c>
      <c r="K200" s="586"/>
      <c r="L200" s="599"/>
      <c r="M200" s="1929"/>
      <c r="N200" s="1929"/>
      <c r="O200" s="1929"/>
      <c r="P200" s="1929"/>
      <c r="Q200" s="1929"/>
      <c r="R200" s="600"/>
      <c r="S200" s="600"/>
      <c r="T200" s="600"/>
      <c r="U200" s="586"/>
      <c r="V200" s="586"/>
      <c r="W200" s="586"/>
      <c r="X200" s="586"/>
      <c r="Y200" s="586"/>
      <c r="Z200" s="586"/>
      <c r="AA200" s="586"/>
      <c r="AB200" s="601"/>
      <c r="AC200" s="586"/>
      <c r="AD200" s="586"/>
      <c r="AE200" s="586"/>
      <c r="AF200" s="586"/>
      <c r="AG200" s="586"/>
      <c r="AH200" s="586"/>
      <c r="AI200" s="586"/>
      <c r="AJ200" s="586"/>
      <c r="AK200" s="586"/>
      <c r="AL200" s="586"/>
      <c r="AM200" s="586"/>
      <c r="AN200" s="586"/>
      <c r="AO200" s="586"/>
      <c r="AP200" s="586"/>
      <c r="AQ200" s="586"/>
      <c r="AR200" s="586"/>
      <c r="AS200" s="586"/>
      <c r="AT200" s="586"/>
    </row>
    <row r="201" spans="1:46" ht="17.75" customHeight="1">
      <c r="A201" s="586"/>
      <c r="B201" s="886"/>
      <c r="C201" s="887"/>
      <c r="D201" s="833" t="s">
        <v>1740</v>
      </c>
      <c r="E201" s="898">
        <v>0.12250712250712251</v>
      </c>
      <c r="F201" s="898">
        <v>0.39458689458689461</v>
      </c>
      <c r="G201" s="898">
        <v>0.48290598290598291</v>
      </c>
      <c r="H201" s="899">
        <v>2.6258205689277898E-2</v>
      </c>
      <c r="I201" s="899">
        <v>0.33588621444201311</v>
      </c>
      <c r="J201" s="900">
        <v>0.63129102844638951</v>
      </c>
      <c r="K201" s="586"/>
      <c r="L201" s="599"/>
      <c r="M201" s="1929"/>
      <c r="N201" s="1929"/>
      <c r="O201" s="1929"/>
      <c r="P201" s="1929"/>
      <c r="Q201" s="1929"/>
      <c r="R201" s="600"/>
      <c r="S201" s="600"/>
      <c r="T201" s="600"/>
      <c r="U201" s="586"/>
      <c r="V201" s="586"/>
      <c r="W201" s="586"/>
      <c r="X201" s="586"/>
      <c r="Y201" s="586"/>
      <c r="Z201" s="586"/>
      <c r="AA201" s="586"/>
      <c r="AB201" s="601"/>
      <c r="AC201" s="586"/>
      <c r="AD201" s="586"/>
      <c r="AE201" s="586"/>
      <c r="AF201" s="586"/>
      <c r="AG201" s="586"/>
      <c r="AH201" s="586"/>
      <c r="AI201" s="586"/>
      <c r="AJ201" s="586"/>
      <c r="AK201" s="586"/>
      <c r="AL201" s="586"/>
      <c r="AM201" s="586"/>
      <c r="AN201" s="586"/>
      <c r="AO201" s="586"/>
      <c r="AP201" s="586"/>
      <c r="AQ201" s="586"/>
      <c r="AR201" s="586"/>
      <c r="AS201" s="586"/>
      <c r="AT201" s="586"/>
    </row>
    <row r="202" spans="1:46" ht="17.75" customHeight="1">
      <c r="A202" s="586"/>
      <c r="B202" s="886"/>
      <c r="C202" s="887"/>
      <c r="D202" s="888" t="s">
        <v>1741</v>
      </c>
      <c r="E202" s="889"/>
      <c r="F202" s="889"/>
      <c r="G202" s="889"/>
      <c r="H202" s="889"/>
      <c r="I202" s="889"/>
      <c r="J202" s="890"/>
      <c r="K202" s="586"/>
      <c r="L202" s="599"/>
      <c r="M202" s="1929"/>
      <c r="N202" s="1929"/>
      <c r="O202" s="1929"/>
      <c r="P202" s="1929"/>
      <c r="Q202" s="1929"/>
      <c r="R202" s="600"/>
      <c r="S202" s="600"/>
      <c r="T202" s="600"/>
      <c r="U202" s="586"/>
      <c r="V202" s="586"/>
      <c r="W202" s="586"/>
      <c r="X202" s="586"/>
      <c r="Y202" s="586"/>
      <c r="Z202" s="586"/>
      <c r="AA202" s="586"/>
      <c r="AB202" s="601"/>
      <c r="AC202" s="586"/>
      <c r="AD202" s="586"/>
      <c r="AE202" s="586"/>
      <c r="AF202" s="586"/>
      <c r="AG202" s="586"/>
      <c r="AH202" s="586"/>
      <c r="AI202" s="586"/>
      <c r="AJ202" s="586"/>
      <c r="AK202" s="586"/>
      <c r="AL202" s="586"/>
      <c r="AM202" s="586"/>
      <c r="AN202" s="586"/>
      <c r="AO202" s="586"/>
      <c r="AP202" s="586"/>
      <c r="AQ202" s="586"/>
      <c r="AR202" s="586"/>
      <c r="AS202" s="586"/>
      <c r="AT202" s="586"/>
    </row>
    <row r="203" spans="1:46" ht="17.75" customHeight="1">
      <c r="A203" s="586"/>
      <c r="B203" s="886"/>
      <c r="C203" s="887"/>
      <c r="D203" s="833" t="s">
        <v>1742</v>
      </c>
      <c r="E203" s="834">
        <v>89.42598187311178</v>
      </c>
      <c r="F203" s="834">
        <v>52.291105121293803</v>
      </c>
      <c r="G203" s="834">
        <v>69.800569800569804</v>
      </c>
      <c r="H203" s="835">
        <v>80</v>
      </c>
      <c r="I203" s="835">
        <v>33.485193621867879</v>
      </c>
      <c r="J203" s="836">
        <v>57.658643326039382</v>
      </c>
      <c r="K203" s="586"/>
      <c r="L203" s="599"/>
      <c r="M203" s="1929"/>
      <c r="N203" s="1929"/>
      <c r="O203" s="1929"/>
      <c r="P203" s="1929"/>
      <c r="Q203" s="1929"/>
      <c r="R203" s="600"/>
      <c r="S203" s="600"/>
      <c r="T203" s="600"/>
      <c r="U203" s="586"/>
      <c r="V203" s="586"/>
      <c r="W203" s="586"/>
      <c r="X203" s="586"/>
      <c r="Y203" s="586"/>
      <c r="Z203" s="586"/>
      <c r="AA203" s="586"/>
      <c r="AB203" s="601"/>
      <c r="AC203" s="586"/>
      <c r="AD203" s="586"/>
      <c r="AE203" s="586"/>
      <c r="AF203" s="586"/>
      <c r="AG203" s="586"/>
      <c r="AH203" s="586"/>
      <c r="AI203" s="586"/>
      <c r="AJ203" s="586"/>
      <c r="AK203" s="586"/>
      <c r="AL203" s="586"/>
      <c r="AM203" s="586"/>
      <c r="AN203" s="586"/>
      <c r="AO203" s="586"/>
      <c r="AP203" s="586"/>
      <c r="AQ203" s="586"/>
      <c r="AR203" s="586"/>
      <c r="AS203" s="586"/>
      <c r="AT203" s="586"/>
    </row>
    <row r="204" spans="1:46" ht="17.75" customHeight="1">
      <c r="A204" s="586"/>
      <c r="B204" s="886"/>
      <c r="C204" s="887"/>
      <c r="D204" s="833" t="s">
        <v>1743</v>
      </c>
      <c r="E204" s="834">
        <v>8.4592145015105746</v>
      </c>
      <c r="F204" s="834">
        <v>25.067385444743934</v>
      </c>
      <c r="G204" s="834">
        <v>17.236467236467238</v>
      </c>
      <c r="H204" s="835">
        <v>14.105263157894738</v>
      </c>
      <c r="I204" s="835">
        <v>27.562642369020502</v>
      </c>
      <c r="J204" s="836">
        <v>20.568927789934357</v>
      </c>
      <c r="K204" s="586"/>
      <c r="L204" s="599"/>
      <c r="M204" s="1929"/>
      <c r="N204" s="1929"/>
      <c r="O204" s="1929"/>
      <c r="P204" s="1929"/>
      <c r="Q204" s="1929"/>
      <c r="R204" s="600"/>
      <c r="S204" s="600"/>
      <c r="T204" s="600"/>
      <c r="U204" s="586"/>
      <c r="V204" s="586"/>
      <c r="W204" s="586"/>
      <c r="X204" s="586"/>
      <c r="Y204" s="586"/>
      <c r="Z204" s="586"/>
      <c r="AA204" s="586"/>
      <c r="AB204" s="601"/>
      <c r="AC204" s="586"/>
      <c r="AD204" s="586"/>
      <c r="AE204" s="586"/>
      <c r="AF204" s="586"/>
      <c r="AG204" s="586"/>
      <c r="AH204" s="586"/>
      <c r="AI204" s="586"/>
      <c r="AJ204" s="586"/>
      <c r="AK204" s="586"/>
      <c r="AL204" s="586"/>
      <c r="AM204" s="586"/>
      <c r="AN204" s="586"/>
      <c r="AO204" s="586"/>
      <c r="AP204" s="586"/>
      <c r="AQ204" s="586"/>
      <c r="AR204" s="586"/>
      <c r="AS204" s="586"/>
      <c r="AT204" s="586"/>
    </row>
    <row r="205" spans="1:46" ht="17.75" customHeight="1">
      <c r="A205" s="586"/>
      <c r="B205" s="886"/>
      <c r="C205" s="887"/>
      <c r="D205" s="833" t="s">
        <v>1744</v>
      </c>
      <c r="E205" s="834">
        <v>2.1148036253776437</v>
      </c>
      <c r="F205" s="834">
        <v>22.641509433962266</v>
      </c>
      <c r="G205" s="834">
        <v>12.962962962962962</v>
      </c>
      <c r="H205" s="835">
        <v>5.4736842105263159</v>
      </c>
      <c r="I205" s="835">
        <v>38.496583143507976</v>
      </c>
      <c r="J205" s="836">
        <v>21.334792122538293</v>
      </c>
      <c r="K205" s="586"/>
      <c r="L205" s="599"/>
      <c r="M205" s="1929"/>
      <c r="N205" s="1929"/>
      <c r="O205" s="1929"/>
      <c r="P205" s="1929"/>
      <c r="Q205" s="1929"/>
      <c r="R205" s="600"/>
      <c r="S205" s="600"/>
      <c r="T205" s="600"/>
      <c r="U205" s="586"/>
      <c r="V205" s="586"/>
      <c r="W205" s="586"/>
      <c r="X205" s="586"/>
      <c r="Y205" s="586"/>
      <c r="Z205" s="586"/>
      <c r="AA205" s="586"/>
      <c r="AB205" s="601"/>
      <c r="AC205" s="586"/>
      <c r="AD205" s="586"/>
      <c r="AE205" s="586"/>
      <c r="AF205" s="586"/>
      <c r="AG205" s="586"/>
      <c r="AH205" s="586"/>
      <c r="AI205" s="586"/>
      <c r="AJ205" s="586"/>
      <c r="AK205" s="586"/>
      <c r="AL205" s="586"/>
      <c r="AM205" s="586"/>
      <c r="AN205" s="586"/>
      <c r="AO205" s="586"/>
      <c r="AP205" s="586"/>
      <c r="AQ205" s="586"/>
      <c r="AR205" s="586"/>
      <c r="AS205" s="586"/>
      <c r="AT205" s="586"/>
    </row>
    <row r="206" spans="1:46" ht="17.75" customHeight="1">
      <c r="A206" s="586"/>
      <c r="B206" s="886"/>
      <c r="C206" s="887"/>
      <c r="D206" s="833" t="s">
        <v>1663</v>
      </c>
      <c r="E206" s="834">
        <v>0</v>
      </c>
      <c r="F206" s="834">
        <v>0</v>
      </c>
      <c r="G206" s="834">
        <v>0</v>
      </c>
      <c r="H206" s="835">
        <v>0.42105263157894701</v>
      </c>
      <c r="I206" s="835">
        <v>0.45558086560364502</v>
      </c>
      <c r="J206" s="836">
        <v>0.43763676148796499</v>
      </c>
      <c r="K206" s="586"/>
      <c r="L206" s="599"/>
      <c r="M206" s="1929"/>
      <c r="N206" s="1929"/>
      <c r="O206" s="1929"/>
      <c r="P206" s="1929"/>
      <c r="Q206" s="1929"/>
      <c r="R206" s="600"/>
      <c r="S206" s="600"/>
      <c r="T206" s="600"/>
      <c r="U206" s="586"/>
      <c r="V206" s="586"/>
      <c r="W206" s="586"/>
      <c r="X206" s="586"/>
      <c r="Y206" s="586"/>
      <c r="Z206" s="586"/>
      <c r="AA206" s="586"/>
      <c r="AB206" s="601"/>
      <c r="AC206" s="586"/>
      <c r="AD206" s="586"/>
      <c r="AE206" s="586"/>
      <c r="AF206" s="586"/>
      <c r="AG206" s="586"/>
      <c r="AH206" s="586"/>
      <c r="AI206" s="586"/>
      <c r="AJ206" s="586"/>
      <c r="AK206" s="586"/>
      <c r="AL206" s="586"/>
      <c r="AM206" s="586"/>
      <c r="AN206" s="586"/>
      <c r="AO206" s="586"/>
      <c r="AP206" s="586"/>
      <c r="AQ206" s="586"/>
      <c r="AR206" s="586"/>
      <c r="AS206" s="586"/>
      <c r="AT206" s="586"/>
    </row>
    <row r="207" spans="1:46" ht="17.75" customHeight="1">
      <c r="A207" s="586"/>
      <c r="B207" s="886"/>
      <c r="C207" s="887"/>
      <c r="D207" s="888" t="s">
        <v>1745</v>
      </c>
      <c r="E207" s="889"/>
      <c r="F207" s="889"/>
      <c r="G207" s="889"/>
      <c r="H207" s="889"/>
      <c r="I207" s="889"/>
      <c r="J207" s="890"/>
      <c r="K207" s="586"/>
      <c r="L207" s="599"/>
      <c r="M207" s="1929"/>
      <c r="N207" s="1929"/>
      <c r="O207" s="1929"/>
      <c r="P207" s="1929"/>
      <c r="Q207" s="1929"/>
      <c r="R207" s="600"/>
      <c r="S207" s="600"/>
      <c r="T207" s="600"/>
      <c r="U207" s="586"/>
      <c r="V207" s="586"/>
      <c r="W207" s="586"/>
      <c r="X207" s="586"/>
      <c r="Y207" s="586"/>
      <c r="Z207" s="586"/>
      <c r="AA207" s="586"/>
      <c r="AB207" s="601"/>
      <c r="AC207" s="586"/>
      <c r="AD207" s="586"/>
      <c r="AE207" s="586"/>
      <c r="AF207" s="586"/>
      <c r="AG207" s="586"/>
      <c r="AH207" s="586"/>
      <c r="AI207" s="586"/>
      <c r="AJ207" s="586"/>
      <c r="AK207" s="586"/>
      <c r="AL207" s="586"/>
      <c r="AM207" s="586"/>
      <c r="AN207" s="586"/>
      <c r="AO207" s="586"/>
      <c r="AP207" s="586"/>
      <c r="AQ207" s="586"/>
      <c r="AR207" s="586"/>
      <c r="AS207" s="586"/>
      <c r="AT207" s="586"/>
    </row>
    <row r="208" spans="1:46" ht="17.75" customHeight="1">
      <c r="A208" s="586"/>
      <c r="B208" s="886"/>
      <c r="C208" s="887"/>
      <c r="D208" s="833" t="s">
        <v>1746</v>
      </c>
      <c r="E208" s="834">
        <v>4.8338368580060402</v>
      </c>
      <c r="F208" s="834">
        <v>7.5471698113207504</v>
      </c>
      <c r="G208" s="834">
        <v>6.2678062678062698</v>
      </c>
      <c r="H208" s="835">
        <v>18.91</v>
      </c>
      <c r="I208" s="835">
        <v>6.99</v>
      </c>
      <c r="J208" s="836">
        <v>14.19</v>
      </c>
      <c r="K208" s="586"/>
      <c r="L208" s="599"/>
      <c r="M208" s="1929"/>
      <c r="N208" s="1929"/>
      <c r="O208" s="1929"/>
      <c r="P208" s="1929"/>
      <c r="Q208" s="1929"/>
      <c r="R208" s="600"/>
      <c r="S208" s="600"/>
      <c r="T208" s="600"/>
      <c r="U208" s="586"/>
      <c r="V208" s="586"/>
      <c r="W208" s="586"/>
      <c r="X208" s="586"/>
      <c r="Y208" s="586"/>
      <c r="Z208" s="586"/>
      <c r="AA208" s="586"/>
      <c r="AB208" s="601"/>
      <c r="AC208" s="586"/>
      <c r="AD208" s="586"/>
      <c r="AE208" s="586"/>
      <c r="AF208" s="586"/>
      <c r="AG208" s="586"/>
      <c r="AH208" s="586"/>
      <c r="AI208" s="586"/>
      <c r="AJ208" s="586"/>
      <c r="AK208" s="586"/>
      <c r="AL208" s="586"/>
      <c r="AM208" s="586"/>
      <c r="AN208" s="586"/>
      <c r="AO208" s="586"/>
      <c r="AP208" s="586"/>
      <c r="AQ208" s="586"/>
      <c r="AR208" s="586"/>
      <c r="AS208" s="586"/>
      <c r="AT208" s="586"/>
    </row>
    <row r="209" spans="1:46" ht="17.75" customHeight="1">
      <c r="A209" s="586"/>
      <c r="B209" s="886"/>
      <c r="C209" s="887"/>
      <c r="D209" s="833" t="s">
        <v>1747</v>
      </c>
      <c r="E209" s="834">
        <v>54.0785498489426</v>
      </c>
      <c r="F209" s="834">
        <v>37.735849056603797</v>
      </c>
      <c r="G209" s="834">
        <v>45.441595441595403</v>
      </c>
      <c r="H209" s="835">
        <v>53.92</v>
      </c>
      <c r="I209" s="835">
        <v>35.82</v>
      </c>
      <c r="J209" s="836">
        <v>46.77</v>
      </c>
      <c r="K209" s="586"/>
      <c r="L209" s="599"/>
      <c r="M209" s="1929"/>
      <c r="N209" s="1929"/>
      <c r="O209" s="1929"/>
      <c r="P209" s="1929"/>
      <c r="Q209" s="1929"/>
      <c r="R209" s="600"/>
      <c r="S209" s="600"/>
      <c r="T209" s="600"/>
      <c r="U209" s="586"/>
      <c r="V209" s="586"/>
      <c r="W209" s="586"/>
      <c r="X209" s="586"/>
      <c r="Y209" s="586"/>
      <c r="Z209" s="586"/>
      <c r="AA209" s="586"/>
      <c r="AB209" s="601"/>
      <c r="AC209" s="586"/>
      <c r="AD209" s="586"/>
      <c r="AE209" s="586"/>
      <c r="AF209" s="586"/>
      <c r="AG209" s="586"/>
      <c r="AH209" s="586"/>
      <c r="AI209" s="586"/>
      <c r="AJ209" s="586"/>
      <c r="AK209" s="586"/>
      <c r="AL209" s="586"/>
      <c r="AM209" s="586"/>
      <c r="AN209" s="586"/>
      <c r="AO209" s="586"/>
      <c r="AP209" s="586"/>
      <c r="AQ209" s="586"/>
      <c r="AR209" s="586"/>
      <c r="AS209" s="586"/>
      <c r="AT209" s="586"/>
    </row>
    <row r="210" spans="1:46" ht="17.75" customHeight="1">
      <c r="A210" s="586"/>
      <c r="B210" s="886"/>
      <c r="C210" s="887"/>
      <c r="D210" s="833" t="s">
        <v>1748</v>
      </c>
      <c r="E210" s="834">
        <v>41.087613293051398</v>
      </c>
      <c r="F210" s="834">
        <v>54.716981132075503</v>
      </c>
      <c r="G210" s="834">
        <v>48.290598290598297</v>
      </c>
      <c r="H210" s="835">
        <v>27.17</v>
      </c>
      <c r="I210" s="835">
        <v>57.19</v>
      </c>
      <c r="J210" s="836">
        <v>39.04</v>
      </c>
      <c r="K210" s="586"/>
      <c r="L210" s="599"/>
      <c r="M210" s="1929"/>
      <c r="N210" s="1929"/>
      <c r="O210" s="1929"/>
      <c r="P210" s="1929"/>
      <c r="Q210" s="1929"/>
      <c r="R210" s="600"/>
      <c r="S210" s="600"/>
      <c r="T210" s="600"/>
      <c r="U210" s="586"/>
      <c r="V210" s="586"/>
      <c r="W210" s="586"/>
      <c r="X210" s="586"/>
      <c r="Y210" s="586"/>
      <c r="Z210" s="586"/>
      <c r="AA210" s="586"/>
      <c r="AB210" s="601"/>
      <c r="AC210" s="586"/>
      <c r="AD210" s="586"/>
      <c r="AE210" s="586"/>
      <c r="AF210" s="586"/>
      <c r="AG210" s="586"/>
      <c r="AH210" s="586"/>
      <c r="AI210" s="586"/>
      <c r="AJ210" s="586"/>
      <c r="AK210" s="586"/>
      <c r="AL210" s="586"/>
      <c r="AM210" s="586"/>
      <c r="AN210" s="586"/>
      <c r="AO210" s="586"/>
      <c r="AP210" s="586"/>
      <c r="AQ210" s="586"/>
      <c r="AR210" s="586"/>
      <c r="AS210" s="586"/>
      <c r="AT210" s="586"/>
    </row>
    <row r="211" spans="1:46" ht="17.75" customHeight="1">
      <c r="A211" s="586"/>
      <c r="B211" s="886"/>
      <c r="C211" s="887"/>
      <c r="D211" s="888" t="s">
        <v>1749</v>
      </c>
      <c r="E211" s="889"/>
      <c r="F211" s="889"/>
      <c r="G211" s="889"/>
      <c r="H211" s="889"/>
      <c r="I211" s="889"/>
      <c r="J211" s="890"/>
      <c r="K211" s="586"/>
      <c r="L211" s="599"/>
      <c r="M211" s="1929"/>
      <c r="N211" s="1929"/>
      <c r="O211" s="1929"/>
      <c r="P211" s="1929"/>
      <c r="Q211" s="1929"/>
      <c r="R211" s="600"/>
      <c r="S211" s="600"/>
      <c r="T211" s="600"/>
      <c r="U211" s="586"/>
      <c r="V211" s="586"/>
      <c r="W211" s="586"/>
      <c r="X211" s="586"/>
      <c r="Y211" s="586"/>
      <c r="Z211" s="586"/>
      <c r="AA211" s="586"/>
      <c r="AB211" s="601"/>
      <c r="AC211" s="586"/>
      <c r="AD211" s="586"/>
      <c r="AE211" s="586"/>
      <c r="AF211" s="586"/>
      <c r="AG211" s="586"/>
      <c r="AH211" s="586"/>
      <c r="AI211" s="586"/>
      <c r="AJ211" s="586"/>
      <c r="AK211" s="586"/>
      <c r="AL211" s="586"/>
      <c r="AM211" s="586"/>
      <c r="AN211" s="586"/>
      <c r="AO211" s="586"/>
      <c r="AP211" s="586"/>
      <c r="AQ211" s="586"/>
      <c r="AR211" s="586"/>
      <c r="AS211" s="586"/>
      <c r="AT211" s="586"/>
    </row>
    <row r="212" spans="1:46" ht="17.75" customHeight="1">
      <c r="A212" s="586"/>
      <c r="B212" s="886"/>
      <c r="C212" s="887"/>
      <c r="D212" s="833" t="s">
        <v>1750</v>
      </c>
      <c r="E212" s="834">
        <v>51.963746223564954</v>
      </c>
      <c r="F212" s="834">
        <v>53.63881401617251</v>
      </c>
      <c r="G212" s="834">
        <v>52.849002849002844</v>
      </c>
      <c r="H212" s="835">
        <v>64.52</v>
      </c>
      <c r="I212" s="835">
        <v>66.569999999999993</v>
      </c>
      <c r="J212" s="836">
        <v>65.33</v>
      </c>
      <c r="K212" s="586"/>
      <c r="L212" s="599"/>
      <c r="M212" s="1929"/>
      <c r="N212" s="1929"/>
      <c r="O212" s="1929"/>
      <c r="P212" s="1929"/>
      <c r="Q212" s="1929"/>
      <c r="R212" s="600"/>
      <c r="S212" s="600"/>
      <c r="T212" s="600"/>
      <c r="U212" s="586"/>
      <c r="V212" s="586"/>
      <c r="W212" s="586"/>
      <c r="X212" s="586"/>
      <c r="Y212" s="586"/>
      <c r="Z212" s="586"/>
      <c r="AA212" s="586"/>
      <c r="AB212" s="601"/>
      <c r="AC212" s="586"/>
      <c r="AD212" s="586"/>
      <c r="AE212" s="586"/>
      <c r="AF212" s="586"/>
      <c r="AG212" s="586"/>
      <c r="AH212" s="586"/>
      <c r="AI212" s="586"/>
      <c r="AJ212" s="586"/>
      <c r="AK212" s="586"/>
      <c r="AL212" s="586"/>
      <c r="AM212" s="586"/>
      <c r="AN212" s="586"/>
      <c r="AO212" s="586"/>
      <c r="AP212" s="586"/>
      <c r="AQ212" s="586"/>
      <c r="AR212" s="586"/>
      <c r="AS212" s="586"/>
      <c r="AT212" s="586"/>
    </row>
    <row r="213" spans="1:46" ht="17.75" customHeight="1">
      <c r="A213" s="586"/>
      <c r="B213" s="886"/>
      <c r="C213" s="887"/>
      <c r="D213" s="833" t="s">
        <v>1751</v>
      </c>
      <c r="E213" s="834">
        <v>77.0392749244713</v>
      </c>
      <c r="F213" s="834">
        <v>46.63072776280324</v>
      </c>
      <c r="G213" s="834">
        <v>60.96866096866097</v>
      </c>
      <c r="H213" s="835">
        <v>52.03</v>
      </c>
      <c r="I213" s="835">
        <v>52.03</v>
      </c>
      <c r="J213" s="836">
        <v>52.03</v>
      </c>
      <c r="K213" s="586"/>
      <c r="L213" s="599"/>
      <c r="M213" s="1929"/>
      <c r="N213" s="1929"/>
      <c r="O213" s="1929"/>
      <c r="P213" s="1929"/>
      <c r="Q213" s="1929"/>
      <c r="R213" s="600"/>
      <c r="S213" s="600"/>
      <c r="T213" s="600"/>
      <c r="U213" s="586"/>
      <c r="V213" s="586"/>
      <c r="W213" s="586"/>
      <c r="X213" s="586"/>
      <c r="Y213" s="586"/>
      <c r="Z213" s="586"/>
      <c r="AA213" s="586"/>
      <c r="AB213" s="601"/>
      <c r="AC213" s="586"/>
      <c r="AD213" s="586"/>
      <c r="AE213" s="586"/>
      <c r="AF213" s="586"/>
      <c r="AG213" s="586"/>
      <c r="AH213" s="586"/>
      <c r="AI213" s="586"/>
      <c r="AJ213" s="586"/>
      <c r="AK213" s="586"/>
      <c r="AL213" s="586"/>
      <c r="AM213" s="586"/>
      <c r="AN213" s="586"/>
      <c r="AO213" s="586"/>
      <c r="AP213" s="586"/>
      <c r="AQ213" s="586"/>
      <c r="AR213" s="586"/>
      <c r="AS213" s="586"/>
      <c r="AT213" s="586"/>
    </row>
    <row r="214" spans="1:46" ht="17.75" customHeight="1">
      <c r="A214" s="586"/>
      <c r="B214" s="886"/>
      <c r="C214" s="887"/>
      <c r="D214" s="833" t="s">
        <v>1752</v>
      </c>
      <c r="E214" s="834">
        <v>22.9607250755287</v>
      </c>
      <c r="F214" s="834">
        <v>18.059299191374663</v>
      </c>
      <c r="G214" s="834">
        <v>20.37037037037037</v>
      </c>
      <c r="H214" s="835">
        <v>35.04</v>
      </c>
      <c r="I214" s="835">
        <v>37.33</v>
      </c>
      <c r="J214" s="836">
        <v>35.950000000000003</v>
      </c>
      <c r="K214" s="586"/>
      <c r="L214" s="599"/>
      <c r="M214" s="1929"/>
      <c r="N214" s="1929"/>
      <c r="O214" s="1929"/>
      <c r="P214" s="1929"/>
      <c r="Q214" s="1929"/>
      <c r="R214" s="600"/>
      <c r="S214" s="600"/>
      <c r="T214" s="600"/>
      <c r="U214" s="586"/>
      <c r="V214" s="586"/>
      <c r="W214" s="586"/>
      <c r="X214" s="586"/>
      <c r="Y214" s="586"/>
      <c r="Z214" s="586"/>
      <c r="AA214" s="586"/>
      <c r="AB214" s="601"/>
      <c r="AC214" s="586"/>
      <c r="AD214" s="586"/>
      <c r="AE214" s="586"/>
      <c r="AF214" s="586"/>
      <c r="AG214" s="586"/>
      <c r="AH214" s="586"/>
      <c r="AI214" s="586"/>
      <c r="AJ214" s="586"/>
      <c r="AK214" s="586"/>
      <c r="AL214" s="586"/>
      <c r="AM214" s="586"/>
      <c r="AN214" s="586"/>
      <c r="AO214" s="586"/>
      <c r="AP214" s="586"/>
      <c r="AQ214" s="586"/>
      <c r="AR214" s="586"/>
      <c r="AS214" s="586"/>
      <c r="AT214" s="586"/>
    </row>
    <row r="215" spans="1:46" ht="17.75" customHeight="1">
      <c r="A215" s="586"/>
      <c r="B215" s="886"/>
      <c r="C215" s="887"/>
      <c r="D215" s="833" t="s">
        <v>1753</v>
      </c>
      <c r="E215" s="834">
        <v>34.743202416918429</v>
      </c>
      <c r="F215" s="834">
        <v>27.493261455525609</v>
      </c>
      <c r="G215" s="834">
        <v>30.911680911680911</v>
      </c>
      <c r="H215" s="835">
        <v>39.369999999999997</v>
      </c>
      <c r="I215" s="835">
        <v>42.07</v>
      </c>
      <c r="J215" s="836">
        <v>40.44</v>
      </c>
      <c r="K215" s="586"/>
      <c r="L215" s="599"/>
      <c r="M215" s="1929"/>
      <c r="N215" s="1929"/>
      <c r="O215" s="1929"/>
      <c r="P215" s="1929"/>
      <c r="Q215" s="1929"/>
      <c r="R215" s="600"/>
      <c r="S215" s="600"/>
      <c r="T215" s="600"/>
      <c r="U215" s="586"/>
      <c r="V215" s="586"/>
      <c r="W215" s="586"/>
      <c r="X215" s="586"/>
      <c r="Y215" s="586"/>
      <c r="Z215" s="586"/>
      <c r="AA215" s="586"/>
      <c r="AB215" s="601"/>
      <c r="AC215" s="586"/>
      <c r="AD215" s="586"/>
      <c r="AE215" s="586"/>
      <c r="AF215" s="586"/>
      <c r="AG215" s="586"/>
      <c r="AH215" s="586"/>
      <c r="AI215" s="586"/>
      <c r="AJ215" s="586"/>
      <c r="AK215" s="586"/>
      <c r="AL215" s="586"/>
      <c r="AM215" s="586"/>
      <c r="AN215" s="586"/>
      <c r="AO215" s="586"/>
      <c r="AP215" s="586"/>
      <c r="AQ215" s="586"/>
      <c r="AR215" s="586"/>
      <c r="AS215" s="586"/>
      <c r="AT215" s="586"/>
    </row>
    <row r="216" spans="1:46" ht="17.75" customHeight="1" thickBot="1">
      <c r="A216" s="586"/>
      <c r="B216" s="901"/>
      <c r="C216" s="902"/>
      <c r="D216" s="839" t="s">
        <v>1754</v>
      </c>
      <c r="E216" s="840">
        <v>4.833836858006042</v>
      </c>
      <c r="F216" s="840">
        <v>1.6172506738544474</v>
      </c>
      <c r="G216" s="840">
        <v>3.133903133903134</v>
      </c>
      <c r="H216" s="841">
        <v>14.3</v>
      </c>
      <c r="I216" s="841">
        <v>15.86</v>
      </c>
      <c r="J216" s="842">
        <v>14.92</v>
      </c>
      <c r="K216" s="586"/>
      <c r="L216" s="695"/>
      <c r="M216" s="697"/>
      <c r="N216" s="697"/>
      <c r="O216" s="697"/>
      <c r="P216" s="697"/>
      <c r="Q216" s="697"/>
      <c r="R216" s="697"/>
      <c r="S216" s="697"/>
      <c r="T216" s="697"/>
      <c r="U216" s="697"/>
      <c r="V216" s="697"/>
      <c r="W216" s="697"/>
      <c r="X216" s="697"/>
      <c r="Y216" s="697"/>
      <c r="Z216" s="697"/>
      <c r="AA216" s="697"/>
      <c r="AB216" s="698"/>
      <c r="AC216" s="586"/>
      <c r="AD216" s="586"/>
      <c r="AE216" s="586"/>
      <c r="AF216" s="586"/>
      <c r="AG216" s="586"/>
      <c r="AH216" s="586"/>
      <c r="AI216" s="586"/>
      <c r="AJ216" s="586"/>
      <c r="AK216" s="586"/>
      <c r="AL216" s="586"/>
      <c r="AM216" s="586"/>
      <c r="AN216" s="586"/>
      <c r="AO216" s="586"/>
      <c r="AP216" s="586"/>
      <c r="AQ216" s="586"/>
      <c r="AR216" s="586"/>
      <c r="AS216" s="586"/>
      <c r="AT216" s="586"/>
    </row>
    <row r="217" spans="1:46" ht="18.5" customHeight="1">
      <c r="A217" s="586"/>
      <c r="B217" s="903">
        <v>6</v>
      </c>
      <c r="C217" s="904" t="s">
        <v>1755</v>
      </c>
      <c r="D217" s="905" t="s">
        <v>1756</v>
      </c>
      <c r="E217" s="906">
        <v>34.96</v>
      </c>
      <c r="F217" s="906">
        <v>34.450980392156865</v>
      </c>
      <c r="G217" s="906">
        <v>34.702970297029701</v>
      </c>
      <c r="H217" s="906">
        <v>39.852220000000003</v>
      </c>
      <c r="I217" s="906">
        <v>34.765540000000001</v>
      </c>
      <c r="J217" s="907">
        <v>36.8461</v>
      </c>
      <c r="K217" s="586"/>
      <c r="L217" s="823"/>
      <c r="M217" s="824"/>
      <c r="N217" s="824"/>
      <c r="O217" s="824"/>
      <c r="P217" s="824"/>
      <c r="Q217" s="824"/>
      <c r="R217" s="824"/>
      <c r="S217" s="824"/>
      <c r="T217" s="824"/>
      <c r="U217" s="824"/>
      <c r="V217" s="824"/>
      <c r="W217" s="824"/>
      <c r="X217" s="824"/>
      <c r="Y217" s="824"/>
      <c r="Z217" s="824"/>
      <c r="AA217" s="824"/>
      <c r="AB217" s="825"/>
      <c r="AC217" s="586"/>
      <c r="AD217" s="586"/>
      <c r="AE217" s="586"/>
      <c r="AF217" s="586"/>
      <c r="AG217" s="586"/>
      <c r="AH217" s="586"/>
      <c r="AI217" s="586"/>
      <c r="AJ217" s="586"/>
      <c r="AK217" s="586"/>
      <c r="AL217" s="586"/>
      <c r="AM217" s="586"/>
      <c r="AN217" s="586"/>
      <c r="AO217" s="586"/>
      <c r="AP217" s="586"/>
      <c r="AQ217" s="586"/>
      <c r="AR217" s="586"/>
      <c r="AS217" s="586"/>
      <c r="AT217" s="586"/>
    </row>
    <row r="218" spans="1:46" ht="18.5" customHeight="1">
      <c r="A218" s="586"/>
      <c r="B218" s="908"/>
      <c r="C218" s="909"/>
      <c r="D218" s="833" t="s">
        <v>1757</v>
      </c>
      <c r="E218" s="834"/>
      <c r="F218" s="834"/>
      <c r="G218" s="834">
        <v>31.869565217391305</v>
      </c>
      <c r="H218" s="835"/>
      <c r="I218" s="835"/>
      <c r="J218" s="836">
        <v>36.11</v>
      </c>
      <c r="K218" s="586"/>
      <c r="L218" s="599"/>
      <c r="M218" s="1929" t="s">
        <v>1758</v>
      </c>
      <c r="N218" s="1929"/>
      <c r="O218" s="1929"/>
      <c r="P218" s="1929"/>
      <c r="Q218" s="1929"/>
      <c r="R218" s="586"/>
      <c r="S218" s="586"/>
      <c r="T218" s="586"/>
      <c r="U218" s="586"/>
      <c r="V218" s="586"/>
      <c r="W218" s="586"/>
      <c r="X218" s="586"/>
      <c r="Y218" s="586"/>
      <c r="Z218" s="586"/>
      <c r="AA218" s="586"/>
      <c r="AB218" s="601"/>
      <c r="AC218" s="586"/>
      <c r="AD218" s="586"/>
      <c r="AE218" s="586"/>
      <c r="AF218" s="586"/>
      <c r="AG218" s="586"/>
      <c r="AH218" s="586"/>
      <c r="AI218" s="586"/>
      <c r="AJ218" s="586"/>
      <c r="AK218" s="586"/>
      <c r="AL218" s="586"/>
      <c r="AM218" s="586"/>
      <c r="AN218" s="586"/>
      <c r="AO218" s="586"/>
      <c r="AP218" s="586"/>
      <c r="AQ218" s="586"/>
      <c r="AR218" s="586"/>
      <c r="AS218" s="586"/>
      <c r="AT218" s="586"/>
    </row>
    <row r="219" spans="1:46" ht="18.5" customHeight="1">
      <c r="A219" s="586"/>
      <c r="B219" s="908"/>
      <c r="C219" s="909"/>
      <c r="D219" s="833" t="s">
        <v>1759</v>
      </c>
      <c r="E219" s="834"/>
      <c r="F219" s="834"/>
      <c r="G219" s="834">
        <v>37.072727272727271</v>
      </c>
      <c r="H219" s="835"/>
      <c r="I219" s="835"/>
      <c r="J219" s="836">
        <v>38.380000000000003</v>
      </c>
      <c r="K219" s="586"/>
      <c r="L219" s="599"/>
      <c r="M219" s="1929"/>
      <c r="N219" s="1929"/>
      <c r="O219" s="1929"/>
      <c r="P219" s="1929"/>
      <c r="Q219" s="1929"/>
      <c r="R219" s="586"/>
      <c r="S219" s="586"/>
      <c r="T219" s="586"/>
      <c r="U219" s="586"/>
      <c r="V219" s="586"/>
      <c r="W219" s="586"/>
      <c r="X219" s="586"/>
      <c r="Y219" s="586"/>
      <c r="Z219" s="586"/>
      <c r="AA219" s="586"/>
      <c r="AB219" s="601"/>
      <c r="AC219" s="586"/>
      <c r="AD219" s="586"/>
      <c r="AE219" s="586"/>
      <c r="AF219" s="586"/>
      <c r="AG219" s="586"/>
      <c r="AH219" s="586"/>
      <c r="AI219" s="586"/>
      <c r="AJ219" s="586"/>
      <c r="AK219" s="586"/>
      <c r="AL219" s="586"/>
      <c r="AM219" s="586"/>
      <c r="AN219" s="586"/>
      <c r="AO219" s="586"/>
      <c r="AP219" s="586"/>
      <c r="AQ219" s="586"/>
      <c r="AR219" s="586"/>
      <c r="AS219" s="586"/>
      <c r="AT219" s="586"/>
    </row>
    <row r="220" spans="1:46" ht="18.5" customHeight="1">
      <c r="A220" s="586"/>
      <c r="B220" s="908"/>
      <c r="C220" s="909"/>
      <c r="D220" s="910" t="s">
        <v>1760</v>
      </c>
      <c r="E220" s="911">
        <v>17.048632218844986</v>
      </c>
      <c r="F220" s="911">
        <v>15.86376811594203</v>
      </c>
      <c r="G220" s="911">
        <v>16.442136498516319</v>
      </c>
      <c r="H220" s="911">
        <v>16.1798</v>
      </c>
      <c r="I220" s="911">
        <v>15.748519999999999</v>
      </c>
      <c r="J220" s="912">
        <v>15.96213</v>
      </c>
      <c r="K220" s="586"/>
      <c r="L220" s="599"/>
      <c r="M220" s="1929"/>
      <c r="N220" s="1929"/>
      <c r="O220" s="1929"/>
      <c r="P220" s="1929"/>
      <c r="Q220" s="1929"/>
      <c r="R220" s="586"/>
      <c r="S220" s="586"/>
      <c r="T220" s="586"/>
      <c r="U220" s="586"/>
      <c r="V220" s="586"/>
      <c r="W220" s="586"/>
      <c r="X220" s="586"/>
      <c r="Y220" s="586"/>
      <c r="Z220" s="586"/>
      <c r="AA220" s="586"/>
      <c r="AB220" s="601"/>
      <c r="AC220" s="586"/>
      <c r="AD220" s="586"/>
      <c r="AE220" s="586"/>
      <c r="AF220" s="586"/>
      <c r="AG220" s="586"/>
      <c r="AH220" s="586"/>
      <c r="AI220" s="586"/>
      <c r="AJ220" s="586"/>
      <c r="AK220" s="586"/>
      <c r="AL220" s="586"/>
      <c r="AM220" s="586"/>
      <c r="AN220" s="586"/>
      <c r="AO220" s="586"/>
      <c r="AP220" s="586"/>
      <c r="AQ220" s="586"/>
      <c r="AR220" s="586"/>
      <c r="AS220" s="586"/>
      <c r="AT220" s="586"/>
    </row>
    <row r="221" spans="1:46" ht="18.5" customHeight="1">
      <c r="A221" s="586"/>
      <c r="B221" s="908"/>
      <c r="C221" s="909"/>
      <c r="D221" s="833" t="s">
        <v>1757</v>
      </c>
      <c r="E221" s="834"/>
      <c r="F221" s="834"/>
      <c r="G221" s="834">
        <v>16.479532163742689</v>
      </c>
      <c r="H221" s="835"/>
      <c r="I221" s="835"/>
      <c r="J221" s="836">
        <v>16.149999999999999</v>
      </c>
      <c r="K221" s="586"/>
      <c r="L221" s="599"/>
      <c r="M221" s="1929"/>
      <c r="N221" s="1929"/>
      <c r="O221" s="1929"/>
      <c r="P221" s="1929"/>
      <c r="Q221" s="1929"/>
      <c r="R221" s="586"/>
      <c r="S221" s="586"/>
      <c r="T221" s="586"/>
      <c r="U221" s="586"/>
      <c r="V221" s="586"/>
      <c r="W221" s="586"/>
      <c r="X221" s="586"/>
      <c r="Y221" s="586"/>
      <c r="Z221" s="586"/>
      <c r="AA221" s="586"/>
      <c r="AB221" s="601"/>
      <c r="AC221" s="586"/>
      <c r="AD221" s="586"/>
      <c r="AE221" s="586"/>
      <c r="AF221" s="586"/>
      <c r="AG221" s="586"/>
      <c r="AH221" s="586"/>
      <c r="AI221" s="586"/>
      <c r="AJ221" s="586"/>
      <c r="AK221" s="586"/>
      <c r="AL221" s="586"/>
      <c r="AM221" s="586"/>
      <c r="AN221" s="586"/>
      <c r="AO221" s="586"/>
      <c r="AP221" s="586"/>
      <c r="AQ221" s="586"/>
      <c r="AR221" s="586"/>
      <c r="AS221" s="586"/>
      <c r="AT221" s="586"/>
    </row>
    <row r="222" spans="1:46" ht="18.5" customHeight="1">
      <c r="A222" s="586"/>
      <c r="B222" s="908"/>
      <c r="C222" s="909"/>
      <c r="D222" s="833" t="s">
        <v>1759</v>
      </c>
      <c r="E222" s="834"/>
      <c r="F222" s="834"/>
      <c r="G222" s="834">
        <v>16.403614457831324</v>
      </c>
      <c r="H222" s="835"/>
      <c r="I222" s="835"/>
      <c r="J222" s="836">
        <v>15.73</v>
      </c>
      <c r="K222" s="586"/>
      <c r="L222" s="599"/>
      <c r="M222" s="1929"/>
      <c r="N222" s="1929"/>
      <c r="O222" s="1929"/>
      <c r="P222" s="1929"/>
      <c r="Q222" s="1929"/>
      <c r="R222" s="586"/>
      <c r="S222" s="586"/>
      <c r="T222" s="586"/>
      <c r="U222" s="586"/>
      <c r="V222" s="586"/>
      <c r="W222" s="586"/>
      <c r="X222" s="586"/>
      <c r="Y222" s="586"/>
      <c r="Z222" s="586"/>
      <c r="AA222" s="586"/>
      <c r="AB222" s="601"/>
      <c r="AC222" s="586"/>
      <c r="AD222" s="586"/>
      <c r="AE222" s="586"/>
      <c r="AF222" s="586"/>
      <c r="AG222" s="586"/>
      <c r="AH222" s="586"/>
      <c r="AI222" s="586"/>
      <c r="AJ222" s="586"/>
      <c r="AK222" s="586"/>
      <c r="AL222" s="586"/>
      <c r="AM222" s="586"/>
      <c r="AN222" s="586"/>
      <c r="AO222" s="586"/>
      <c r="AP222" s="586"/>
      <c r="AQ222" s="586"/>
      <c r="AR222" s="586"/>
      <c r="AS222" s="586"/>
      <c r="AT222" s="586"/>
    </row>
    <row r="223" spans="1:46" ht="18.5" customHeight="1">
      <c r="A223" s="586"/>
      <c r="B223" s="908"/>
      <c r="C223" s="909"/>
      <c r="D223" s="910" t="s">
        <v>1761</v>
      </c>
      <c r="E223" s="911"/>
      <c r="F223" s="911"/>
      <c r="G223" s="911"/>
      <c r="H223" s="911"/>
      <c r="I223" s="911"/>
      <c r="J223" s="912"/>
      <c r="K223" s="586"/>
      <c r="L223" s="599"/>
      <c r="M223" s="1929"/>
      <c r="N223" s="1929"/>
      <c r="O223" s="1929"/>
      <c r="P223" s="1929"/>
      <c r="Q223" s="1929"/>
      <c r="R223" s="586"/>
      <c r="S223" s="586"/>
      <c r="T223" s="586"/>
      <c r="U223" s="586"/>
      <c r="V223" s="586"/>
      <c r="W223" s="586"/>
      <c r="X223" s="586"/>
      <c r="Y223" s="586"/>
      <c r="Z223" s="586"/>
      <c r="AA223" s="586"/>
      <c r="AB223" s="601"/>
      <c r="AC223" s="586"/>
      <c r="AD223" s="586"/>
      <c r="AE223" s="586"/>
      <c r="AF223" s="586"/>
      <c r="AG223" s="586"/>
      <c r="AH223" s="586"/>
      <c r="AI223" s="586"/>
      <c r="AJ223" s="586"/>
      <c r="AK223" s="586"/>
      <c r="AL223" s="586"/>
      <c r="AM223" s="586"/>
      <c r="AN223" s="586"/>
      <c r="AO223" s="586"/>
      <c r="AP223" s="586"/>
      <c r="AQ223" s="586"/>
      <c r="AR223" s="586"/>
      <c r="AS223" s="586"/>
      <c r="AT223" s="586"/>
    </row>
    <row r="224" spans="1:46" ht="18.5" customHeight="1">
      <c r="A224" s="586"/>
      <c r="B224" s="908"/>
      <c r="C224" s="909"/>
      <c r="D224" s="833" t="s">
        <v>1762</v>
      </c>
      <c r="E224" s="834">
        <v>2.1276595744680851</v>
      </c>
      <c r="F224" s="834">
        <v>4.63768115942029</v>
      </c>
      <c r="G224" s="834">
        <v>3.4124629080118694</v>
      </c>
      <c r="H224" s="835">
        <v>1.8078147165839</v>
      </c>
      <c r="I224" s="835">
        <v>6.8852273449556636</v>
      </c>
      <c r="J224" s="836">
        <v>4.5692072191594253</v>
      </c>
      <c r="K224" s="586"/>
      <c r="L224" s="599"/>
      <c r="M224" s="1929"/>
      <c r="N224" s="1929"/>
      <c r="O224" s="1929"/>
      <c r="P224" s="1929"/>
      <c r="Q224" s="1929"/>
      <c r="R224" s="586"/>
      <c r="S224" s="586"/>
      <c r="T224" s="586"/>
      <c r="U224" s="586"/>
      <c r="V224" s="586"/>
      <c r="W224" s="586"/>
      <c r="X224" s="586"/>
      <c r="Y224" s="586"/>
      <c r="Z224" s="586"/>
      <c r="AA224" s="586"/>
      <c r="AB224" s="601"/>
      <c r="AC224" s="586"/>
      <c r="AD224" s="586"/>
      <c r="AE224" s="586"/>
      <c r="AF224" s="586"/>
      <c r="AG224" s="586"/>
      <c r="AH224" s="586"/>
      <c r="AI224" s="586"/>
      <c r="AJ224" s="586"/>
      <c r="AK224" s="586"/>
      <c r="AL224" s="586"/>
      <c r="AM224" s="586"/>
      <c r="AN224" s="586"/>
      <c r="AO224" s="586"/>
      <c r="AP224" s="586"/>
      <c r="AQ224" s="586"/>
      <c r="AR224" s="586"/>
      <c r="AS224" s="586"/>
      <c r="AT224" s="586"/>
    </row>
    <row r="225" spans="1:46" ht="18.5" customHeight="1">
      <c r="A225" s="586"/>
      <c r="B225" s="908"/>
      <c r="C225" s="909"/>
      <c r="D225" s="833" t="s">
        <v>1763</v>
      </c>
      <c r="E225" s="834">
        <v>0.303951367781155</v>
      </c>
      <c r="F225" s="834">
        <v>0.57971014492753625</v>
      </c>
      <c r="G225" s="834">
        <v>0.44510385756676557</v>
      </c>
      <c r="H225" s="835">
        <v>0</v>
      </c>
      <c r="I225" s="835">
        <v>12.786645999179655</v>
      </c>
      <c r="J225" s="836">
        <v>6.9541223019617</v>
      </c>
      <c r="K225" s="586"/>
      <c r="L225" s="599"/>
      <c r="M225" s="1929"/>
      <c r="N225" s="1929"/>
      <c r="O225" s="1929"/>
      <c r="P225" s="1929"/>
      <c r="Q225" s="1929"/>
      <c r="R225" s="586"/>
      <c r="S225" s="586"/>
      <c r="T225" s="586"/>
      <c r="U225" s="586"/>
      <c r="V225" s="586"/>
      <c r="W225" s="586"/>
      <c r="X225" s="586"/>
      <c r="Y225" s="586"/>
      <c r="Z225" s="586"/>
      <c r="AA225" s="586"/>
      <c r="AB225" s="601"/>
      <c r="AC225" s="586"/>
      <c r="AD225" s="586"/>
      <c r="AE225" s="586"/>
      <c r="AF225" s="586"/>
      <c r="AG225" s="586"/>
      <c r="AH225" s="586"/>
      <c r="AI225" s="586"/>
      <c r="AJ225" s="586"/>
      <c r="AK225" s="586"/>
      <c r="AL225" s="586"/>
      <c r="AM225" s="586"/>
      <c r="AN225" s="586"/>
      <c r="AO225" s="586"/>
      <c r="AP225" s="586"/>
      <c r="AQ225" s="586"/>
      <c r="AR225" s="586"/>
      <c r="AS225" s="586"/>
      <c r="AT225" s="586"/>
    </row>
    <row r="226" spans="1:46" ht="18.5" customHeight="1" thickBot="1">
      <c r="A226" s="586"/>
      <c r="B226" s="913"/>
      <c r="C226" s="914"/>
      <c r="D226" s="839" t="s">
        <v>1764</v>
      </c>
      <c r="E226" s="840">
        <v>97.568389057750764</v>
      </c>
      <c r="F226" s="840">
        <v>94.782608695652172</v>
      </c>
      <c r="G226" s="840">
        <v>96.142433234421361</v>
      </c>
      <c r="H226" s="841">
        <v>98.192185283416109</v>
      </c>
      <c r="I226" s="841">
        <v>80.328126655864679</v>
      </c>
      <c r="J226" s="842">
        <v>88.476670478878873</v>
      </c>
      <c r="K226" s="586"/>
      <c r="L226" s="695"/>
      <c r="M226" s="697"/>
      <c r="N226" s="697"/>
      <c r="O226" s="697"/>
      <c r="P226" s="697"/>
      <c r="Q226" s="697"/>
      <c r="R226" s="697"/>
      <c r="S226" s="697"/>
      <c r="T226" s="697"/>
      <c r="U226" s="697"/>
      <c r="V226" s="697"/>
      <c r="W226" s="697"/>
      <c r="X226" s="697"/>
      <c r="Y226" s="697"/>
      <c r="Z226" s="697"/>
      <c r="AA226" s="697"/>
      <c r="AB226" s="698"/>
      <c r="AC226" s="586"/>
      <c r="AD226" s="586"/>
      <c r="AE226" s="586"/>
      <c r="AF226" s="586"/>
      <c r="AG226" s="586"/>
      <c r="AH226" s="586"/>
      <c r="AI226" s="586"/>
      <c r="AJ226" s="586"/>
      <c r="AK226" s="586"/>
      <c r="AL226" s="586"/>
      <c r="AM226" s="586"/>
      <c r="AN226" s="586"/>
      <c r="AO226" s="586"/>
      <c r="AP226" s="586"/>
      <c r="AQ226" s="586"/>
      <c r="AR226" s="586"/>
      <c r="AS226" s="586"/>
      <c r="AT226" s="586"/>
    </row>
    <row r="227" spans="1:46" ht="17.75" customHeight="1">
      <c r="A227" s="586"/>
      <c r="B227" s="915">
        <v>7</v>
      </c>
      <c r="C227" s="1930" t="s">
        <v>1765</v>
      </c>
      <c r="D227" s="916" t="s">
        <v>1766</v>
      </c>
      <c r="E227" s="917"/>
      <c r="F227" s="917"/>
      <c r="G227" s="917"/>
      <c r="H227" s="917"/>
      <c r="I227" s="917"/>
      <c r="J227" s="918"/>
      <c r="K227" s="586"/>
      <c r="L227" s="823"/>
      <c r="M227" s="824"/>
      <c r="N227" s="824"/>
      <c r="O227" s="824"/>
      <c r="P227" s="824"/>
      <c r="Q227" s="824"/>
      <c r="R227" s="824"/>
      <c r="S227" s="824"/>
      <c r="T227" s="824"/>
      <c r="U227" s="824"/>
      <c r="V227" s="824"/>
      <c r="W227" s="824"/>
      <c r="X227" s="824"/>
      <c r="Y227" s="824"/>
      <c r="Z227" s="824"/>
      <c r="AA227" s="824"/>
      <c r="AB227" s="825"/>
      <c r="AC227" s="586"/>
      <c r="AD227" s="586"/>
      <c r="AE227" s="586"/>
      <c r="AF227" s="586"/>
      <c r="AG227" s="586"/>
      <c r="AH227" s="586"/>
      <c r="AI227" s="586"/>
      <c r="AJ227" s="586"/>
      <c r="AK227" s="586"/>
      <c r="AL227" s="586"/>
      <c r="AM227" s="586"/>
      <c r="AN227" s="586"/>
      <c r="AO227" s="586"/>
      <c r="AP227" s="586"/>
      <c r="AQ227" s="586"/>
      <c r="AR227" s="586"/>
      <c r="AS227" s="586"/>
      <c r="AT227" s="586"/>
    </row>
    <row r="228" spans="1:46" ht="17.75" customHeight="1">
      <c r="A228" s="586"/>
      <c r="B228" s="919"/>
      <c r="C228" s="1931"/>
      <c r="D228" s="833" t="s">
        <v>1767</v>
      </c>
      <c r="E228" s="834">
        <v>6.9486404833836861</v>
      </c>
      <c r="F228" s="834">
        <v>18.059299191374663</v>
      </c>
      <c r="G228" s="834">
        <v>12.820512820512819</v>
      </c>
      <c r="H228" s="835">
        <v>19.079999999999998</v>
      </c>
      <c r="I228" s="835">
        <v>27.65</v>
      </c>
      <c r="J228" s="836">
        <v>22.73</v>
      </c>
      <c r="K228" s="586"/>
      <c r="L228" s="599"/>
      <c r="M228" s="1929" t="s">
        <v>1768</v>
      </c>
      <c r="N228" s="1929"/>
      <c r="O228" s="1929"/>
      <c r="P228" s="1929"/>
      <c r="Q228" s="1929"/>
      <c r="R228" s="586"/>
      <c r="S228" s="586"/>
      <c r="T228" s="586"/>
      <c r="U228" s="586"/>
      <c r="V228" s="586"/>
      <c r="W228" s="586"/>
      <c r="X228" s="586"/>
      <c r="Y228" s="586"/>
      <c r="Z228" s="586"/>
      <c r="AA228" s="586"/>
      <c r="AB228" s="601"/>
      <c r="AC228" s="586"/>
      <c r="AD228" s="586"/>
      <c r="AE228" s="586"/>
      <c r="AF228" s="586"/>
      <c r="AG228" s="586"/>
      <c r="AH228" s="586"/>
      <c r="AI228" s="586"/>
      <c r="AJ228" s="586"/>
      <c r="AK228" s="586"/>
      <c r="AL228" s="586"/>
      <c r="AM228" s="586"/>
      <c r="AN228" s="586"/>
      <c r="AO228" s="586"/>
      <c r="AP228" s="586"/>
      <c r="AQ228" s="586"/>
      <c r="AR228" s="586"/>
      <c r="AS228" s="586"/>
      <c r="AT228" s="586"/>
    </row>
    <row r="229" spans="1:46" ht="17.75" customHeight="1">
      <c r="A229" s="586"/>
      <c r="B229" s="919"/>
      <c r="C229" s="920"/>
      <c r="D229" s="833" t="s">
        <v>1769</v>
      </c>
      <c r="E229" s="834">
        <v>32.326283987915403</v>
      </c>
      <c r="F229" s="834">
        <v>46.091644204851754</v>
      </c>
      <c r="G229" s="834">
        <v>39.6011396011396</v>
      </c>
      <c r="H229" s="835">
        <v>35.979999999999997</v>
      </c>
      <c r="I229" s="835">
        <v>37.049999999999997</v>
      </c>
      <c r="J229" s="836">
        <v>36.44</v>
      </c>
      <c r="K229" s="586"/>
      <c r="L229" s="599"/>
      <c r="M229" s="1929"/>
      <c r="N229" s="1929"/>
      <c r="O229" s="1929"/>
      <c r="P229" s="1929"/>
      <c r="Q229" s="1929"/>
      <c r="R229" s="586"/>
      <c r="S229" s="586"/>
      <c r="T229" s="586"/>
      <c r="U229" s="586"/>
      <c r="V229" s="586"/>
      <c r="W229" s="586"/>
      <c r="X229" s="586"/>
      <c r="Y229" s="586"/>
      <c r="Z229" s="586"/>
      <c r="AA229" s="586"/>
      <c r="AB229" s="601"/>
      <c r="AC229" s="586"/>
      <c r="AD229" s="586"/>
      <c r="AE229" s="586"/>
      <c r="AF229" s="586"/>
      <c r="AG229" s="586"/>
      <c r="AH229" s="586"/>
      <c r="AI229" s="586"/>
      <c r="AJ229" s="586"/>
      <c r="AK229" s="586"/>
      <c r="AL229" s="586"/>
      <c r="AM229" s="586"/>
      <c r="AN229" s="586"/>
      <c r="AO229" s="586"/>
      <c r="AP229" s="586"/>
      <c r="AQ229" s="586"/>
      <c r="AR229" s="586"/>
      <c r="AS229" s="586"/>
      <c r="AT229" s="586"/>
    </row>
    <row r="230" spans="1:46" ht="17.75" customHeight="1">
      <c r="A230" s="586"/>
      <c r="B230" s="919"/>
      <c r="C230" s="920"/>
      <c r="D230" s="833" t="s">
        <v>1770</v>
      </c>
      <c r="E230" s="834">
        <v>0</v>
      </c>
      <c r="F230" s="834">
        <v>0</v>
      </c>
      <c r="G230" s="834">
        <v>0</v>
      </c>
      <c r="H230" s="835">
        <v>14.36</v>
      </c>
      <c r="I230" s="835">
        <v>13.13</v>
      </c>
      <c r="J230" s="836">
        <v>13.83</v>
      </c>
      <c r="K230" s="586"/>
      <c r="L230" s="599"/>
      <c r="M230" s="1929"/>
      <c r="N230" s="1929"/>
      <c r="O230" s="1929"/>
      <c r="P230" s="1929"/>
      <c r="Q230" s="1929"/>
      <c r="R230" s="586"/>
      <c r="S230" s="586"/>
      <c r="T230" s="586"/>
      <c r="U230" s="586"/>
      <c r="V230" s="586"/>
      <c r="W230" s="586"/>
      <c r="X230" s="586"/>
      <c r="Y230" s="586"/>
      <c r="Z230" s="586"/>
      <c r="AA230" s="586"/>
      <c r="AB230" s="601"/>
      <c r="AC230" s="586"/>
      <c r="AD230" s="586"/>
      <c r="AE230" s="586"/>
      <c r="AF230" s="586"/>
      <c r="AG230" s="586"/>
      <c r="AH230" s="586"/>
      <c r="AI230" s="586"/>
      <c r="AJ230" s="586"/>
      <c r="AK230" s="586"/>
      <c r="AL230" s="586"/>
      <c r="AM230" s="586"/>
      <c r="AN230" s="586"/>
      <c r="AO230" s="586"/>
      <c r="AP230" s="586"/>
      <c r="AQ230" s="586"/>
      <c r="AR230" s="586"/>
      <c r="AS230" s="586"/>
      <c r="AT230" s="586"/>
    </row>
    <row r="231" spans="1:46" ht="17.75" customHeight="1">
      <c r="A231" s="586"/>
      <c r="B231" s="919"/>
      <c r="C231" s="920"/>
      <c r="D231" s="833" t="s">
        <v>1771</v>
      </c>
      <c r="E231" s="834">
        <v>45.317220543806648</v>
      </c>
      <c r="F231" s="834">
        <v>12.668463611859837</v>
      </c>
      <c r="G231" s="834">
        <v>28.06267806267806</v>
      </c>
      <c r="H231" s="835">
        <v>14.74</v>
      </c>
      <c r="I231" s="835">
        <v>6.99</v>
      </c>
      <c r="J231" s="836">
        <v>11.44</v>
      </c>
      <c r="K231" s="586"/>
      <c r="L231" s="599"/>
      <c r="M231" s="1929"/>
      <c r="N231" s="1929"/>
      <c r="O231" s="1929"/>
      <c r="P231" s="1929"/>
      <c r="Q231" s="1929"/>
      <c r="R231" s="586"/>
      <c r="S231" s="586"/>
      <c r="T231" s="586"/>
      <c r="U231" s="586"/>
      <c r="V231" s="586"/>
      <c r="W231" s="586"/>
      <c r="X231" s="586"/>
      <c r="Y231" s="586"/>
      <c r="Z231" s="586"/>
      <c r="AA231" s="586"/>
      <c r="AB231" s="601"/>
      <c r="AC231" s="586"/>
      <c r="AD231" s="586"/>
      <c r="AE231" s="586"/>
      <c r="AF231" s="586"/>
      <c r="AG231" s="586"/>
      <c r="AH231" s="586"/>
      <c r="AI231" s="586"/>
      <c r="AJ231" s="586"/>
      <c r="AK231" s="586"/>
      <c r="AL231" s="586"/>
      <c r="AM231" s="586"/>
      <c r="AN231" s="586"/>
      <c r="AO231" s="586"/>
      <c r="AP231" s="586"/>
      <c r="AQ231" s="586"/>
      <c r="AR231" s="586"/>
      <c r="AS231" s="586"/>
      <c r="AT231" s="586"/>
    </row>
    <row r="232" spans="1:46" ht="17.75" customHeight="1">
      <c r="A232" s="586"/>
      <c r="B232" s="919"/>
      <c r="C232" s="920"/>
      <c r="D232" s="833" t="s">
        <v>1772</v>
      </c>
      <c r="E232" s="834">
        <v>15.407854984894259</v>
      </c>
      <c r="F232" s="834">
        <v>13.746630727762804</v>
      </c>
      <c r="G232" s="834">
        <v>14.529914529914532</v>
      </c>
      <c r="H232" s="835">
        <v>13.8</v>
      </c>
      <c r="I232" s="835">
        <v>11.37</v>
      </c>
      <c r="J232" s="836">
        <v>12.76</v>
      </c>
      <c r="K232" s="586"/>
      <c r="L232" s="599"/>
      <c r="M232" s="1929"/>
      <c r="N232" s="1929"/>
      <c r="O232" s="1929"/>
      <c r="P232" s="1929"/>
      <c r="Q232" s="1929"/>
      <c r="R232" s="586"/>
      <c r="S232" s="586"/>
      <c r="T232" s="586"/>
      <c r="U232" s="586"/>
      <c r="V232" s="586"/>
      <c r="W232" s="586"/>
      <c r="X232" s="586"/>
      <c r="Y232" s="586"/>
      <c r="Z232" s="586"/>
      <c r="AA232" s="586"/>
      <c r="AB232" s="601"/>
      <c r="AC232" s="586"/>
      <c r="AD232" s="586"/>
      <c r="AE232" s="586"/>
      <c r="AF232" s="586"/>
      <c r="AG232" s="586"/>
      <c r="AH232" s="586"/>
      <c r="AI232" s="586"/>
      <c r="AJ232" s="586"/>
      <c r="AK232" s="586"/>
      <c r="AL232" s="586"/>
      <c r="AM232" s="586"/>
      <c r="AN232" s="586"/>
      <c r="AO232" s="586"/>
      <c r="AP232" s="586"/>
      <c r="AQ232" s="586"/>
      <c r="AR232" s="586"/>
      <c r="AS232" s="586"/>
      <c r="AT232" s="586"/>
    </row>
    <row r="233" spans="1:46" ht="17.75" customHeight="1">
      <c r="A233" s="586"/>
      <c r="B233" s="919"/>
      <c r="C233" s="920"/>
      <c r="D233" s="833" t="s">
        <v>1773</v>
      </c>
      <c r="E233" s="834">
        <v>0</v>
      </c>
      <c r="F233" s="834">
        <v>9.433962264150944</v>
      </c>
      <c r="G233" s="834">
        <v>4.9857549857549861</v>
      </c>
      <c r="H233" s="835">
        <v>2.0499999999999998</v>
      </c>
      <c r="I233" s="835">
        <v>3.8</v>
      </c>
      <c r="J233" s="836">
        <v>2.8</v>
      </c>
      <c r="K233" s="586"/>
      <c r="L233" s="599"/>
      <c r="M233" s="1929"/>
      <c r="N233" s="1929"/>
      <c r="O233" s="1929"/>
      <c r="P233" s="1929"/>
      <c r="Q233" s="1929"/>
      <c r="R233" s="586"/>
      <c r="S233" s="586"/>
      <c r="T233" s="586"/>
      <c r="U233" s="586"/>
      <c r="V233" s="586"/>
      <c r="W233" s="586"/>
      <c r="X233" s="586"/>
      <c r="Y233" s="586"/>
      <c r="Z233" s="586"/>
      <c r="AA233" s="586"/>
      <c r="AB233" s="601"/>
      <c r="AC233" s="586"/>
      <c r="AD233" s="586"/>
      <c r="AE233" s="586"/>
      <c r="AF233" s="586"/>
      <c r="AG233" s="586"/>
      <c r="AH233" s="586"/>
      <c r="AI233" s="586"/>
      <c r="AJ233" s="586"/>
      <c r="AK233" s="586"/>
      <c r="AL233" s="586"/>
      <c r="AM233" s="586"/>
      <c r="AN233" s="586"/>
      <c r="AO233" s="586"/>
      <c r="AP233" s="586"/>
      <c r="AQ233" s="586"/>
      <c r="AR233" s="586"/>
      <c r="AS233" s="586"/>
      <c r="AT233" s="586"/>
    </row>
    <row r="234" spans="1:46" ht="17.75" customHeight="1">
      <c r="A234" s="586"/>
      <c r="B234" s="919"/>
      <c r="C234" s="920"/>
      <c r="D234" s="921" t="s">
        <v>1774</v>
      </c>
      <c r="E234" s="922"/>
      <c r="F234" s="922"/>
      <c r="G234" s="922"/>
      <c r="H234" s="922"/>
      <c r="I234" s="922"/>
      <c r="J234" s="923"/>
      <c r="K234" s="586"/>
      <c r="L234" s="599"/>
      <c r="M234" s="1929"/>
      <c r="N234" s="1929"/>
      <c r="O234" s="1929"/>
      <c r="P234" s="1929"/>
      <c r="Q234" s="1929"/>
      <c r="R234" s="586"/>
      <c r="S234" s="586"/>
      <c r="T234" s="586"/>
      <c r="U234" s="586"/>
      <c r="V234" s="586"/>
      <c r="W234" s="586"/>
      <c r="X234" s="586"/>
      <c r="Y234" s="586"/>
      <c r="Z234" s="586"/>
      <c r="AA234" s="586"/>
      <c r="AB234" s="601"/>
      <c r="AC234" s="586"/>
      <c r="AD234" s="586"/>
      <c r="AE234" s="586"/>
      <c r="AF234" s="586"/>
      <c r="AG234" s="586"/>
      <c r="AH234" s="586"/>
      <c r="AI234" s="586"/>
      <c r="AJ234" s="586"/>
      <c r="AK234" s="586"/>
      <c r="AL234" s="586"/>
      <c r="AM234" s="586"/>
      <c r="AN234" s="586"/>
      <c r="AO234" s="586"/>
      <c r="AP234" s="586"/>
      <c r="AQ234" s="586"/>
      <c r="AR234" s="586"/>
      <c r="AS234" s="586"/>
      <c r="AT234" s="586"/>
    </row>
    <row r="235" spans="1:46" ht="17.75" customHeight="1">
      <c r="A235" s="586"/>
      <c r="B235" s="919"/>
      <c r="C235" s="920"/>
      <c r="D235" s="833" t="s">
        <v>1767</v>
      </c>
      <c r="E235" s="834">
        <v>52.870090634441091</v>
      </c>
      <c r="F235" s="834">
        <v>50.943396226415096</v>
      </c>
      <c r="G235" s="834">
        <v>51.851851851851848</v>
      </c>
      <c r="H235" s="835">
        <v>42.45</v>
      </c>
      <c r="I235" s="835">
        <v>48.32</v>
      </c>
      <c r="J235" s="836">
        <v>44.95</v>
      </c>
      <c r="K235" s="586"/>
      <c r="L235" s="599"/>
      <c r="M235" s="1929"/>
      <c r="N235" s="1929"/>
      <c r="O235" s="1929"/>
      <c r="P235" s="1929"/>
      <c r="Q235" s="1929"/>
      <c r="R235" s="586"/>
      <c r="S235" s="586"/>
      <c r="T235" s="586"/>
      <c r="U235" s="586"/>
      <c r="V235" s="586"/>
      <c r="W235" s="586"/>
      <c r="X235" s="586"/>
      <c r="Y235" s="586"/>
      <c r="Z235" s="586"/>
      <c r="AA235" s="586"/>
      <c r="AB235" s="601"/>
      <c r="AC235" s="586"/>
      <c r="AD235" s="586"/>
      <c r="AE235" s="586"/>
      <c r="AF235" s="586"/>
      <c r="AG235" s="586"/>
      <c r="AH235" s="586"/>
      <c r="AI235" s="586"/>
      <c r="AJ235" s="586"/>
      <c r="AK235" s="586"/>
      <c r="AL235" s="586"/>
      <c r="AM235" s="586"/>
      <c r="AN235" s="586"/>
      <c r="AO235" s="586"/>
      <c r="AP235" s="586"/>
      <c r="AQ235" s="586"/>
      <c r="AR235" s="586"/>
      <c r="AS235" s="586"/>
      <c r="AT235" s="586"/>
    </row>
    <row r="236" spans="1:46" ht="17.75" customHeight="1">
      <c r="A236" s="586"/>
      <c r="B236" s="919"/>
      <c r="C236" s="920"/>
      <c r="D236" s="833" t="s">
        <v>1775</v>
      </c>
      <c r="E236" s="834">
        <v>25.679758308157101</v>
      </c>
      <c r="F236" s="834">
        <v>33.153638814016176</v>
      </c>
      <c r="G236" s="834">
        <v>29.629629629629626</v>
      </c>
      <c r="H236" s="835">
        <v>22.61</v>
      </c>
      <c r="I236" s="835">
        <v>33.299999999999997</v>
      </c>
      <c r="J236" s="836">
        <v>27.16</v>
      </c>
      <c r="K236" s="586"/>
      <c r="L236" s="599"/>
      <c r="M236" s="1929"/>
      <c r="N236" s="1929"/>
      <c r="O236" s="1929"/>
      <c r="P236" s="1929"/>
      <c r="Q236" s="1929"/>
      <c r="R236" s="586"/>
      <c r="S236" s="586"/>
      <c r="T236" s="586"/>
      <c r="U236" s="586"/>
      <c r="V236" s="586"/>
      <c r="W236" s="586"/>
      <c r="X236" s="586"/>
      <c r="Y236" s="586"/>
      <c r="Z236" s="586"/>
      <c r="AA236" s="586"/>
      <c r="AB236" s="601"/>
      <c r="AC236" s="586"/>
      <c r="AD236" s="586"/>
      <c r="AE236" s="586"/>
      <c r="AF236" s="586"/>
      <c r="AG236" s="586"/>
      <c r="AH236" s="586"/>
      <c r="AI236" s="586"/>
      <c r="AJ236" s="586"/>
      <c r="AK236" s="586"/>
      <c r="AL236" s="586"/>
      <c r="AM236" s="586"/>
      <c r="AN236" s="586"/>
      <c r="AO236" s="586"/>
      <c r="AP236" s="586"/>
      <c r="AQ236" s="586"/>
      <c r="AR236" s="586"/>
      <c r="AS236" s="586"/>
      <c r="AT236" s="586"/>
    </row>
    <row r="237" spans="1:46" ht="17.75" customHeight="1">
      <c r="A237" s="586"/>
      <c r="B237" s="919"/>
      <c r="C237" s="920"/>
      <c r="D237" s="833" t="s">
        <v>1776</v>
      </c>
      <c r="E237" s="834">
        <v>7.5528700906344408</v>
      </c>
      <c r="F237" s="834">
        <v>4.3126684636118604</v>
      </c>
      <c r="G237" s="834">
        <v>5.8404558404558404</v>
      </c>
      <c r="H237" s="835">
        <v>5.87</v>
      </c>
      <c r="I237" s="835">
        <v>2.97</v>
      </c>
      <c r="J237" s="836">
        <v>4.6399999999999997</v>
      </c>
      <c r="K237" s="586"/>
      <c r="L237" s="599"/>
      <c r="M237" s="1929"/>
      <c r="N237" s="1929"/>
      <c r="O237" s="1929"/>
      <c r="P237" s="1929"/>
      <c r="Q237" s="1929"/>
      <c r="R237" s="586"/>
      <c r="S237" s="586"/>
      <c r="T237" s="586"/>
      <c r="U237" s="586"/>
      <c r="V237" s="586"/>
      <c r="W237" s="586"/>
      <c r="X237" s="586"/>
      <c r="Y237" s="586"/>
      <c r="Z237" s="586"/>
      <c r="AA237" s="586"/>
      <c r="AB237" s="601"/>
      <c r="AC237" s="586"/>
      <c r="AD237" s="586"/>
      <c r="AE237" s="586"/>
      <c r="AF237" s="586"/>
      <c r="AG237" s="586"/>
      <c r="AH237" s="586"/>
      <c r="AI237" s="586"/>
      <c r="AJ237" s="586"/>
      <c r="AK237" s="586"/>
      <c r="AL237" s="586"/>
      <c r="AM237" s="586"/>
      <c r="AN237" s="586"/>
      <c r="AO237" s="586"/>
      <c r="AP237" s="586"/>
      <c r="AQ237" s="586"/>
      <c r="AR237" s="586"/>
      <c r="AS237" s="586"/>
      <c r="AT237" s="586"/>
    </row>
    <row r="238" spans="1:46" ht="17.75" customHeight="1">
      <c r="A238" s="586"/>
      <c r="B238" s="919"/>
      <c r="C238" s="920"/>
      <c r="D238" s="833" t="s">
        <v>1777</v>
      </c>
      <c r="E238" s="834">
        <v>1.8126888217522661</v>
      </c>
      <c r="F238" s="834">
        <v>0</v>
      </c>
      <c r="G238" s="834">
        <v>0.85470085470085477</v>
      </c>
      <c r="H238" s="835">
        <v>0.51</v>
      </c>
      <c r="I238" s="835">
        <v>0.94</v>
      </c>
      <c r="J238" s="836">
        <v>0.69</v>
      </c>
      <c r="K238" s="586"/>
      <c r="L238" s="599"/>
      <c r="M238" s="1929"/>
      <c r="N238" s="1929"/>
      <c r="O238" s="1929"/>
      <c r="P238" s="1929"/>
      <c r="Q238" s="1929"/>
      <c r="R238" s="586"/>
      <c r="S238" s="586"/>
      <c r="T238" s="586"/>
      <c r="U238" s="586"/>
      <c r="V238" s="586"/>
      <c r="W238" s="586"/>
      <c r="X238" s="586"/>
      <c r="Y238" s="586"/>
      <c r="Z238" s="586"/>
      <c r="AA238" s="586"/>
      <c r="AB238" s="601"/>
      <c r="AC238" s="586"/>
      <c r="AD238" s="586"/>
      <c r="AE238" s="586"/>
      <c r="AF238" s="586"/>
      <c r="AG238" s="586"/>
      <c r="AH238" s="586"/>
      <c r="AI238" s="586"/>
      <c r="AJ238" s="586"/>
      <c r="AK238" s="586"/>
      <c r="AL238" s="586"/>
      <c r="AM238" s="586"/>
      <c r="AN238" s="586"/>
      <c r="AO238" s="586"/>
      <c r="AP238" s="586"/>
      <c r="AQ238" s="586"/>
      <c r="AR238" s="586"/>
      <c r="AS238" s="586"/>
      <c r="AT238" s="586"/>
    </row>
    <row r="239" spans="1:46" ht="17.75" customHeight="1">
      <c r="A239" s="586"/>
      <c r="B239" s="919"/>
      <c r="C239" s="920"/>
      <c r="D239" s="833" t="s">
        <v>1778</v>
      </c>
      <c r="E239" s="834">
        <v>5.4380664652567976</v>
      </c>
      <c r="F239" s="834">
        <v>0.26954177897574128</v>
      </c>
      <c r="G239" s="834">
        <v>2.7065527065527064</v>
      </c>
      <c r="H239" s="835">
        <v>2.5099999999999998</v>
      </c>
      <c r="I239" s="835">
        <v>0.86</v>
      </c>
      <c r="J239" s="836">
        <v>1.81</v>
      </c>
      <c r="K239" s="586"/>
      <c r="L239" s="599"/>
      <c r="M239" s="1929"/>
      <c r="N239" s="1929"/>
      <c r="O239" s="1929"/>
      <c r="P239" s="1929"/>
      <c r="Q239" s="1929"/>
      <c r="R239" s="586"/>
      <c r="S239" s="586"/>
      <c r="T239" s="586"/>
      <c r="U239" s="586"/>
      <c r="V239" s="586"/>
      <c r="W239" s="586"/>
      <c r="X239" s="586"/>
      <c r="Y239" s="586"/>
      <c r="Z239" s="586"/>
      <c r="AA239" s="586"/>
      <c r="AB239" s="601"/>
      <c r="AC239" s="586"/>
      <c r="AD239" s="586"/>
      <c r="AE239" s="586"/>
      <c r="AF239" s="586"/>
      <c r="AG239" s="586"/>
      <c r="AH239" s="586"/>
      <c r="AI239" s="586"/>
      <c r="AJ239" s="586"/>
      <c r="AK239" s="586"/>
      <c r="AL239" s="586"/>
      <c r="AM239" s="586"/>
      <c r="AN239" s="586"/>
      <c r="AO239" s="586"/>
      <c r="AP239" s="586"/>
      <c r="AQ239" s="586"/>
      <c r="AR239" s="586"/>
      <c r="AS239" s="586"/>
      <c r="AT239" s="586"/>
    </row>
    <row r="240" spans="1:46" ht="17.75" customHeight="1">
      <c r="A240" s="586"/>
      <c r="B240" s="919"/>
      <c r="C240" s="920"/>
      <c r="D240" s="833" t="s">
        <v>1773</v>
      </c>
      <c r="E240" s="834">
        <v>6.6465256797583088</v>
      </c>
      <c r="F240" s="834">
        <v>11.320754716981133</v>
      </c>
      <c r="G240" s="834">
        <v>9.116809116809117</v>
      </c>
      <c r="H240" s="835">
        <v>5.12</v>
      </c>
      <c r="I240" s="835">
        <v>4.21</v>
      </c>
      <c r="J240" s="836">
        <v>4.7300000000000004</v>
      </c>
      <c r="K240" s="586"/>
      <c r="L240" s="599"/>
      <c r="M240" s="1929"/>
      <c r="N240" s="1929"/>
      <c r="O240" s="1929"/>
      <c r="P240" s="1929"/>
      <c r="Q240" s="1929"/>
      <c r="R240" s="586"/>
      <c r="S240" s="586"/>
      <c r="T240" s="586"/>
      <c r="U240" s="586"/>
      <c r="V240" s="586"/>
      <c r="W240" s="586"/>
      <c r="X240" s="586"/>
      <c r="Y240" s="586"/>
      <c r="Z240" s="586"/>
      <c r="AA240" s="586"/>
      <c r="AB240" s="601"/>
      <c r="AC240" s="586"/>
      <c r="AD240" s="586"/>
      <c r="AE240" s="586"/>
      <c r="AF240" s="586"/>
      <c r="AG240" s="586"/>
      <c r="AH240" s="586"/>
      <c r="AI240" s="586"/>
      <c r="AJ240" s="586"/>
      <c r="AK240" s="586"/>
      <c r="AL240" s="586"/>
      <c r="AM240" s="586"/>
      <c r="AN240" s="586"/>
      <c r="AO240" s="586"/>
      <c r="AP240" s="586"/>
      <c r="AQ240" s="586"/>
      <c r="AR240" s="586"/>
      <c r="AS240" s="586"/>
      <c r="AT240" s="586"/>
    </row>
    <row r="241" spans="1:46" ht="17.75" customHeight="1" thickBot="1">
      <c r="A241" s="586"/>
      <c r="B241" s="924"/>
      <c r="C241" s="925"/>
      <c r="D241" s="839" t="s">
        <v>1779</v>
      </c>
      <c r="E241" s="840">
        <v>0</v>
      </c>
      <c r="F241" s="840">
        <v>0</v>
      </c>
      <c r="G241" s="840">
        <v>0</v>
      </c>
      <c r="H241" s="841">
        <v>20.94</v>
      </c>
      <c r="I241" s="841">
        <v>9.39</v>
      </c>
      <c r="J241" s="842">
        <v>16.02</v>
      </c>
      <c r="K241" s="586"/>
      <c r="L241" s="695"/>
      <c r="M241" s="697"/>
      <c r="N241" s="697"/>
      <c r="O241" s="697"/>
      <c r="P241" s="697"/>
      <c r="Q241" s="697"/>
      <c r="R241" s="697"/>
      <c r="S241" s="697"/>
      <c r="T241" s="697"/>
      <c r="U241" s="697"/>
      <c r="V241" s="697"/>
      <c r="W241" s="697"/>
      <c r="X241" s="697"/>
      <c r="Y241" s="697"/>
      <c r="Z241" s="697"/>
      <c r="AA241" s="697"/>
      <c r="AB241" s="698"/>
      <c r="AC241" s="586"/>
      <c r="AD241" s="586"/>
      <c r="AE241" s="586"/>
      <c r="AF241" s="586"/>
      <c r="AG241" s="586"/>
      <c r="AH241" s="586"/>
      <c r="AI241" s="586"/>
      <c r="AJ241" s="586"/>
      <c r="AK241" s="586"/>
      <c r="AL241" s="586"/>
      <c r="AM241" s="586"/>
      <c r="AN241" s="586"/>
      <c r="AO241" s="586"/>
      <c r="AP241" s="586"/>
      <c r="AQ241" s="586"/>
      <c r="AR241" s="586"/>
      <c r="AS241" s="586"/>
      <c r="AT241" s="586"/>
    </row>
    <row r="242" spans="1:46" ht="17.75" customHeight="1">
      <c r="A242" s="586"/>
      <c r="B242" s="926">
        <v>8</v>
      </c>
      <c r="C242" s="1932" t="s">
        <v>1780</v>
      </c>
      <c r="D242" s="927" t="s">
        <v>1781</v>
      </c>
      <c r="E242" s="928"/>
      <c r="F242" s="928"/>
      <c r="G242" s="928"/>
      <c r="H242" s="928"/>
      <c r="I242" s="928"/>
      <c r="J242" s="929"/>
      <c r="K242" s="586"/>
      <c r="L242" s="823"/>
      <c r="M242" s="824"/>
      <c r="N242" s="824"/>
      <c r="O242" s="824"/>
      <c r="P242" s="824"/>
      <c r="Q242" s="824"/>
      <c r="R242" s="824"/>
      <c r="S242" s="824"/>
      <c r="T242" s="824"/>
      <c r="U242" s="824"/>
      <c r="V242" s="824"/>
      <c r="W242" s="824"/>
      <c r="X242" s="824"/>
      <c r="Y242" s="824"/>
      <c r="Z242" s="824"/>
      <c r="AA242" s="824"/>
      <c r="AB242" s="825"/>
      <c r="AC242" s="586"/>
      <c r="AD242" s="586"/>
      <c r="AE242" s="586"/>
      <c r="AF242" s="586"/>
      <c r="AG242" s="586"/>
      <c r="AH242" s="586"/>
      <c r="AI242" s="586"/>
      <c r="AJ242" s="586"/>
      <c r="AK242" s="586"/>
      <c r="AL242" s="586"/>
      <c r="AM242" s="586"/>
      <c r="AN242" s="586"/>
      <c r="AO242" s="586"/>
      <c r="AP242" s="586"/>
      <c r="AQ242" s="586"/>
      <c r="AR242" s="586"/>
      <c r="AS242" s="586"/>
      <c r="AT242" s="586"/>
    </row>
    <row r="243" spans="1:46" ht="17.75" customHeight="1">
      <c r="A243" s="586"/>
      <c r="B243" s="930"/>
      <c r="C243" s="1933"/>
      <c r="D243" s="833" t="s">
        <v>1274</v>
      </c>
      <c r="E243" s="834">
        <v>51.661631419939582</v>
      </c>
      <c r="F243" s="834">
        <v>2.6954177897574128</v>
      </c>
      <c r="G243" s="834">
        <v>25.783475783475783</v>
      </c>
      <c r="H243" s="835">
        <v>7.64</v>
      </c>
      <c r="I243" s="835">
        <v>2.67</v>
      </c>
      <c r="J243" s="836">
        <v>5.52</v>
      </c>
      <c r="K243" s="586"/>
      <c r="L243" s="599"/>
      <c r="M243" s="1934" t="s">
        <v>1909</v>
      </c>
      <c r="N243" s="1934"/>
      <c r="O243" s="1934"/>
      <c r="P243" s="1934"/>
      <c r="Q243" s="1934"/>
      <c r="R243" s="586"/>
      <c r="S243" s="586"/>
      <c r="T243" s="586"/>
      <c r="U243" s="586"/>
      <c r="V243" s="586"/>
      <c r="W243" s="586"/>
      <c r="X243" s="586"/>
      <c r="Y243" s="586"/>
      <c r="Z243" s="586"/>
      <c r="AA243" s="586"/>
      <c r="AB243" s="601"/>
      <c r="AC243" s="586"/>
      <c r="AD243" s="586"/>
      <c r="AE243" s="586"/>
      <c r="AF243" s="586"/>
      <c r="AG243" s="586"/>
      <c r="AH243" s="586"/>
      <c r="AI243" s="586"/>
      <c r="AJ243" s="586"/>
      <c r="AK243" s="586"/>
      <c r="AL243" s="586"/>
      <c r="AM243" s="586"/>
      <c r="AN243" s="586"/>
      <c r="AO243" s="586"/>
      <c r="AP243" s="586"/>
      <c r="AQ243" s="586"/>
      <c r="AR243" s="586"/>
      <c r="AS243" s="586"/>
      <c r="AT243" s="586"/>
    </row>
    <row r="244" spans="1:46" ht="17.75" customHeight="1">
      <c r="A244" s="586"/>
      <c r="B244" s="930"/>
      <c r="C244" s="931"/>
      <c r="D244" s="833" t="s">
        <v>1782</v>
      </c>
      <c r="E244" s="834">
        <v>9.3655589123867067</v>
      </c>
      <c r="F244" s="834">
        <v>46.900269541778975</v>
      </c>
      <c r="G244" s="834">
        <v>29.2022792022792</v>
      </c>
      <c r="H244" s="835">
        <v>34.33</v>
      </c>
      <c r="I244" s="835">
        <v>35.32</v>
      </c>
      <c r="J244" s="836">
        <v>34.75</v>
      </c>
      <c r="K244" s="586"/>
      <c r="L244" s="599"/>
      <c r="M244" s="1934"/>
      <c r="N244" s="1934"/>
      <c r="O244" s="1934"/>
      <c r="P244" s="1934"/>
      <c r="Q244" s="1934"/>
      <c r="R244" s="586"/>
      <c r="S244" s="586"/>
      <c r="T244" s="586"/>
      <c r="U244" s="586"/>
      <c r="V244" s="586"/>
      <c r="W244" s="586"/>
      <c r="X244" s="586"/>
      <c r="Y244" s="586"/>
      <c r="Z244" s="586"/>
      <c r="AA244" s="586"/>
      <c r="AB244" s="601"/>
      <c r="AC244" s="586"/>
      <c r="AD244" s="586"/>
      <c r="AE244" s="586"/>
      <c r="AF244" s="586"/>
      <c r="AG244" s="586"/>
      <c r="AH244" s="586"/>
      <c r="AI244" s="586"/>
      <c r="AJ244" s="586"/>
      <c r="AK244" s="586"/>
      <c r="AL244" s="586"/>
      <c r="AM244" s="586"/>
      <c r="AN244" s="586"/>
      <c r="AO244" s="586"/>
      <c r="AP244" s="586"/>
      <c r="AQ244" s="586"/>
      <c r="AR244" s="586"/>
      <c r="AS244" s="586"/>
      <c r="AT244" s="586"/>
    </row>
    <row r="245" spans="1:46" ht="17.75" customHeight="1">
      <c r="A245" s="586"/>
      <c r="B245" s="930"/>
      <c r="C245" s="931"/>
      <c r="D245" s="833" t="s">
        <v>1783</v>
      </c>
      <c r="E245" s="834">
        <v>2.416918429003021</v>
      </c>
      <c r="F245" s="834">
        <v>1.0781671159029651</v>
      </c>
      <c r="G245" s="834">
        <v>1.7094017094017095</v>
      </c>
      <c r="H245" s="835">
        <v>8.43</v>
      </c>
      <c r="I245" s="835">
        <v>0.7</v>
      </c>
      <c r="J245" s="836">
        <v>5.13</v>
      </c>
      <c r="K245" s="586"/>
      <c r="L245" s="599"/>
      <c r="M245" s="1934"/>
      <c r="N245" s="1934"/>
      <c r="O245" s="1934"/>
      <c r="P245" s="1934"/>
      <c r="Q245" s="1934"/>
      <c r="R245" s="586"/>
      <c r="S245" s="586"/>
      <c r="T245" s="586"/>
      <c r="U245" s="586"/>
      <c r="V245" s="586"/>
      <c r="W245" s="586"/>
      <c r="X245" s="586"/>
      <c r="Y245" s="586"/>
      <c r="Z245" s="586"/>
      <c r="AA245" s="586"/>
      <c r="AB245" s="601"/>
      <c r="AC245" s="586"/>
      <c r="AD245" s="586"/>
      <c r="AE245" s="586"/>
      <c r="AF245" s="586"/>
      <c r="AG245" s="586"/>
      <c r="AH245" s="586"/>
      <c r="AI245" s="586"/>
      <c r="AJ245" s="586"/>
      <c r="AK245" s="586"/>
      <c r="AL245" s="586"/>
      <c r="AM245" s="586"/>
      <c r="AN245" s="586"/>
      <c r="AO245" s="586"/>
      <c r="AP245" s="586"/>
      <c r="AQ245" s="586"/>
      <c r="AR245" s="586"/>
      <c r="AS245" s="586"/>
      <c r="AT245" s="586"/>
    </row>
    <row r="246" spans="1:46" ht="17.75" customHeight="1">
      <c r="A246" s="586"/>
      <c r="B246" s="930"/>
      <c r="C246" s="931"/>
      <c r="D246" s="833" t="s">
        <v>449</v>
      </c>
      <c r="E246" s="834">
        <v>58.610271903323266</v>
      </c>
      <c r="F246" s="834">
        <v>15.363881401617252</v>
      </c>
      <c r="G246" s="834">
        <v>35.754985754985761</v>
      </c>
      <c r="H246" s="835">
        <v>41.55</v>
      </c>
      <c r="I246" s="835">
        <v>3.64</v>
      </c>
      <c r="J246" s="836">
        <v>25.39</v>
      </c>
      <c r="K246" s="586"/>
      <c r="L246" s="599"/>
      <c r="M246" s="1934"/>
      <c r="N246" s="1934"/>
      <c r="O246" s="1934"/>
      <c r="P246" s="1934"/>
      <c r="Q246" s="1934"/>
      <c r="R246" s="586"/>
      <c r="S246" s="586"/>
      <c r="T246" s="586"/>
      <c r="U246" s="586"/>
      <c r="V246" s="586"/>
      <c r="W246" s="586"/>
      <c r="X246" s="586"/>
      <c r="Y246" s="586"/>
      <c r="Z246" s="586"/>
      <c r="AA246" s="586"/>
      <c r="AB246" s="601"/>
      <c r="AC246" s="586"/>
      <c r="AD246" s="586"/>
      <c r="AE246" s="586"/>
      <c r="AF246" s="586"/>
      <c r="AG246" s="586"/>
      <c r="AH246" s="586"/>
      <c r="AI246" s="586"/>
      <c r="AJ246" s="586"/>
      <c r="AK246" s="586"/>
      <c r="AL246" s="586"/>
      <c r="AM246" s="586"/>
      <c r="AN246" s="586"/>
      <c r="AO246" s="586"/>
      <c r="AP246" s="586"/>
      <c r="AQ246" s="586"/>
      <c r="AR246" s="586"/>
      <c r="AS246" s="586"/>
      <c r="AT246" s="586"/>
    </row>
    <row r="247" spans="1:46" ht="17.75" hidden="1" customHeight="1">
      <c r="A247" s="586"/>
      <c r="B247" s="930"/>
      <c r="C247" s="931"/>
      <c r="D247" s="833" t="s">
        <v>1784</v>
      </c>
      <c r="E247" s="834">
        <v>23.867069486404834</v>
      </c>
      <c r="F247" s="834">
        <v>28.30188679245283</v>
      </c>
      <c r="G247" s="834">
        <v>26.210826210826209</v>
      </c>
      <c r="H247" s="835">
        <v>0</v>
      </c>
      <c r="I247" s="835">
        <v>0</v>
      </c>
      <c r="J247" s="836">
        <v>0</v>
      </c>
      <c r="K247" s="586"/>
      <c r="L247" s="599"/>
      <c r="M247" s="1934"/>
      <c r="N247" s="1934"/>
      <c r="O247" s="1934"/>
      <c r="P247" s="1934"/>
      <c r="Q247" s="1934"/>
      <c r="R247" s="586"/>
      <c r="S247" s="586"/>
      <c r="T247" s="586"/>
      <c r="U247" s="586"/>
      <c r="V247" s="586"/>
      <c r="W247" s="586"/>
      <c r="X247" s="586"/>
      <c r="Y247" s="586"/>
      <c r="Z247" s="586"/>
      <c r="AA247" s="586"/>
      <c r="AB247" s="601"/>
      <c r="AC247" s="586"/>
      <c r="AD247" s="586"/>
      <c r="AE247" s="586"/>
      <c r="AF247" s="586"/>
      <c r="AG247" s="586"/>
      <c r="AH247" s="586"/>
      <c r="AI247" s="586"/>
      <c r="AJ247" s="586"/>
      <c r="AK247" s="586"/>
      <c r="AL247" s="586"/>
      <c r="AM247" s="586"/>
      <c r="AN247" s="586"/>
      <c r="AO247" s="586"/>
      <c r="AP247" s="586"/>
      <c r="AQ247" s="586"/>
      <c r="AR247" s="586"/>
      <c r="AS247" s="586"/>
      <c r="AT247" s="586"/>
    </row>
    <row r="248" spans="1:46" ht="17.75" hidden="1" customHeight="1">
      <c r="A248" s="586"/>
      <c r="B248" s="930"/>
      <c r="C248" s="931"/>
      <c r="D248" s="833" t="s">
        <v>1785</v>
      </c>
      <c r="E248" s="834">
        <v>4.2296072507552873</v>
      </c>
      <c r="F248" s="834">
        <v>14.555256064690028</v>
      </c>
      <c r="G248" s="834">
        <v>9.6866096866096854</v>
      </c>
      <c r="H248" s="835">
        <v>0</v>
      </c>
      <c r="I248" s="835">
        <v>0</v>
      </c>
      <c r="J248" s="836">
        <v>0</v>
      </c>
      <c r="K248" s="586"/>
      <c r="L248" s="599"/>
      <c r="M248" s="1934"/>
      <c r="N248" s="1934"/>
      <c r="O248" s="1934"/>
      <c r="P248" s="1934"/>
      <c r="Q248" s="1934"/>
      <c r="R248" s="586"/>
      <c r="S248" s="586"/>
      <c r="T248" s="586"/>
      <c r="U248" s="586"/>
      <c r="V248" s="586"/>
      <c r="W248" s="586"/>
      <c r="X248" s="586"/>
      <c r="Y248" s="586"/>
      <c r="Z248" s="586"/>
      <c r="AA248" s="586"/>
      <c r="AB248" s="601"/>
      <c r="AC248" s="586"/>
      <c r="AD248" s="586"/>
      <c r="AE248" s="586"/>
      <c r="AF248" s="586"/>
      <c r="AG248" s="586"/>
      <c r="AH248" s="586"/>
      <c r="AI248" s="586"/>
      <c r="AJ248" s="586"/>
      <c r="AK248" s="586"/>
      <c r="AL248" s="586"/>
      <c r="AM248" s="586"/>
      <c r="AN248" s="586"/>
      <c r="AO248" s="586"/>
      <c r="AP248" s="586"/>
      <c r="AQ248" s="586"/>
      <c r="AR248" s="586"/>
      <c r="AS248" s="586"/>
      <c r="AT248" s="586"/>
    </row>
    <row r="249" spans="1:46" ht="17.75" customHeight="1">
      <c r="A249" s="586"/>
      <c r="B249" s="930"/>
      <c r="C249" s="931"/>
      <c r="D249" s="833" t="s">
        <v>281</v>
      </c>
      <c r="E249" s="834">
        <v>0.60422960725075525</v>
      </c>
      <c r="F249" s="834">
        <v>1.8867924528301889</v>
      </c>
      <c r="G249" s="834">
        <v>1.2820512820512819</v>
      </c>
      <c r="H249" s="835">
        <v>2.83</v>
      </c>
      <c r="I249" s="835">
        <v>1.6</v>
      </c>
      <c r="J249" s="836">
        <v>2.31</v>
      </c>
      <c r="K249" s="586"/>
      <c r="L249" s="599"/>
      <c r="M249" s="1934"/>
      <c r="N249" s="1934"/>
      <c r="O249" s="1934"/>
      <c r="P249" s="1934"/>
      <c r="Q249" s="1934"/>
      <c r="R249" s="586"/>
      <c r="S249" s="586"/>
      <c r="T249" s="586"/>
      <c r="U249" s="586"/>
      <c r="V249" s="586"/>
      <c r="W249" s="586"/>
      <c r="X249" s="586"/>
      <c r="Y249" s="586"/>
      <c r="Z249" s="586"/>
      <c r="AA249" s="586"/>
      <c r="AB249" s="601"/>
      <c r="AC249" s="586"/>
      <c r="AD249" s="586"/>
      <c r="AE249" s="586"/>
      <c r="AF249" s="586"/>
      <c r="AG249" s="586"/>
      <c r="AH249" s="586"/>
      <c r="AI249" s="586"/>
      <c r="AJ249" s="586"/>
      <c r="AK249" s="586"/>
      <c r="AL249" s="586"/>
      <c r="AM249" s="586"/>
      <c r="AN249" s="586"/>
      <c r="AO249" s="586"/>
      <c r="AP249" s="586"/>
      <c r="AQ249" s="586"/>
      <c r="AR249" s="586"/>
      <c r="AS249" s="586"/>
      <c r="AT249" s="586"/>
    </row>
    <row r="250" spans="1:46" ht="17.75" customHeight="1">
      <c r="A250" s="586"/>
      <c r="B250" s="930"/>
      <c r="C250" s="931"/>
      <c r="D250" s="833" t="s">
        <v>1786</v>
      </c>
      <c r="E250" s="834">
        <v>0</v>
      </c>
      <c r="F250" s="834">
        <v>26.68463611859838</v>
      </c>
      <c r="G250" s="834">
        <v>14.102564102564102</v>
      </c>
      <c r="H250" s="835">
        <v>0</v>
      </c>
      <c r="I250" s="835">
        <v>0</v>
      </c>
      <c r="J250" s="836">
        <v>0</v>
      </c>
      <c r="K250" s="586"/>
      <c r="L250" s="599"/>
      <c r="M250" s="1934"/>
      <c r="N250" s="1934"/>
      <c r="O250" s="1934"/>
      <c r="P250" s="1934"/>
      <c r="Q250" s="1934"/>
      <c r="R250" s="586"/>
      <c r="S250" s="586"/>
      <c r="T250" s="586"/>
      <c r="U250" s="586"/>
      <c r="V250" s="586"/>
      <c r="W250" s="586"/>
      <c r="X250" s="586"/>
      <c r="Y250" s="586"/>
      <c r="Z250" s="586"/>
      <c r="AA250" s="586"/>
      <c r="AB250" s="601"/>
      <c r="AC250" s="586"/>
      <c r="AD250" s="586"/>
      <c r="AE250" s="586"/>
      <c r="AF250" s="586"/>
      <c r="AG250" s="586"/>
      <c r="AH250" s="586"/>
      <c r="AI250" s="586"/>
      <c r="AJ250" s="586"/>
      <c r="AK250" s="586"/>
      <c r="AL250" s="586"/>
      <c r="AM250" s="586"/>
      <c r="AN250" s="586"/>
      <c r="AO250" s="586"/>
      <c r="AP250" s="586"/>
      <c r="AQ250" s="586"/>
      <c r="AR250" s="586"/>
      <c r="AS250" s="586"/>
      <c r="AT250" s="586"/>
    </row>
    <row r="251" spans="1:46" ht="17.75" customHeight="1">
      <c r="A251" s="586"/>
      <c r="B251" s="930"/>
      <c r="C251" s="931"/>
      <c r="D251" s="932" t="s">
        <v>1787</v>
      </c>
      <c r="E251" s="933"/>
      <c r="F251" s="933"/>
      <c r="G251" s="933"/>
      <c r="H251" s="933"/>
      <c r="I251" s="933"/>
      <c r="J251" s="934"/>
      <c r="K251" s="586"/>
      <c r="L251" s="599"/>
      <c r="M251" s="1934"/>
      <c r="N251" s="1934"/>
      <c r="O251" s="1934"/>
      <c r="P251" s="1934"/>
      <c r="Q251" s="1934"/>
      <c r="R251" s="586"/>
      <c r="S251" s="586"/>
      <c r="T251" s="586"/>
      <c r="U251" s="586"/>
      <c r="V251" s="586"/>
      <c r="W251" s="586"/>
      <c r="X251" s="586"/>
      <c r="Y251" s="586"/>
      <c r="Z251" s="586"/>
      <c r="AA251" s="586"/>
      <c r="AB251" s="601"/>
      <c r="AC251" s="586"/>
      <c r="AD251" s="586"/>
      <c r="AE251" s="586"/>
      <c r="AF251" s="586"/>
      <c r="AG251" s="586"/>
      <c r="AH251" s="586"/>
      <c r="AI251" s="586"/>
      <c r="AJ251" s="586"/>
      <c r="AK251" s="586"/>
      <c r="AL251" s="586"/>
      <c r="AM251" s="586"/>
      <c r="AN251" s="586"/>
      <c r="AO251" s="586"/>
      <c r="AP251" s="586"/>
      <c r="AQ251" s="586"/>
      <c r="AR251" s="586"/>
      <c r="AS251" s="586"/>
      <c r="AT251" s="586"/>
    </row>
    <row r="252" spans="1:46" ht="17.75" customHeight="1">
      <c r="A252" s="586"/>
      <c r="B252" s="930"/>
      <c r="C252" s="931"/>
      <c r="D252" s="833" t="s">
        <v>16</v>
      </c>
      <c r="E252" s="834">
        <v>72.205438066465248</v>
      </c>
      <c r="F252" s="834">
        <v>67.924528301886795</v>
      </c>
      <c r="G252" s="834">
        <v>69.943019943019948</v>
      </c>
      <c r="H252" s="835">
        <v>34.94736842105263</v>
      </c>
      <c r="I252" s="835">
        <v>14.80637813211845</v>
      </c>
      <c r="J252" s="836">
        <v>25.273522975929978</v>
      </c>
      <c r="K252" s="586"/>
      <c r="L252" s="599"/>
      <c r="M252" s="1934"/>
      <c r="N252" s="1934"/>
      <c r="O252" s="1934"/>
      <c r="P252" s="1934"/>
      <c r="Q252" s="1934"/>
      <c r="R252" s="586"/>
      <c r="S252" s="586"/>
      <c r="T252" s="586"/>
      <c r="U252" s="586"/>
      <c r="V252" s="586"/>
      <c r="W252" s="586"/>
      <c r="X252" s="586"/>
      <c r="Y252" s="586"/>
      <c r="Z252" s="586"/>
      <c r="AA252" s="586"/>
      <c r="AB252" s="601"/>
      <c r="AC252" s="586"/>
      <c r="AD252" s="586"/>
      <c r="AE252" s="586"/>
      <c r="AF252" s="586"/>
      <c r="AG252" s="586"/>
      <c r="AH252" s="586"/>
      <c r="AI252" s="586"/>
      <c r="AJ252" s="586"/>
      <c r="AK252" s="586"/>
      <c r="AL252" s="586"/>
      <c r="AM252" s="586"/>
      <c r="AN252" s="586"/>
      <c r="AO252" s="586"/>
      <c r="AP252" s="586"/>
      <c r="AQ252" s="586"/>
      <c r="AR252" s="586"/>
      <c r="AS252" s="586"/>
      <c r="AT252" s="586"/>
    </row>
    <row r="253" spans="1:46" ht="17.75" customHeight="1">
      <c r="A253" s="586"/>
      <c r="B253" s="930"/>
      <c r="C253" s="931"/>
      <c r="D253" s="833" t="s">
        <v>1680</v>
      </c>
      <c r="E253" s="834">
        <v>19.335347432024168</v>
      </c>
      <c r="F253" s="834">
        <v>13.477088948787062</v>
      </c>
      <c r="G253" s="834">
        <v>16.239316239316238</v>
      </c>
      <c r="H253" s="835">
        <v>46.526315789473685</v>
      </c>
      <c r="I253" s="835">
        <v>67.653758542141233</v>
      </c>
      <c r="J253" s="836">
        <v>56.673960612691467</v>
      </c>
      <c r="K253" s="586"/>
      <c r="L253" s="599"/>
      <c r="M253" s="1934"/>
      <c r="N253" s="1934"/>
      <c r="O253" s="1934"/>
      <c r="P253" s="1934"/>
      <c r="Q253" s="1934"/>
      <c r="R253" s="586"/>
      <c r="S253" s="586"/>
      <c r="T253" s="586"/>
      <c r="U253" s="586"/>
      <c r="V253" s="586"/>
      <c r="W253" s="586"/>
      <c r="X253" s="586"/>
      <c r="Y253" s="586"/>
      <c r="Z253" s="586"/>
      <c r="AA253" s="586"/>
      <c r="AB253" s="601"/>
      <c r="AC253" s="586"/>
      <c r="AD253" s="586"/>
      <c r="AE253" s="586"/>
      <c r="AF253" s="586"/>
      <c r="AG253" s="586"/>
      <c r="AH253" s="586"/>
      <c r="AI253" s="586"/>
      <c r="AJ253" s="586"/>
      <c r="AK253" s="586"/>
      <c r="AL253" s="586"/>
      <c r="AM253" s="586"/>
      <c r="AN253" s="586"/>
      <c r="AO253" s="586"/>
      <c r="AP253" s="586"/>
      <c r="AQ253" s="586"/>
      <c r="AR253" s="586"/>
      <c r="AS253" s="586"/>
      <c r="AT253" s="586"/>
    </row>
    <row r="254" spans="1:46" ht="17.75" customHeight="1">
      <c r="A254" s="586"/>
      <c r="B254" s="930"/>
      <c r="C254" s="931"/>
      <c r="D254" s="833" t="s">
        <v>1788</v>
      </c>
      <c r="E254" s="834">
        <v>5.1359516616314203</v>
      </c>
      <c r="F254" s="834">
        <v>15.633423180592992</v>
      </c>
      <c r="G254" s="834">
        <v>10.683760683760683</v>
      </c>
      <c r="H254" s="835">
        <v>10.526315789473683</v>
      </c>
      <c r="I254" s="835">
        <v>13.66742596810934</v>
      </c>
      <c r="J254" s="836">
        <v>12.035010940919037</v>
      </c>
      <c r="K254" s="586"/>
      <c r="L254" s="599"/>
      <c r="M254" s="1934"/>
      <c r="N254" s="1934"/>
      <c r="O254" s="1934"/>
      <c r="P254" s="1934"/>
      <c r="Q254" s="1934"/>
      <c r="R254" s="586"/>
      <c r="S254" s="586"/>
      <c r="T254" s="586"/>
      <c r="U254" s="586"/>
      <c r="V254" s="586"/>
      <c r="W254" s="586"/>
      <c r="X254" s="586"/>
      <c r="Y254" s="586"/>
      <c r="Z254" s="586"/>
      <c r="AA254" s="586"/>
      <c r="AB254" s="601"/>
      <c r="AC254" s="586"/>
      <c r="AD254" s="586"/>
      <c r="AE254" s="586"/>
      <c r="AF254" s="586"/>
      <c r="AG254" s="586"/>
      <c r="AH254" s="586"/>
      <c r="AI254" s="586"/>
      <c r="AJ254" s="586"/>
      <c r="AK254" s="586"/>
      <c r="AL254" s="586"/>
      <c r="AM254" s="586"/>
      <c r="AN254" s="586"/>
      <c r="AO254" s="586"/>
      <c r="AP254" s="586"/>
      <c r="AQ254" s="586"/>
      <c r="AR254" s="586"/>
      <c r="AS254" s="586"/>
      <c r="AT254" s="586"/>
    </row>
    <row r="255" spans="1:46" ht="17.75" customHeight="1">
      <c r="A255" s="586"/>
      <c r="B255" s="930"/>
      <c r="C255" s="931"/>
      <c r="D255" s="833" t="s">
        <v>1789</v>
      </c>
      <c r="E255" s="834">
        <v>3.3232628398791544</v>
      </c>
      <c r="F255" s="834">
        <v>2.9649595687331538</v>
      </c>
      <c r="G255" s="834">
        <v>3.133903133903134</v>
      </c>
      <c r="H255" s="835">
        <v>8</v>
      </c>
      <c r="I255" s="835">
        <v>3.8724373576309792</v>
      </c>
      <c r="J255" s="836">
        <v>6.0175054704595183</v>
      </c>
      <c r="K255" s="586"/>
      <c r="L255" s="599"/>
      <c r="M255" s="1934"/>
      <c r="N255" s="1934"/>
      <c r="O255" s="1934"/>
      <c r="P255" s="1934"/>
      <c r="Q255" s="1934"/>
      <c r="R255" s="586"/>
      <c r="S255" s="586"/>
      <c r="T255" s="586"/>
      <c r="U255" s="586"/>
      <c r="V255" s="586"/>
      <c r="W255" s="586"/>
      <c r="X255" s="586"/>
      <c r="Y255" s="586"/>
      <c r="Z255" s="586"/>
      <c r="AA255" s="586"/>
      <c r="AB255" s="601"/>
      <c r="AC255" s="586"/>
      <c r="AD255" s="586"/>
      <c r="AE255" s="586"/>
      <c r="AF255" s="586"/>
      <c r="AG255" s="586"/>
      <c r="AH255" s="586"/>
      <c r="AI255" s="586"/>
      <c r="AJ255" s="586"/>
      <c r="AK255" s="586"/>
      <c r="AL255" s="586"/>
      <c r="AM255" s="586"/>
      <c r="AN255" s="586"/>
      <c r="AO255" s="586"/>
      <c r="AP255" s="586"/>
      <c r="AQ255" s="586"/>
      <c r="AR255" s="586"/>
      <c r="AS255" s="586"/>
      <c r="AT255" s="586"/>
    </row>
    <row r="256" spans="1:46" ht="17.75" customHeight="1">
      <c r="A256" s="586"/>
      <c r="B256" s="930"/>
      <c r="C256" s="931"/>
      <c r="D256" s="932" t="s">
        <v>1790</v>
      </c>
      <c r="E256" s="933"/>
      <c r="F256" s="933"/>
      <c r="G256" s="933"/>
      <c r="H256" s="933"/>
      <c r="I256" s="933"/>
      <c r="J256" s="934"/>
      <c r="K256" s="586"/>
      <c r="L256" s="599"/>
      <c r="M256" s="1934"/>
      <c r="N256" s="1934"/>
      <c r="O256" s="1934"/>
      <c r="P256" s="1934"/>
      <c r="Q256" s="1934"/>
      <c r="R256" s="586"/>
      <c r="S256" s="586"/>
      <c r="T256" s="586"/>
      <c r="U256" s="586"/>
      <c r="V256" s="586"/>
      <c r="W256" s="586"/>
      <c r="X256" s="586"/>
      <c r="Y256" s="586"/>
      <c r="Z256" s="586"/>
      <c r="AA256" s="586"/>
      <c r="AB256" s="601"/>
      <c r="AC256" s="586"/>
      <c r="AD256" s="586"/>
      <c r="AE256" s="586"/>
      <c r="AF256" s="586"/>
      <c r="AG256" s="586"/>
      <c r="AH256" s="586"/>
      <c r="AI256" s="586"/>
      <c r="AJ256" s="586"/>
      <c r="AK256" s="586"/>
      <c r="AL256" s="586"/>
      <c r="AM256" s="586"/>
      <c r="AN256" s="586"/>
      <c r="AO256" s="586"/>
      <c r="AP256" s="586"/>
      <c r="AQ256" s="586"/>
      <c r="AR256" s="586"/>
      <c r="AS256" s="586"/>
      <c r="AT256" s="586"/>
    </row>
    <row r="257" spans="1:46" ht="17.75" customHeight="1">
      <c r="A257" s="586"/>
      <c r="B257" s="930"/>
      <c r="C257" s="931"/>
      <c r="D257" s="833" t="s">
        <v>16</v>
      </c>
      <c r="E257" s="834">
        <v>45.9214501510574</v>
      </c>
      <c r="F257" s="834">
        <v>47.439353099730461</v>
      </c>
      <c r="G257" s="834">
        <v>46.723646723646723</v>
      </c>
      <c r="H257" s="835">
        <v>40.47</v>
      </c>
      <c r="I257" s="835">
        <v>41.29</v>
      </c>
      <c r="J257" s="836">
        <v>40.82</v>
      </c>
      <c r="K257" s="586"/>
      <c r="L257" s="599"/>
      <c r="M257" s="1934"/>
      <c r="N257" s="1934"/>
      <c r="O257" s="1934"/>
      <c r="P257" s="1934"/>
      <c r="Q257" s="1934"/>
      <c r="R257" s="586"/>
      <c r="S257" s="586"/>
      <c r="T257" s="586"/>
      <c r="U257" s="586"/>
      <c r="V257" s="586"/>
      <c r="W257" s="586"/>
      <c r="X257" s="586"/>
      <c r="Y257" s="586"/>
      <c r="Z257" s="586"/>
      <c r="AA257" s="586"/>
      <c r="AB257" s="601"/>
      <c r="AC257" s="586"/>
      <c r="AD257" s="586"/>
      <c r="AE257" s="586"/>
      <c r="AF257" s="586"/>
      <c r="AG257" s="586"/>
      <c r="AH257" s="586"/>
      <c r="AI257" s="586"/>
      <c r="AJ257" s="586"/>
      <c r="AK257" s="586"/>
      <c r="AL257" s="586"/>
      <c r="AM257" s="586"/>
      <c r="AN257" s="586"/>
      <c r="AO257" s="586"/>
      <c r="AP257" s="586"/>
      <c r="AQ257" s="586"/>
      <c r="AR257" s="586"/>
      <c r="AS257" s="586"/>
      <c r="AT257" s="586"/>
    </row>
    <row r="258" spans="1:46" ht="17.75" customHeight="1">
      <c r="A258" s="586"/>
      <c r="B258" s="930"/>
      <c r="C258" s="931"/>
      <c r="D258" s="833" t="s">
        <v>1680</v>
      </c>
      <c r="E258" s="834">
        <v>15.105740181268882</v>
      </c>
      <c r="F258" s="834">
        <v>19.137466307277627</v>
      </c>
      <c r="G258" s="834">
        <v>17.236467236467238</v>
      </c>
      <c r="H258" s="835">
        <v>13.59</v>
      </c>
      <c r="I258" s="835">
        <v>29.95</v>
      </c>
      <c r="J258" s="836">
        <v>20.56</v>
      </c>
      <c r="K258" s="586"/>
      <c r="L258" s="599"/>
      <c r="M258" s="1934"/>
      <c r="N258" s="1934"/>
      <c r="O258" s="1934"/>
      <c r="P258" s="1934"/>
      <c r="Q258" s="1934"/>
      <c r="R258" s="586"/>
      <c r="S258" s="586"/>
      <c r="T258" s="586"/>
      <c r="U258" s="586"/>
      <c r="V258" s="586"/>
      <c r="W258" s="586"/>
      <c r="X258" s="586"/>
      <c r="Y258" s="586"/>
      <c r="Z258" s="586"/>
      <c r="AA258" s="586"/>
      <c r="AB258" s="601"/>
      <c r="AC258" s="586"/>
      <c r="AD258" s="586"/>
      <c r="AE258" s="586"/>
      <c r="AF258" s="586"/>
      <c r="AG258" s="586"/>
      <c r="AH258" s="586"/>
      <c r="AI258" s="586"/>
      <c r="AJ258" s="586"/>
      <c r="AK258" s="586"/>
      <c r="AL258" s="586"/>
      <c r="AM258" s="586"/>
      <c r="AN258" s="586"/>
      <c r="AO258" s="586"/>
      <c r="AP258" s="586"/>
      <c r="AQ258" s="586"/>
      <c r="AR258" s="586"/>
      <c r="AS258" s="586"/>
      <c r="AT258" s="586"/>
    </row>
    <row r="259" spans="1:46" ht="17.75" customHeight="1">
      <c r="A259" s="586"/>
      <c r="B259" s="930"/>
      <c r="C259" s="931"/>
      <c r="D259" s="833" t="s">
        <v>1791</v>
      </c>
      <c r="E259" s="834">
        <v>3.6253776435045322</v>
      </c>
      <c r="F259" s="834">
        <v>16.172506738544474</v>
      </c>
      <c r="G259" s="834">
        <v>10.256410256410255</v>
      </c>
      <c r="H259" s="835">
        <v>3.33</v>
      </c>
      <c r="I259" s="835">
        <v>12.91</v>
      </c>
      <c r="J259" s="836">
        <v>7.41</v>
      </c>
      <c r="K259" s="586"/>
      <c r="L259" s="599"/>
      <c r="M259" s="1934"/>
      <c r="N259" s="1934"/>
      <c r="O259" s="1934"/>
      <c r="P259" s="1934"/>
      <c r="Q259" s="1934"/>
      <c r="R259" s="586"/>
      <c r="S259" s="586"/>
      <c r="T259" s="586"/>
      <c r="U259" s="586"/>
      <c r="V259" s="586"/>
      <c r="W259" s="586"/>
      <c r="X259" s="586"/>
      <c r="Y259" s="586"/>
      <c r="Z259" s="586"/>
      <c r="AA259" s="586"/>
      <c r="AB259" s="601"/>
      <c r="AC259" s="586"/>
      <c r="AD259" s="586"/>
      <c r="AE259" s="586"/>
      <c r="AF259" s="586"/>
      <c r="AG259" s="586"/>
      <c r="AH259" s="586"/>
      <c r="AI259" s="586"/>
      <c r="AJ259" s="586"/>
      <c r="AK259" s="586"/>
      <c r="AL259" s="586"/>
      <c r="AM259" s="586"/>
      <c r="AN259" s="586"/>
      <c r="AO259" s="586"/>
      <c r="AP259" s="586"/>
      <c r="AQ259" s="586"/>
      <c r="AR259" s="586"/>
      <c r="AS259" s="586"/>
      <c r="AT259" s="586"/>
    </row>
    <row r="260" spans="1:46" ht="17.75" customHeight="1">
      <c r="A260" s="586"/>
      <c r="B260" s="930"/>
      <c r="C260" s="931"/>
      <c r="D260" s="833" t="s">
        <v>1792</v>
      </c>
      <c r="E260" s="834">
        <v>33.534743202416919</v>
      </c>
      <c r="F260" s="834">
        <v>14.824797843665769</v>
      </c>
      <c r="G260" s="834">
        <v>23.646723646723647</v>
      </c>
      <c r="H260" s="835">
        <v>29.81</v>
      </c>
      <c r="I260" s="835">
        <v>8.7799999999999994</v>
      </c>
      <c r="J260" s="836">
        <v>20.85</v>
      </c>
      <c r="K260" s="586"/>
      <c r="L260" s="599"/>
      <c r="M260" s="1934"/>
      <c r="N260" s="1934"/>
      <c r="O260" s="1934"/>
      <c r="P260" s="1934"/>
      <c r="Q260" s="1934"/>
      <c r="R260" s="586"/>
      <c r="S260" s="586"/>
      <c r="T260" s="586"/>
      <c r="U260" s="586"/>
      <c r="V260" s="586"/>
      <c r="W260" s="586"/>
      <c r="X260" s="586"/>
      <c r="Y260" s="586"/>
      <c r="Z260" s="586"/>
      <c r="AA260" s="586"/>
      <c r="AB260" s="601"/>
      <c r="AC260" s="586"/>
      <c r="AD260" s="586"/>
      <c r="AE260" s="586"/>
      <c r="AF260" s="586"/>
      <c r="AG260" s="586"/>
      <c r="AH260" s="586"/>
      <c r="AI260" s="586"/>
      <c r="AJ260" s="586"/>
      <c r="AK260" s="586"/>
      <c r="AL260" s="586"/>
      <c r="AM260" s="586"/>
      <c r="AN260" s="586"/>
      <c r="AO260" s="586"/>
      <c r="AP260" s="586"/>
      <c r="AQ260" s="586"/>
      <c r="AR260" s="586"/>
      <c r="AS260" s="586"/>
      <c r="AT260" s="586"/>
    </row>
    <row r="261" spans="1:46" ht="17.75" customHeight="1">
      <c r="A261" s="586"/>
      <c r="B261" s="930"/>
      <c r="C261" s="931"/>
      <c r="D261" s="833" t="s">
        <v>1793</v>
      </c>
      <c r="E261" s="834">
        <v>1.8126888217522661</v>
      </c>
      <c r="F261" s="834">
        <v>2.4258760107816713</v>
      </c>
      <c r="G261" s="834">
        <v>2.1367521367521367</v>
      </c>
      <c r="H261" s="835">
        <v>12.8</v>
      </c>
      <c r="I261" s="835">
        <v>7.07</v>
      </c>
      <c r="J261" s="836">
        <v>10.36</v>
      </c>
      <c r="K261" s="586"/>
      <c r="L261" s="599"/>
      <c r="M261" s="1934"/>
      <c r="N261" s="1934"/>
      <c r="O261" s="1934"/>
      <c r="P261" s="1934"/>
      <c r="Q261" s="1934"/>
      <c r="R261" s="586"/>
      <c r="S261" s="586"/>
      <c r="T261" s="586"/>
      <c r="U261" s="586"/>
      <c r="V261" s="586"/>
      <c r="W261" s="586"/>
      <c r="X261" s="586"/>
      <c r="Y261" s="586"/>
      <c r="Z261" s="586"/>
      <c r="AA261" s="586"/>
      <c r="AB261" s="601"/>
      <c r="AC261" s="586"/>
      <c r="AD261" s="586"/>
      <c r="AE261" s="586"/>
      <c r="AF261" s="586"/>
      <c r="AG261" s="586"/>
      <c r="AH261" s="586"/>
      <c r="AI261" s="586"/>
      <c r="AJ261" s="586"/>
      <c r="AK261" s="586"/>
      <c r="AL261" s="586"/>
      <c r="AM261" s="586"/>
      <c r="AN261" s="586"/>
      <c r="AO261" s="586"/>
      <c r="AP261" s="586"/>
      <c r="AQ261" s="586"/>
      <c r="AR261" s="586"/>
      <c r="AS261" s="586"/>
      <c r="AT261" s="586"/>
    </row>
    <row r="262" spans="1:46" ht="17.75" customHeight="1">
      <c r="A262" s="586"/>
      <c r="B262" s="930"/>
      <c r="C262" s="931"/>
      <c r="D262" s="932" t="s">
        <v>1794</v>
      </c>
      <c r="E262" s="933"/>
      <c r="F262" s="933"/>
      <c r="G262" s="933"/>
      <c r="H262" s="933"/>
      <c r="I262" s="933"/>
      <c r="J262" s="934"/>
      <c r="K262" s="586"/>
      <c r="L262" s="599"/>
      <c r="M262" s="1934"/>
      <c r="N262" s="1934"/>
      <c r="O262" s="1934"/>
      <c r="P262" s="1934"/>
      <c r="Q262" s="1934"/>
      <c r="R262" s="586"/>
      <c r="S262" s="586"/>
      <c r="T262" s="586"/>
      <c r="U262" s="586"/>
      <c r="V262" s="586"/>
      <c r="W262" s="586"/>
      <c r="X262" s="586"/>
      <c r="Y262" s="586"/>
      <c r="Z262" s="586"/>
      <c r="AA262" s="586"/>
      <c r="AB262" s="601"/>
      <c r="AC262" s="586"/>
      <c r="AD262" s="586"/>
      <c r="AE262" s="586"/>
      <c r="AF262" s="586"/>
      <c r="AG262" s="586"/>
      <c r="AH262" s="586"/>
      <c r="AI262" s="586"/>
      <c r="AJ262" s="586"/>
      <c r="AK262" s="586"/>
      <c r="AL262" s="586"/>
      <c r="AM262" s="586"/>
      <c r="AN262" s="586"/>
      <c r="AO262" s="586"/>
      <c r="AP262" s="586"/>
      <c r="AQ262" s="586"/>
      <c r="AR262" s="586"/>
      <c r="AS262" s="586"/>
      <c r="AT262" s="586"/>
    </row>
    <row r="263" spans="1:46" ht="17.75" customHeight="1">
      <c r="A263" s="586"/>
      <c r="B263" s="930"/>
      <c r="C263" s="931"/>
      <c r="D263" s="833" t="s">
        <v>16</v>
      </c>
      <c r="E263" s="834">
        <v>57.099697885196377</v>
      </c>
      <c r="F263" s="834">
        <v>46.36118598382749</v>
      </c>
      <c r="G263" s="834">
        <v>51.424501424501422</v>
      </c>
      <c r="H263" s="835">
        <v>36.43</v>
      </c>
      <c r="I263" s="835">
        <v>19.7</v>
      </c>
      <c r="J263" s="836">
        <v>29.3</v>
      </c>
      <c r="K263" s="586"/>
      <c r="L263" s="599"/>
      <c r="M263" s="1934"/>
      <c r="N263" s="1934"/>
      <c r="O263" s="1934"/>
      <c r="P263" s="1934"/>
      <c r="Q263" s="1934"/>
      <c r="R263" s="586"/>
      <c r="S263" s="586"/>
      <c r="T263" s="586"/>
      <c r="U263" s="586"/>
      <c r="V263" s="586"/>
      <c r="W263" s="586"/>
      <c r="X263" s="586"/>
      <c r="Y263" s="586"/>
      <c r="Z263" s="586"/>
      <c r="AA263" s="586"/>
      <c r="AB263" s="601"/>
      <c r="AC263" s="586"/>
      <c r="AD263" s="586"/>
      <c r="AE263" s="586"/>
      <c r="AF263" s="586"/>
      <c r="AG263" s="586"/>
      <c r="AH263" s="586"/>
      <c r="AI263" s="586"/>
      <c r="AJ263" s="586"/>
      <c r="AK263" s="586"/>
      <c r="AL263" s="586"/>
      <c r="AM263" s="586"/>
      <c r="AN263" s="586"/>
      <c r="AO263" s="586"/>
      <c r="AP263" s="586"/>
      <c r="AQ263" s="586"/>
      <c r="AR263" s="586"/>
      <c r="AS263" s="586"/>
      <c r="AT263" s="586"/>
    </row>
    <row r="264" spans="1:46" ht="17.75" customHeight="1">
      <c r="A264" s="586"/>
      <c r="B264" s="930"/>
      <c r="C264" s="931"/>
      <c r="D264" s="833" t="s">
        <v>1680</v>
      </c>
      <c r="E264" s="834">
        <v>39.879154078549853</v>
      </c>
      <c r="F264" s="834">
        <v>48.247978436657682</v>
      </c>
      <c r="G264" s="834">
        <v>44.301994301994299</v>
      </c>
      <c r="H264" s="835">
        <v>58.84</v>
      </c>
      <c r="I264" s="835">
        <v>66.63</v>
      </c>
      <c r="J264" s="836">
        <v>62.16</v>
      </c>
      <c r="K264" s="586"/>
      <c r="L264" s="599"/>
      <c r="M264" s="1934"/>
      <c r="N264" s="1934"/>
      <c r="O264" s="1934"/>
      <c r="P264" s="1934"/>
      <c r="Q264" s="1934"/>
      <c r="R264" s="586"/>
      <c r="S264" s="586"/>
      <c r="T264" s="586"/>
      <c r="U264" s="586"/>
      <c r="V264" s="586"/>
      <c r="W264" s="586"/>
      <c r="X264" s="586"/>
      <c r="Y264" s="586"/>
      <c r="Z264" s="586"/>
      <c r="AA264" s="586"/>
      <c r="AB264" s="601"/>
      <c r="AC264" s="586"/>
      <c r="AD264" s="586"/>
      <c r="AE264" s="586"/>
      <c r="AF264" s="586"/>
      <c r="AG264" s="586"/>
      <c r="AH264" s="586"/>
      <c r="AI264" s="586"/>
      <c r="AJ264" s="586"/>
      <c r="AK264" s="586"/>
      <c r="AL264" s="586"/>
      <c r="AM264" s="586"/>
      <c r="AN264" s="586"/>
      <c r="AO264" s="586"/>
      <c r="AP264" s="586"/>
      <c r="AQ264" s="586"/>
      <c r="AR264" s="586"/>
      <c r="AS264" s="586"/>
      <c r="AT264" s="586"/>
    </row>
    <row r="265" spans="1:46" ht="17.75" customHeight="1">
      <c r="A265" s="586"/>
      <c r="B265" s="930"/>
      <c r="C265" s="931"/>
      <c r="D265" s="833" t="s">
        <v>1791</v>
      </c>
      <c r="E265" s="834">
        <v>1.8126888217522661</v>
      </c>
      <c r="F265" s="834">
        <v>4.0431266846361185</v>
      </c>
      <c r="G265" s="834">
        <v>2.9914529914529915</v>
      </c>
      <c r="H265" s="835">
        <v>1.94</v>
      </c>
      <c r="I265" s="835">
        <v>9.7799999999999994</v>
      </c>
      <c r="J265" s="836">
        <v>5.28</v>
      </c>
      <c r="K265" s="586"/>
      <c r="L265" s="599"/>
      <c r="M265" s="1934"/>
      <c r="N265" s="1934"/>
      <c r="O265" s="1934"/>
      <c r="P265" s="1934"/>
      <c r="Q265" s="1934"/>
      <c r="R265" s="586"/>
      <c r="S265" s="586"/>
      <c r="T265" s="586"/>
      <c r="U265" s="586"/>
      <c r="V265" s="586"/>
      <c r="W265" s="586"/>
      <c r="X265" s="586"/>
      <c r="Y265" s="586"/>
      <c r="Z265" s="586"/>
      <c r="AA265" s="586"/>
      <c r="AB265" s="601"/>
      <c r="AC265" s="586"/>
      <c r="AD265" s="586"/>
      <c r="AE265" s="586"/>
      <c r="AF265" s="586"/>
      <c r="AG265" s="586"/>
      <c r="AH265" s="586"/>
      <c r="AI265" s="586"/>
      <c r="AJ265" s="586"/>
      <c r="AK265" s="586"/>
      <c r="AL265" s="586"/>
      <c r="AM265" s="586"/>
      <c r="AN265" s="586"/>
      <c r="AO265" s="586"/>
      <c r="AP265" s="586"/>
      <c r="AQ265" s="586"/>
      <c r="AR265" s="586"/>
      <c r="AS265" s="586"/>
      <c r="AT265" s="586"/>
    </row>
    <row r="266" spans="1:46" ht="16" thickBot="1">
      <c r="A266" s="586"/>
      <c r="B266" s="935"/>
      <c r="C266" s="936"/>
      <c r="D266" s="839" t="s">
        <v>1795</v>
      </c>
      <c r="E266" s="840">
        <v>1.2084592145015105</v>
      </c>
      <c r="F266" s="840">
        <v>1.3477088948787064</v>
      </c>
      <c r="G266" s="840">
        <v>1.2820512820512819</v>
      </c>
      <c r="H266" s="841">
        <v>2.79</v>
      </c>
      <c r="I266" s="841">
        <v>3.89</v>
      </c>
      <c r="J266" s="842">
        <v>3.26</v>
      </c>
      <c r="K266" s="586"/>
      <c r="L266" s="695"/>
      <c r="M266" s="697"/>
      <c r="N266" s="697"/>
      <c r="O266" s="697"/>
      <c r="P266" s="697"/>
      <c r="Q266" s="697"/>
      <c r="R266" s="697"/>
      <c r="S266" s="697"/>
      <c r="T266" s="697"/>
      <c r="U266" s="697"/>
      <c r="V266" s="697"/>
      <c r="W266" s="697"/>
      <c r="X266" s="697"/>
      <c r="Y266" s="697"/>
      <c r="Z266" s="697"/>
      <c r="AA266" s="697"/>
      <c r="AB266" s="698"/>
      <c r="AC266" s="586"/>
      <c r="AD266" s="586"/>
      <c r="AE266" s="586"/>
      <c r="AF266" s="586"/>
      <c r="AG266" s="586"/>
      <c r="AH266" s="586"/>
      <c r="AI266" s="586"/>
      <c r="AJ266" s="586"/>
      <c r="AK266" s="586"/>
      <c r="AL266" s="586"/>
      <c r="AM266" s="586"/>
      <c r="AN266" s="586"/>
      <c r="AO266" s="586"/>
      <c r="AP266" s="586"/>
      <c r="AQ266" s="586"/>
      <c r="AR266" s="586"/>
      <c r="AS266" s="586"/>
      <c r="AT266" s="586"/>
    </row>
    <row r="267" spans="1:46">
      <c r="A267" s="586"/>
      <c r="B267" s="711"/>
      <c r="C267" s="699"/>
      <c r="D267" s="586"/>
      <c r="E267" s="586"/>
      <c r="F267" s="586"/>
      <c r="G267" s="586"/>
      <c r="H267" s="586"/>
      <c r="I267" s="586"/>
      <c r="J267" s="586"/>
      <c r="K267" s="586"/>
      <c r="L267" s="586"/>
      <c r="M267" s="586"/>
      <c r="N267" s="586"/>
      <c r="O267" s="586"/>
      <c r="P267" s="586"/>
      <c r="Q267" s="586"/>
      <c r="R267" s="586"/>
      <c r="S267" s="586"/>
      <c r="T267" s="586"/>
      <c r="U267" s="586"/>
      <c r="V267" s="586"/>
      <c r="W267" s="586"/>
      <c r="X267" s="586"/>
      <c r="Y267" s="586"/>
      <c r="Z267" s="586"/>
      <c r="AA267" s="586"/>
      <c r="AB267" s="586"/>
      <c r="AC267" s="586"/>
      <c r="AD267" s="586"/>
      <c r="AE267" s="586"/>
      <c r="AF267" s="586"/>
      <c r="AG267" s="586"/>
      <c r="AH267" s="586"/>
      <c r="AI267" s="586"/>
      <c r="AJ267" s="586"/>
      <c r="AK267" s="586"/>
      <c r="AL267" s="586"/>
      <c r="AM267" s="586"/>
      <c r="AN267" s="586"/>
      <c r="AO267" s="586"/>
      <c r="AP267" s="586"/>
      <c r="AQ267" s="586"/>
      <c r="AR267" s="586"/>
      <c r="AS267" s="586"/>
      <c r="AT267" s="586"/>
    </row>
    <row r="268" spans="1:46">
      <c r="A268" s="586"/>
      <c r="B268" s="711"/>
      <c r="C268" s="699"/>
      <c r="D268" s="586"/>
      <c r="E268" s="586"/>
      <c r="F268" s="586"/>
      <c r="G268" s="586"/>
      <c r="H268" s="586"/>
      <c r="I268" s="586"/>
      <c r="J268" s="586"/>
      <c r="K268" s="586"/>
      <c r="L268" s="586"/>
      <c r="M268" s="586"/>
      <c r="N268" s="586"/>
      <c r="O268" s="586"/>
      <c r="P268" s="586"/>
      <c r="Q268" s="586"/>
      <c r="R268" s="586"/>
      <c r="S268" s="586"/>
      <c r="T268" s="586"/>
      <c r="U268" s="586"/>
      <c r="V268" s="586"/>
      <c r="W268" s="586"/>
      <c r="X268" s="586"/>
      <c r="Y268" s="586"/>
      <c r="Z268" s="586"/>
      <c r="AA268" s="586"/>
      <c r="AB268" s="586"/>
      <c r="AC268" s="586"/>
      <c r="AD268" s="586"/>
      <c r="AE268" s="586"/>
      <c r="AF268" s="586"/>
      <c r="AG268" s="586"/>
      <c r="AH268" s="586"/>
      <c r="AI268" s="586"/>
      <c r="AJ268" s="586"/>
      <c r="AK268" s="586"/>
      <c r="AL268" s="586"/>
      <c r="AM268" s="586"/>
      <c r="AN268" s="586"/>
      <c r="AO268" s="586"/>
      <c r="AP268" s="586"/>
      <c r="AQ268" s="586"/>
      <c r="AR268" s="586"/>
      <c r="AS268" s="586"/>
      <c r="AT268" s="586"/>
    </row>
    <row r="269" spans="1:46">
      <c r="A269" s="586"/>
      <c r="B269" s="711"/>
      <c r="C269" s="699"/>
      <c r="D269" s="586"/>
      <c r="E269" s="586"/>
      <c r="F269" s="586"/>
      <c r="G269" s="586"/>
      <c r="H269" s="586"/>
      <c r="I269" s="586"/>
      <c r="J269" s="586"/>
      <c r="K269" s="586"/>
      <c r="L269" s="586"/>
      <c r="M269" s="586"/>
      <c r="N269" s="586"/>
      <c r="O269" s="586"/>
      <c r="P269" s="586"/>
      <c r="Q269" s="586"/>
      <c r="R269" s="586"/>
      <c r="S269" s="586"/>
      <c r="T269" s="586"/>
      <c r="U269" s="586"/>
      <c r="V269" s="586"/>
      <c r="W269" s="586"/>
      <c r="X269" s="586"/>
      <c r="Y269" s="586"/>
      <c r="Z269" s="586"/>
      <c r="AA269" s="586"/>
      <c r="AB269" s="586"/>
      <c r="AC269" s="586"/>
      <c r="AD269" s="586"/>
      <c r="AE269" s="586"/>
      <c r="AF269" s="586"/>
      <c r="AG269" s="586"/>
      <c r="AH269" s="586"/>
      <c r="AI269" s="586"/>
      <c r="AJ269" s="586"/>
      <c r="AK269" s="586"/>
      <c r="AL269" s="586"/>
      <c r="AM269" s="586"/>
      <c r="AN269" s="586"/>
      <c r="AO269" s="586"/>
      <c r="AP269" s="586"/>
      <c r="AQ269" s="586"/>
      <c r="AR269" s="586"/>
      <c r="AS269" s="586"/>
      <c r="AT269" s="586"/>
    </row>
    <row r="270" spans="1:46">
      <c r="A270" s="586"/>
      <c r="B270" s="711"/>
      <c r="C270" s="699"/>
      <c r="D270" s="586"/>
      <c r="E270" s="586"/>
      <c r="F270" s="586"/>
      <c r="G270" s="586"/>
      <c r="H270" s="586"/>
      <c r="I270" s="586"/>
      <c r="J270" s="586"/>
      <c r="K270" s="586"/>
      <c r="L270" s="586"/>
      <c r="M270" s="586"/>
      <c r="N270" s="586"/>
      <c r="O270" s="586"/>
      <c r="P270" s="586"/>
      <c r="Q270" s="586"/>
      <c r="R270" s="586"/>
      <c r="S270" s="586"/>
      <c r="T270" s="586"/>
      <c r="U270" s="586"/>
      <c r="V270" s="586"/>
      <c r="W270" s="586"/>
      <c r="X270" s="586"/>
      <c r="Y270" s="586"/>
      <c r="Z270" s="586"/>
      <c r="AA270" s="586"/>
      <c r="AB270" s="586"/>
      <c r="AC270" s="586"/>
      <c r="AD270" s="586"/>
      <c r="AE270" s="586"/>
      <c r="AF270" s="586"/>
      <c r="AG270" s="586"/>
      <c r="AH270" s="586"/>
      <c r="AI270" s="586"/>
      <c r="AJ270" s="586"/>
      <c r="AK270" s="586"/>
      <c r="AL270" s="586"/>
      <c r="AM270" s="586"/>
      <c r="AN270" s="586"/>
      <c r="AO270" s="586"/>
      <c r="AP270" s="586"/>
      <c r="AQ270" s="586"/>
      <c r="AR270" s="586"/>
      <c r="AS270" s="586"/>
      <c r="AT270" s="586"/>
    </row>
    <row r="271" spans="1:46">
      <c r="A271" s="586"/>
      <c r="B271" s="711"/>
      <c r="C271" s="699"/>
      <c r="D271" s="586"/>
      <c r="E271" s="586"/>
      <c r="F271" s="586"/>
      <c r="G271" s="586"/>
      <c r="H271" s="586"/>
      <c r="I271" s="586"/>
      <c r="J271" s="586"/>
      <c r="K271" s="586"/>
      <c r="L271" s="586"/>
      <c r="M271" s="586"/>
      <c r="N271" s="586"/>
      <c r="O271" s="586"/>
      <c r="P271" s="586"/>
      <c r="Q271" s="586"/>
      <c r="R271" s="586"/>
      <c r="S271" s="586"/>
      <c r="T271" s="586"/>
      <c r="U271" s="586"/>
      <c r="V271" s="586"/>
      <c r="W271" s="586"/>
      <c r="X271" s="586"/>
      <c r="Y271" s="586"/>
      <c r="Z271" s="586"/>
      <c r="AA271" s="586"/>
      <c r="AB271" s="586"/>
      <c r="AC271" s="586"/>
      <c r="AD271" s="586"/>
      <c r="AE271" s="586"/>
      <c r="AF271" s="586"/>
      <c r="AG271" s="586"/>
      <c r="AH271" s="586"/>
      <c r="AI271" s="586"/>
      <c r="AJ271" s="586"/>
      <c r="AK271" s="586"/>
      <c r="AL271" s="586"/>
      <c r="AM271" s="586"/>
      <c r="AN271" s="586"/>
      <c r="AO271" s="586"/>
      <c r="AP271" s="586"/>
      <c r="AQ271" s="586"/>
      <c r="AR271" s="586"/>
      <c r="AS271" s="586"/>
      <c r="AT271" s="586"/>
    </row>
    <row r="272" spans="1:46">
      <c r="B272" s="711"/>
      <c r="C272" s="699"/>
      <c r="D272" s="586"/>
      <c r="E272" s="586"/>
      <c r="F272" s="586"/>
      <c r="G272" s="586"/>
      <c r="H272" s="586"/>
      <c r="I272" s="586"/>
      <c r="J272" s="586"/>
      <c r="K272" s="586"/>
      <c r="L272" s="586"/>
      <c r="M272" s="586"/>
      <c r="N272" s="586"/>
      <c r="O272" s="586"/>
      <c r="P272" s="586"/>
      <c r="Q272" s="586"/>
      <c r="R272" s="586"/>
      <c r="S272" s="586"/>
      <c r="T272" s="586"/>
      <c r="U272" s="586"/>
      <c r="V272" s="586"/>
      <c r="W272" s="586"/>
      <c r="X272" s="586"/>
      <c r="Y272" s="586"/>
      <c r="Z272" s="586"/>
      <c r="AA272" s="586"/>
      <c r="AB272" s="586"/>
      <c r="AC272" s="586"/>
      <c r="AD272" s="586"/>
      <c r="AE272" s="586"/>
      <c r="AF272" s="586"/>
      <c r="AG272" s="586"/>
      <c r="AH272" s="586"/>
      <c r="AI272" s="586"/>
      <c r="AJ272" s="586"/>
      <c r="AK272" s="586"/>
      <c r="AL272" s="586"/>
      <c r="AM272" s="586"/>
      <c r="AN272" s="586"/>
      <c r="AO272" s="586"/>
      <c r="AP272" s="586"/>
      <c r="AQ272" s="586"/>
      <c r="AR272" s="586"/>
      <c r="AS272" s="586"/>
      <c r="AT272" s="586"/>
    </row>
  </sheetData>
  <mergeCells count="95">
    <mergeCell ref="E14:J14"/>
    <mergeCell ref="E15:J15"/>
    <mergeCell ref="E16:J16"/>
    <mergeCell ref="E17:J17"/>
    <mergeCell ref="E18:J18"/>
    <mergeCell ref="B11:B12"/>
    <mergeCell ref="C11:C12"/>
    <mergeCell ref="D11:D12"/>
    <mergeCell ref="B14:B17"/>
    <mergeCell ref="C14:C18"/>
    <mergeCell ref="B19:B21"/>
    <mergeCell ref="C19:C31"/>
    <mergeCell ref="E19:J19"/>
    <mergeCell ref="B22:B31"/>
    <mergeCell ref="E22:J22"/>
    <mergeCell ref="E23:J23"/>
    <mergeCell ref="E24:J24"/>
    <mergeCell ref="E25:J25"/>
    <mergeCell ref="E26:J26"/>
    <mergeCell ref="E27:J27"/>
    <mergeCell ref="E28:J28"/>
    <mergeCell ref="E29:J29"/>
    <mergeCell ref="E30:J30"/>
    <mergeCell ref="E31:J31"/>
    <mergeCell ref="C32:C36"/>
    <mergeCell ref="E32:J32"/>
    <mergeCell ref="E33:J33"/>
    <mergeCell ref="E34:J34"/>
    <mergeCell ref="E35:J35"/>
    <mergeCell ref="E36:J36"/>
    <mergeCell ref="C41:C47"/>
    <mergeCell ref="E41:J41"/>
    <mergeCell ref="E42:J42"/>
    <mergeCell ref="D43:D44"/>
    <mergeCell ref="E43:J44"/>
    <mergeCell ref="E45:J45"/>
    <mergeCell ref="E46:J46"/>
    <mergeCell ref="E47:J47"/>
    <mergeCell ref="C37:C38"/>
    <mergeCell ref="E37:J37"/>
    <mergeCell ref="E38:J38"/>
    <mergeCell ref="E39:J39"/>
    <mergeCell ref="E40:J40"/>
    <mergeCell ref="E48:J48"/>
    <mergeCell ref="E49:J49"/>
    <mergeCell ref="C52:C53"/>
    <mergeCell ref="C54:C56"/>
    <mergeCell ref="E55:J55"/>
    <mergeCell ref="E56:J56"/>
    <mergeCell ref="C50:C51"/>
    <mergeCell ref="E50:J50"/>
    <mergeCell ref="E51:J51"/>
    <mergeCell ref="C57:C59"/>
    <mergeCell ref="E57:G57"/>
    <mergeCell ref="H57:J57"/>
    <mergeCell ref="E58:G58"/>
    <mergeCell ref="H58:J58"/>
    <mergeCell ref="E59:G59"/>
    <mergeCell ref="H59:J59"/>
    <mergeCell ref="C60:C63"/>
    <mergeCell ref="B64:B67"/>
    <mergeCell ref="C64:C67"/>
    <mergeCell ref="C68:C74"/>
    <mergeCell ref="E68:J69"/>
    <mergeCell ref="E70:J70"/>
    <mergeCell ref="E71:J71"/>
    <mergeCell ref="E72:J72"/>
    <mergeCell ref="E73:J73"/>
    <mergeCell ref="M85:P101"/>
    <mergeCell ref="E74:J74"/>
    <mergeCell ref="B75:B76"/>
    <mergeCell ref="D75:D76"/>
    <mergeCell ref="E75:E76"/>
    <mergeCell ref="F75:F76"/>
    <mergeCell ref="G75:G76"/>
    <mergeCell ref="H75:H76"/>
    <mergeCell ref="I75:I76"/>
    <mergeCell ref="J75:J76"/>
    <mergeCell ref="E77:J77"/>
    <mergeCell ref="B82:B83"/>
    <mergeCell ref="C82:C83"/>
    <mergeCell ref="D82:D83"/>
    <mergeCell ref="L82:AB83"/>
    <mergeCell ref="M103:Q113"/>
    <mergeCell ref="C115:C116"/>
    <mergeCell ref="M116:Q137"/>
    <mergeCell ref="M140:Q165"/>
    <mergeCell ref="C167:C168"/>
    <mergeCell ref="M168:Q192"/>
    <mergeCell ref="M193:Q215"/>
    <mergeCell ref="M218:Q225"/>
    <mergeCell ref="C227:C228"/>
    <mergeCell ref="M228:Q240"/>
    <mergeCell ref="C242:C243"/>
    <mergeCell ref="M243:Q26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F6F7-4305-4DF8-AF10-6E385057B028}">
  <dimension ref="A1:M64"/>
  <sheetViews>
    <sheetView zoomScale="80" zoomScaleNormal="80" workbookViewId="0">
      <selection activeCell="G15" sqref="G15"/>
    </sheetView>
  </sheetViews>
  <sheetFormatPr defaultColWidth="11.453125" defaultRowHeight="14.5"/>
  <cols>
    <col min="1" max="1" width="20.453125" customWidth="1"/>
    <col min="2" max="2" width="32" customWidth="1"/>
    <col min="3" max="3" width="57.08984375" customWidth="1"/>
    <col min="4" max="4" width="74.6328125" customWidth="1"/>
  </cols>
  <sheetData>
    <row r="1" spans="1:13">
      <c r="A1" s="398"/>
      <c r="B1" s="398"/>
      <c r="C1" s="398"/>
      <c r="D1" s="398"/>
      <c r="E1" s="398"/>
      <c r="F1" s="398"/>
      <c r="G1" s="398"/>
    </row>
    <row r="2" spans="1:13">
      <c r="A2" s="398"/>
      <c r="B2" s="398"/>
      <c r="C2" s="398"/>
      <c r="D2" s="398"/>
      <c r="E2" s="398"/>
      <c r="F2" s="398"/>
      <c r="G2" s="398"/>
    </row>
    <row r="3" spans="1:13">
      <c r="A3" s="398"/>
      <c r="B3" s="398"/>
      <c r="C3" s="398"/>
      <c r="D3" s="398"/>
      <c r="E3" s="398"/>
      <c r="F3" s="398"/>
      <c r="G3" s="398"/>
    </row>
    <row r="4" spans="1:13">
      <c r="A4" s="398"/>
      <c r="B4" s="398"/>
      <c r="C4" s="398"/>
      <c r="D4" s="398"/>
      <c r="E4" s="398"/>
      <c r="F4" s="398"/>
      <c r="G4" s="398"/>
    </row>
    <row r="5" spans="1:13" ht="12.5" customHeight="1">
      <c r="A5" s="398"/>
      <c r="B5" s="398"/>
      <c r="C5" s="398"/>
      <c r="D5" s="398"/>
      <c r="E5" s="398"/>
      <c r="F5" s="398"/>
      <c r="G5" s="398"/>
    </row>
    <row r="6" spans="1:13" ht="26">
      <c r="A6" s="938" t="s">
        <v>1796</v>
      </c>
      <c r="B6" s="398"/>
      <c r="C6" s="398"/>
      <c r="D6" s="398"/>
      <c r="E6" s="398"/>
      <c r="F6" s="398"/>
      <c r="G6" s="398"/>
    </row>
    <row r="7" spans="1:13" ht="6.5" customHeight="1">
      <c r="A7" s="398"/>
      <c r="B7" s="398"/>
      <c r="C7" s="398"/>
      <c r="D7" s="398"/>
      <c r="E7" s="398"/>
      <c r="F7" s="398"/>
      <c r="G7" s="398"/>
    </row>
    <row r="8" spans="1:13" ht="18.5">
      <c r="A8" s="939" t="s">
        <v>1797</v>
      </c>
      <c r="B8" s="939" t="s">
        <v>1798</v>
      </c>
      <c r="C8" s="939" t="s">
        <v>1799</v>
      </c>
      <c r="D8" s="939" t="s">
        <v>1800</v>
      </c>
      <c r="E8" s="398"/>
      <c r="F8" s="398"/>
      <c r="G8" s="398"/>
    </row>
    <row r="9" spans="1:13" ht="45" customHeight="1">
      <c r="A9" s="940">
        <v>43186</v>
      </c>
      <c r="B9" s="941" t="s">
        <v>1801</v>
      </c>
      <c r="C9" s="942" t="s">
        <v>1802</v>
      </c>
      <c r="D9" s="943" t="s">
        <v>1803</v>
      </c>
      <c r="E9" s="962"/>
      <c r="F9" s="962"/>
      <c r="G9" s="962"/>
    </row>
    <row r="10" spans="1:13" ht="45" customHeight="1">
      <c r="A10" s="940">
        <v>43187</v>
      </c>
      <c r="B10" s="941" t="s">
        <v>1804</v>
      </c>
      <c r="C10" s="942" t="s">
        <v>1802</v>
      </c>
      <c r="D10" s="943" t="s">
        <v>1805</v>
      </c>
      <c r="E10" s="962"/>
      <c r="F10" s="962"/>
      <c r="G10" s="962"/>
      <c r="H10" s="357"/>
      <c r="I10" s="357"/>
    </row>
    <row r="11" spans="1:13" ht="45" customHeight="1">
      <c r="A11" s="940">
        <v>43187</v>
      </c>
      <c r="B11" s="941" t="s">
        <v>1806</v>
      </c>
      <c r="C11" s="942" t="s">
        <v>1802</v>
      </c>
      <c r="D11" s="943" t="s">
        <v>1807</v>
      </c>
      <c r="E11" s="962"/>
      <c r="F11" s="962"/>
      <c r="G11" s="962"/>
      <c r="H11" s="357"/>
    </row>
    <row r="12" spans="1:13" ht="45" customHeight="1">
      <c r="A12" s="940">
        <v>43256</v>
      </c>
      <c r="B12" s="941" t="s">
        <v>1808</v>
      </c>
      <c r="C12" s="942" t="s">
        <v>1809</v>
      </c>
      <c r="D12" s="943" t="s">
        <v>1810</v>
      </c>
      <c r="E12" s="962"/>
      <c r="F12" s="962"/>
      <c r="G12" s="398"/>
    </row>
    <row r="13" spans="1:13" ht="45" customHeight="1">
      <c r="A13" s="940">
        <v>43590</v>
      </c>
      <c r="B13" s="941" t="s">
        <v>1811</v>
      </c>
      <c r="C13" s="942" t="s">
        <v>1812</v>
      </c>
      <c r="D13" s="943" t="s">
        <v>1813</v>
      </c>
      <c r="E13" s="962"/>
      <c r="F13" s="398"/>
      <c r="G13" s="398"/>
    </row>
    <row r="14" spans="1:13" ht="45" customHeight="1">
      <c r="A14" s="940">
        <v>43813</v>
      </c>
      <c r="B14" s="941" t="s">
        <v>1804</v>
      </c>
      <c r="C14" s="942" t="s">
        <v>1814</v>
      </c>
      <c r="D14" s="943" t="s">
        <v>1815</v>
      </c>
      <c r="E14" s="962"/>
      <c r="F14" s="962"/>
      <c r="G14" s="962"/>
      <c r="H14" s="357"/>
    </row>
    <row r="15" spans="1:13" ht="45" customHeight="1">
      <c r="A15" s="940">
        <v>43880</v>
      </c>
      <c r="B15" s="941" t="s">
        <v>1816</v>
      </c>
      <c r="C15" s="941" t="s">
        <v>1817</v>
      </c>
      <c r="D15" s="943" t="s">
        <v>1818</v>
      </c>
      <c r="E15" s="962"/>
      <c r="F15" s="962"/>
      <c r="G15" s="962"/>
      <c r="H15" s="357"/>
      <c r="I15" s="357"/>
      <c r="J15" s="357"/>
      <c r="K15" s="357"/>
      <c r="L15" s="357"/>
      <c r="M15" s="357"/>
    </row>
    <row r="16" spans="1:13" ht="45" customHeight="1">
      <c r="A16" s="940">
        <v>43880</v>
      </c>
      <c r="B16" s="941" t="s">
        <v>1819</v>
      </c>
      <c r="C16" s="941" t="s">
        <v>1820</v>
      </c>
      <c r="D16" s="944" t="s">
        <v>1821</v>
      </c>
      <c r="E16" s="398"/>
      <c r="F16" s="398"/>
      <c r="G16" s="398"/>
    </row>
    <row r="17" spans="1:7" ht="45" customHeight="1">
      <c r="A17" s="945">
        <v>43862</v>
      </c>
      <c r="B17" s="941" t="s">
        <v>1822</v>
      </c>
      <c r="C17" s="942" t="s">
        <v>1823</v>
      </c>
      <c r="D17" s="943" t="s">
        <v>1824</v>
      </c>
      <c r="E17" s="398"/>
      <c r="F17" s="398"/>
      <c r="G17" s="398"/>
    </row>
    <row r="18" spans="1:7" ht="45" customHeight="1">
      <c r="A18" s="940">
        <v>43914</v>
      </c>
      <c r="B18" s="941" t="s">
        <v>1825</v>
      </c>
      <c r="C18" s="942" t="s">
        <v>1826</v>
      </c>
      <c r="D18" s="943" t="s">
        <v>1827</v>
      </c>
      <c r="E18" s="398"/>
      <c r="F18" s="398"/>
      <c r="G18" s="398"/>
    </row>
    <row r="19" spans="1:7" ht="45" customHeight="1">
      <c r="A19" s="940">
        <v>43914</v>
      </c>
      <c r="B19" s="941" t="s">
        <v>1825</v>
      </c>
      <c r="C19" s="942" t="s">
        <v>1828</v>
      </c>
      <c r="D19" s="943" t="s">
        <v>1829</v>
      </c>
      <c r="E19" s="398"/>
      <c r="F19" s="398"/>
      <c r="G19" s="398"/>
    </row>
    <row r="20" spans="1:7" ht="70.25" customHeight="1">
      <c r="A20" s="940">
        <v>43934</v>
      </c>
      <c r="B20" s="941" t="s">
        <v>1830</v>
      </c>
      <c r="C20" s="942" t="s">
        <v>1831</v>
      </c>
      <c r="D20" s="943" t="s">
        <v>1827</v>
      </c>
      <c r="E20" s="398"/>
      <c r="F20" s="398"/>
      <c r="G20" s="398"/>
    </row>
    <row r="21" spans="1:7" ht="70.25" customHeight="1">
      <c r="A21" s="940">
        <v>43911</v>
      </c>
      <c r="B21" s="941" t="s">
        <v>1830</v>
      </c>
      <c r="C21" s="942" t="s">
        <v>1832</v>
      </c>
      <c r="D21" s="943" t="s">
        <v>1833</v>
      </c>
      <c r="E21" s="398"/>
      <c r="F21" s="398"/>
      <c r="G21" s="398"/>
    </row>
    <row r="22" spans="1:7" ht="77" customHeight="1">
      <c r="A22" s="940">
        <v>43935</v>
      </c>
      <c r="B22" s="941" t="s">
        <v>1834</v>
      </c>
      <c r="C22" s="942" t="s">
        <v>1835</v>
      </c>
      <c r="D22" s="944" t="s">
        <v>1836</v>
      </c>
      <c r="E22" s="398"/>
      <c r="F22" s="398"/>
      <c r="G22" s="398"/>
    </row>
    <row r="23" spans="1:7" ht="55.25" customHeight="1">
      <c r="A23" s="940">
        <v>43859</v>
      </c>
      <c r="B23" s="941" t="s">
        <v>1834</v>
      </c>
      <c r="C23" s="942" t="s">
        <v>1837</v>
      </c>
      <c r="D23" s="946" t="s">
        <v>1838</v>
      </c>
      <c r="E23" s="398"/>
      <c r="F23" s="398"/>
      <c r="G23" s="398"/>
    </row>
    <row r="24" spans="1:7" ht="55.25" customHeight="1">
      <c r="A24" s="940">
        <v>43885</v>
      </c>
      <c r="B24" s="941" t="s">
        <v>1834</v>
      </c>
      <c r="C24" s="942" t="s">
        <v>1839</v>
      </c>
      <c r="D24" s="946" t="s">
        <v>1840</v>
      </c>
      <c r="E24" s="398"/>
      <c r="F24" s="398"/>
      <c r="G24" s="398"/>
    </row>
    <row r="25" spans="1:7" ht="55.25" customHeight="1">
      <c r="A25" s="940">
        <v>43887</v>
      </c>
      <c r="B25" s="941" t="s">
        <v>1834</v>
      </c>
      <c r="C25" s="942" t="s">
        <v>1839</v>
      </c>
      <c r="D25" s="946" t="s">
        <v>1841</v>
      </c>
      <c r="E25" s="398"/>
      <c r="F25" s="398"/>
      <c r="G25" s="398"/>
    </row>
    <row r="26" spans="1:7" ht="55.25" customHeight="1">
      <c r="A26" s="940">
        <v>43921</v>
      </c>
      <c r="B26" s="941" t="s">
        <v>1834</v>
      </c>
      <c r="C26" s="942" t="s">
        <v>1842</v>
      </c>
      <c r="D26" s="944" t="s">
        <v>1843</v>
      </c>
      <c r="E26" s="398"/>
      <c r="F26" s="398"/>
      <c r="G26" s="398"/>
    </row>
    <row r="27" spans="1:7" ht="55.25" customHeight="1">
      <c r="A27" s="940">
        <v>43935</v>
      </c>
      <c r="B27" s="941" t="s">
        <v>1834</v>
      </c>
      <c r="C27" s="947" t="s">
        <v>1844</v>
      </c>
      <c r="D27" s="944" t="s">
        <v>1845</v>
      </c>
      <c r="E27" s="398"/>
      <c r="F27" s="398"/>
      <c r="G27" s="398"/>
    </row>
    <row r="28" spans="1:7" ht="55.25" customHeight="1">
      <c r="A28" s="940">
        <v>43935</v>
      </c>
      <c r="B28" s="941" t="s">
        <v>1834</v>
      </c>
      <c r="C28" s="942" t="s">
        <v>1846</v>
      </c>
      <c r="D28" s="944" t="s">
        <v>1847</v>
      </c>
      <c r="E28" s="398"/>
      <c r="F28" s="398"/>
      <c r="G28" s="398"/>
    </row>
    <row r="29" spans="1:7" ht="55.25" customHeight="1">
      <c r="A29" s="940">
        <v>43957</v>
      </c>
      <c r="B29" s="941" t="s">
        <v>1834</v>
      </c>
      <c r="C29" s="942" t="s">
        <v>1848</v>
      </c>
      <c r="D29" s="944" t="s">
        <v>1849</v>
      </c>
      <c r="E29" s="398"/>
      <c r="F29" s="398"/>
      <c r="G29" s="398"/>
    </row>
    <row r="30" spans="1:7" ht="55.25" customHeight="1">
      <c r="A30" s="941"/>
      <c r="B30" s="941"/>
      <c r="C30" s="942"/>
      <c r="D30" s="944"/>
      <c r="E30" s="398"/>
      <c r="F30" s="398"/>
      <c r="G30" s="398"/>
    </row>
    <row r="31" spans="1:7">
      <c r="A31" s="398"/>
      <c r="B31" s="398"/>
      <c r="C31" s="398"/>
      <c r="D31" s="398"/>
      <c r="E31" s="398"/>
      <c r="F31" s="398"/>
      <c r="G31" s="398"/>
    </row>
    <row r="32" spans="1:7">
      <c r="A32" s="398"/>
      <c r="B32" s="398"/>
      <c r="C32" s="398"/>
      <c r="D32" s="398"/>
      <c r="E32" s="398"/>
      <c r="F32" s="398"/>
      <c r="G32" s="398"/>
    </row>
    <row r="33" spans="1:7">
      <c r="A33" s="398"/>
      <c r="B33" s="398"/>
      <c r="C33" s="398"/>
      <c r="D33" s="398"/>
      <c r="E33" s="398"/>
      <c r="F33" s="398"/>
      <c r="G33" s="398"/>
    </row>
    <row r="34" spans="1:7">
      <c r="A34" s="398"/>
      <c r="B34" s="398"/>
      <c r="C34" s="398"/>
      <c r="D34" s="398"/>
      <c r="E34" s="398"/>
      <c r="F34" s="398"/>
      <c r="G34" s="398"/>
    </row>
    <row r="35" spans="1:7">
      <c r="A35" s="398"/>
      <c r="B35" s="398"/>
      <c r="C35" s="398"/>
      <c r="D35" s="398"/>
      <c r="E35" s="398"/>
      <c r="F35" s="398"/>
      <c r="G35" s="398"/>
    </row>
    <row r="36" spans="1:7">
      <c r="A36" s="398"/>
      <c r="B36" s="398"/>
      <c r="C36" s="398"/>
      <c r="D36" s="398"/>
      <c r="E36" s="398"/>
      <c r="F36" s="398"/>
      <c r="G36" s="398"/>
    </row>
    <row r="37" spans="1:7">
      <c r="A37" s="398"/>
      <c r="B37" s="398"/>
      <c r="C37" s="398"/>
      <c r="D37" s="398"/>
      <c r="E37" s="398"/>
      <c r="F37" s="398"/>
      <c r="G37" s="398"/>
    </row>
    <row r="38" spans="1:7">
      <c r="A38" s="398"/>
      <c r="B38" s="398"/>
      <c r="C38" s="398"/>
      <c r="D38" s="398"/>
      <c r="E38" s="398"/>
      <c r="F38" s="398"/>
      <c r="G38" s="398"/>
    </row>
    <row r="39" spans="1:7">
      <c r="A39" s="398"/>
      <c r="B39" s="398"/>
      <c r="C39" s="398"/>
      <c r="D39" s="398"/>
      <c r="E39" s="398"/>
      <c r="F39" s="398"/>
      <c r="G39" s="398"/>
    </row>
    <row r="40" spans="1:7">
      <c r="A40" s="398"/>
      <c r="B40" s="398"/>
      <c r="C40" s="398"/>
      <c r="D40" s="398"/>
      <c r="E40" s="398"/>
      <c r="F40" s="398"/>
      <c r="G40" s="398"/>
    </row>
    <row r="41" spans="1:7">
      <c r="A41" s="398"/>
      <c r="B41" s="398"/>
      <c r="C41" s="398"/>
      <c r="D41" s="398"/>
      <c r="E41" s="398"/>
      <c r="F41" s="398"/>
      <c r="G41" s="398"/>
    </row>
    <row r="42" spans="1:7">
      <c r="A42" s="398"/>
      <c r="B42" s="398"/>
      <c r="C42" s="398"/>
      <c r="D42" s="398"/>
      <c r="E42" s="398"/>
      <c r="F42" s="398"/>
      <c r="G42" s="398"/>
    </row>
    <row r="43" spans="1:7">
      <c r="A43" s="398"/>
      <c r="B43" s="398"/>
      <c r="C43" s="398"/>
      <c r="D43" s="398"/>
      <c r="E43" s="398"/>
      <c r="F43" s="398"/>
      <c r="G43" s="398"/>
    </row>
    <row r="44" spans="1:7">
      <c r="A44" s="398"/>
      <c r="B44" s="398"/>
      <c r="C44" s="398"/>
      <c r="D44" s="398"/>
      <c r="E44" s="398"/>
      <c r="F44" s="398"/>
      <c r="G44" s="398"/>
    </row>
    <row r="45" spans="1:7">
      <c r="A45" s="398"/>
      <c r="B45" s="398"/>
      <c r="C45" s="398"/>
      <c r="D45" s="398"/>
      <c r="E45" s="398"/>
      <c r="F45" s="398"/>
      <c r="G45" s="398"/>
    </row>
    <row r="46" spans="1:7">
      <c r="A46" s="398"/>
      <c r="B46" s="398"/>
      <c r="C46" s="398"/>
      <c r="D46" s="398"/>
      <c r="E46" s="398"/>
      <c r="F46" s="398"/>
      <c r="G46" s="398"/>
    </row>
    <row r="47" spans="1:7">
      <c r="A47" s="398"/>
      <c r="B47" s="398"/>
      <c r="C47" s="398"/>
      <c r="D47" s="398"/>
      <c r="E47" s="398"/>
      <c r="F47" s="398"/>
      <c r="G47" s="398"/>
    </row>
    <row r="48" spans="1:7">
      <c r="A48" s="398"/>
      <c r="B48" s="398"/>
      <c r="C48" s="398"/>
      <c r="D48" s="398"/>
      <c r="E48" s="398"/>
      <c r="F48" s="398"/>
      <c r="G48" s="398"/>
    </row>
    <row r="49" spans="1:7">
      <c r="A49" s="398"/>
      <c r="B49" s="398"/>
      <c r="C49" s="398"/>
      <c r="D49" s="398"/>
      <c r="E49" s="398"/>
      <c r="F49" s="398"/>
      <c r="G49" s="398"/>
    </row>
    <row r="50" spans="1:7">
      <c r="A50" s="398"/>
      <c r="B50" s="398"/>
      <c r="C50" s="398"/>
      <c r="D50" s="398"/>
      <c r="E50" s="398"/>
      <c r="F50" s="398"/>
      <c r="G50" s="398"/>
    </row>
    <row r="51" spans="1:7">
      <c r="A51" s="398"/>
      <c r="B51" s="398"/>
      <c r="C51" s="398"/>
      <c r="D51" s="398"/>
      <c r="E51" s="398"/>
      <c r="F51" s="398"/>
      <c r="G51" s="398"/>
    </row>
    <row r="52" spans="1:7">
      <c r="A52" s="398"/>
      <c r="B52" s="398"/>
      <c r="C52" s="398"/>
      <c r="D52" s="398"/>
      <c r="E52" s="398"/>
      <c r="F52" s="398"/>
      <c r="G52" s="398"/>
    </row>
    <row r="53" spans="1:7">
      <c r="A53" s="398"/>
      <c r="B53" s="398"/>
      <c r="C53" s="398"/>
      <c r="D53" s="398"/>
      <c r="E53" s="398"/>
      <c r="F53" s="398"/>
      <c r="G53" s="398"/>
    </row>
    <row r="54" spans="1:7">
      <c r="A54" s="398"/>
      <c r="B54" s="398"/>
      <c r="C54" s="398"/>
      <c r="D54" s="398"/>
      <c r="E54" s="398"/>
      <c r="F54" s="398"/>
      <c r="G54" s="398"/>
    </row>
    <row r="55" spans="1:7">
      <c r="A55" s="398"/>
      <c r="B55" s="398"/>
      <c r="C55" s="398"/>
      <c r="D55" s="398"/>
      <c r="E55" s="398"/>
      <c r="F55" s="398"/>
      <c r="G55" s="398"/>
    </row>
    <row r="56" spans="1:7">
      <c r="A56" s="398"/>
      <c r="B56" s="398"/>
      <c r="C56" s="398"/>
      <c r="D56" s="398"/>
      <c r="E56" s="398"/>
      <c r="F56" s="398"/>
      <c r="G56" s="398"/>
    </row>
    <row r="57" spans="1:7">
      <c r="A57" s="398"/>
      <c r="B57" s="398"/>
      <c r="C57" s="398"/>
      <c r="D57" s="398"/>
      <c r="E57" s="398"/>
      <c r="F57" s="398"/>
      <c r="G57" s="398"/>
    </row>
    <row r="58" spans="1:7">
      <c r="A58" s="398"/>
      <c r="B58" s="398"/>
      <c r="C58" s="398"/>
      <c r="D58" s="398"/>
      <c r="E58" s="398"/>
      <c r="F58" s="398"/>
      <c r="G58" s="398"/>
    </row>
    <row r="59" spans="1:7">
      <c r="A59" s="398"/>
      <c r="B59" s="398"/>
      <c r="C59" s="398"/>
      <c r="D59" s="398"/>
      <c r="E59" s="398"/>
      <c r="F59" s="398"/>
      <c r="G59" s="398"/>
    </row>
    <row r="60" spans="1:7">
      <c r="A60" s="398"/>
      <c r="B60" s="398"/>
      <c r="C60" s="398"/>
      <c r="D60" s="398"/>
      <c r="E60" s="398"/>
      <c r="F60" s="398"/>
      <c r="G60" s="398"/>
    </row>
    <row r="61" spans="1:7">
      <c r="A61" s="398"/>
      <c r="B61" s="398"/>
      <c r="C61" s="398"/>
      <c r="D61" s="398"/>
    </row>
    <row r="62" spans="1:7">
      <c r="A62" s="398"/>
      <c r="B62" s="398"/>
      <c r="C62" s="398"/>
      <c r="D62" s="398"/>
    </row>
    <row r="63" spans="1:7">
      <c r="A63" s="398"/>
      <c r="B63" s="398"/>
      <c r="C63" s="398"/>
      <c r="D63" s="398"/>
    </row>
    <row r="64" spans="1:7">
      <c r="A64" s="398"/>
      <c r="B64" s="398"/>
      <c r="C64" s="398"/>
      <c r="D64" s="398"/>
    </row>
  </sheetData>
  <hyperlinks>
    <hyperlink ref="D9" r:id="rId1" xr:uid="{29E94104-3B0A-4B80-8253-E35AAE0E0E5B}"/>
    <hyperlink ref="D10" r:id="rId2" xr:uid="{5D1A77A1-8D1D-494B-B92B-071EC0EA80D4}"/>
    <hyperlink ref="D11" r:id="rId3" xr:uid="{F71FE1F9-F736-4157-9660-91DF27E8B85D}"/>
    <hyperlink ref="D12" r:id="rId4" xr:uid="{0728D2A5-0DC3-4B7D-AC0F-89BAFE0F4B1F}"/>
    <hyperlink ref="D13" r:id="rId5" xr:uid="{F49DE060-FE89-46E6-8850-8D04A34851CF}"/>
    <hyperlink ref="D22" r:id="rId6" xr:uid="{490B9A99-A71B-43FB-B2AF-609F92EAEB87}"/>
    <hyperlink ref="D20" r:id="rId7" xr:uid="{219953A4-17BC-4905-A7FA-2842D12756F7}"/>
    <hyperlink ref="D19" r:id="rId8" xr:uid="{B6047BBD-9784-4F01-8C0C-86449CD270B4}"/>
    <hyperlink ref="D18" r:id="rId9" xr:uid="{85B85139-5D70-4704-B310-DF439A29401E}"/>
    <hyperlink ref="D17" r:id="rId10" xr:uid="{94399EAF-2140-4D06-AD93-8BAA5A129139}"/>
    <hyperlink ref="D16" r:id="rId11" xr:uid="{E069FB1C-EF5A-4959-8F8F-93D4C69E594E}"/>
    <hyperlink ref="D15" r:id="rId12" xr:uid="{6AAD14C4-ECF3-4E1C-B335-F3C2F8EBC9DC}"/>
    <hyperlink ref="D14" r:id="rId13" location=" " xr:uid="{BC7D484B-9BB6-40FF-8C70-364F1D63EC3D}"/>
    <hyperlink ref="D21" r:id="rId14" xr:uid="{8ABBBB10-8B99-4A0F-81D2-35B536CE140F}"/>
    <hyperlink ref="D23" r:id="rId15" xr:uid="{3CD2038A-6347-420D-9C5E-1CA1B592521A}"/>
    <hyperlink ref="D24" r:id="rId16" xr:uid="{B12F332D-85D8-4536-A729-8D76B7B3CD6B}"/>
    <hyperlink ref="D25" r:id="rId17" xr:uid="{B2D9F19E-4AD6-4F29-BE87-967EB2E525EE}"/>
    <hyperlink ref="D26" r:id="rId18" xr:uid="{282AB394-31B0-439C-BC3E-7E185F53FAE9}"/>
    <hyperlink ref="D27" r:id="rId19" xr:uid="{BAD66859-CE11-413F-AC56-9449392C3082}"/>
    <hyperlink ref="D29" r:id="rId20" xr:uid="{47A981E6-ACD3-428F-A644-1406D311599B}"/>
    <hyperlink ref="D28" r:id="rId21" xr:uid="{16DEB931-9817-46B0-AF61-CE0FA2112275}"/>
  </hyperlinks>
  <pageMargins left="0.7" right="0.7" top="0.75" bottom="0.75" header="0.3" footer="0.3"/>
  <pageSetup orientation="portrait" horizontalDpi="300" verticalDpi="300"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B1:AN80"/>
  <sheetViews>
    <sheetView topLeftCell="E1" zoomScale="70" zoomScaleNormal="70" workbookViewId="0">
      <selection activeCell="M10" sqref="M10:N10"/>
    </sheetView>
  </sheetViews>
  <sheetFormatPr defaultColWidth="8.6328125" defaultRowHeight="14"/>
  <cols>
    <col min="1" max="1" width="1.453125" style="13" customWidth="1"/>
    <col min="2" max="2" width="1.453125" style="12" customWidth="1"/>
    <col min="3" max="3" width="14.6328125" style="12" customWidth="1"/>
    <col min="4" max="4" width="21" style="12" customWidth="1"/>
    <col min="5" max="5" width="54.6328125" style="13" customWidth="1"/>
    <col min="6" max="7" width="18.6328125" style="13" customWidth="1"/>
    <col min="8" max="8" width="1.6328125" style="13" customWidth="1"/>
    <col min="9" max="9" width="11.36328125" style="13" customWidth="1"/>
    <col min="10" max="10" width="6.08984375" style="13" customWidth="1"/>
    <col min="11" max="12" width="15.6328125" style="13" customWidth="1"/>
    <col min="13" max="13" width="54.6328125" style="13" customWidth="1"/>
    <col min="14" max="15" width="18.6328125" style="13" customWidth="1"/>
    <col min="16" max="16" width="1.6328125" style="13" customWidth="1"/>
    <col min="17" max="17" width="10.36328125" style="13" customWidth="1"/>
    <col min="18" max="19" width="8.6328125" style="13"/>
    <col min="20" max="20" width="23" style="13" customWidth="1"/>
    <col min="21" max="21" width="28.36328125" style="13" customWidth="1"/>
    <col min="22" max="22" width="23.6328125" style="13" customWidth="1"/>
    <col min="23" max="23" width="14.453125" style="13" customWidth="1"/>
    <col min="24" max="24" width="2.36328125" style="13" customWidth="1"/>
    <col min="25" max="25" width="10.6328125" style="13" customWidth="1"/>
    <col min="26" max="26" width="5.6328125" style="13" customWidth="1"/>
    <col min="27" max="27" width="4.6328125" style="13" customWidth="1"/>
    <col min="28" max="28" width="24.6328125" style="13" customWidth="1"/>
    <col min="29" max="29" width="22.453125" style="13" customWidth="1"/>
    <col min="30" max="30" width="30.453125" style="13" customWidth="1"/>
    <col min="31" max="31" width="16.08984375" style="13" customWidth="1"/>
    <col min="32" max="32" width="2.6328125" style="13" customWidth="1"/>
    <col min="33" max="33" width="10.6328125" style="13" customWidth="1"/>
    <col min="34" max="34" width="4.6328125" style="13" customWidth="1"/>
    <col min="35" max="35" width="5" style="13" customWidth="1"/>
    <col min="36" max="36" width="23.36328125" style="13" customWidth="1"/>
    <col min="37" max="37" width="21" style="13" customWidth="1"/>
    <col min="38" max="38" width="32.08984375" style="13" customWidth="1"/>
    <col min="39" max="39" width="16.6328125" style="13" customWidth="1"/>
    <col min="40" max="40" width="2.6328125" style="13" customWidth="1"/>
    <col min="41" max="16384" width="8.6328125" style="13"/>
  </cols>
  <sheetData>
    <row r="1" spans="2:40" ht="14.5" thickBot="1"/>
    <row r="2" spans="2:40" ht="14.5" thickBot="1">
      <c r="B2" s="46"/>
      <c r="C2" s="47"/>
      <c r="D2" s="47"/>
      <c r="E2" s="48"/>
      <c r="F2" s="48"/>
      <c r="G2" s="48"/>
      <c r="H2" s="49"/>
      <c r="J2" s="46"/>
      <c r="K2" s="47"/>
      <c r="L2" s="47"/>
      <c r="M2" s="48"/>
      <c r="N2" s="48"/>
      <c r="O2" s="48"/>
      <c r="P2" s="49"/>
      <c r="R2" s="46"/>
      <c r="S2" s="47"/>
      <c r="T2" s="47"/>
      <c r="U2" s="48"/>
      <c r="V2" s="48"/>
      <c r="W2" s="48"/>
      <c r="X2" s="49"/>
      <c r="Z2" s="46"/>
      <c r="AA2" s="47"/>
      <c r="AB2" s="47"/>
      <c r="AC2" s="48"/>
      <c r="AD2" s="48"/>
      <c r="AE2" s="48"/>
      <c r="AF2" s="49"/>
      <c r="AH2" s="46"/>
      <c r="AI2" s="47"/>
      <c r="AJ2" s="47"/>
      <c r="AK2" s="48"/>
      <c r="AL2" s="48"/>
      <c r="AM2" s="48"/>
      <c r="AN2" s="49"/>
    </row>
    <row r="3" spans="2:40" ht="20.75" customHeight="1" thickBot="1">
      <c r="B3" s="50"/>
      <c r="C3" s="1018" t="s">
        <v>889</v>
      </c>
      <c r="D3" s="1019"/>
      <c r="E3" s="1019"/>
      <c r="F3" s="1019"/>
      <c r="G3" s="1020"/>
      <c r="H3" s="260"/>
      <c r="J3" s="50"/>
      <c r="K3" s="1021" t="s">
        <v>893</v>
      </c>
      <c r="L3" s="1022"/>
      <c r="M3" s="1022"/>
      <c r="N3" s="1022"/>
      <c r="O3" s="1023"/>
      <c r="P3" s="260"/>
      <c r="R3" s="50"/>
      <c r="S3" s="1024" t="s">
        <v>886</v>
      </c>
      <c r="T3" s="1025"/>
      <c r="U3" s="1025"/>
      <c r="V3" s="1025"/>
      <c r="W3" s="1026"/>
      <c r="X3" s="260"/>
      <c r="Z3" s="50"/>
      <c r="AA3" s="1024" t="s">
        <v>887</v>
      </c>
      <c r="AB3" s="1025"/>
      <c r="AC3" s="1025"/>
      <c r="AD3" s="1025"/>
      <c r="AE3" s="1026"/>
      <c r="AF3" s="260"/>
      <c r="AH3" s="50"/>
      <c r="AI3" s="1024" t="s">
        <v>888</v>
      </c>
      <c r="AJ3" s="1025"/>
      <c r="AK3" s="1025"/>
      <c r="AL3" s="1025"/>
      <c r="AM3" s="1026"/>
      <c r="AN3" s="260"/>
    </row>
    <row r="4" spans="2:40" ht="14.75" customHeight="1">
      <c r="B4" s="1027"/>
      <c r="C4" s="1028"/>
      <c r="D4" s="1028"/>
      <c r="E4" s="1028"/>
      <c r="F4" s="1028"/>
      <c r="G4" s="261"/>
      <c r="H4" s="260"/>
      <c r="J4" s="1029"/>
      <c r="K4" s="1028"/>
      <c r="L4" s="1028"/>
      <c r="M4" s="1028"/>
      <c r="N4" s="1028"/>
      <c r="O4" s="261"/>
      <c r="P4" s="260"/>
      <c r="R4" s="1029"/>
      <c r="S4" s="1028"/>
      <c r="T4" s="1028"/>
      <c r="U4" s="1028"/>
      <c r="V4" s="1028"/>
      <c r="W4" s="261"/>
      <c r="X4" s="260"/>
      <c r="Z4" s="1029"/>
      <c r="AA4" s="1028"/>
      <c r="AB4" s="1028"/>
      <c r="AC4" s="1028"/>
      <c r="AD4" s="1028"/>
      <c r="AE4" s="261"/>
      <c r="AF4" s="260"/>
      <c r="AH4" s="1029"/>
      <c r="AI4" s="1028"/>
      <c r="AJ4" s="1028"/>
      <c r="AK4" s="1028"/>
      <c r="AL4" s="1028"/>
      <c r="AM4" s="261"/>
      <c r="AN4" s="260"/>
    </row>
    <row r="5" spans="2:40">
      <c r="B5" s="262"/>
      <c r="C5" s="1030"/>
      <c r="D5" s="1030"/>
      <c r="E5" s="1030"/>
      <c r="F5" s="1030"/>
      <c r="G5" s="261"/>
      <c r="H5" s="260"/>
      <c r="J5" s="262"/>
      <c r="K5" s="1030"/>
      <c r="L5" s="1030"/>
      <c r="M5" s="1030"/>
      <c r="N5" s="1030"/>
      <c r="O5" s="261"/>
      <c r="P5" s="260"/>
      <c r="R5" s="262"/>
      <c r="S5" s="1030"/>
      <c r="T5" s="1030"/>
      <c r="U5" s="1030"/>
      <c r="V5" s="1030"/>
      <c r="W5" s="261"/>
      <c r="X5" s="260"/>
      <c r="Z5" s="262"/>
      <c r="AA5" s="1030"/>
      <c r="AB5" s="1030"/>
      <c r="AC5" s="1030"/>
      <c r="AD5" s="1030"/>
      <c r="AE5" s="261"/>
      <c r="AF5" s="260"/>
      <c r="AH5" s="262"/>
      <c r="AI5" s="1030"/>
      <c r="AJ5" s="1030"/>
      <c r="AK5" s="1030"/>
      <c r="AL5" s="1030"/>
      <c r="AM5" s="261"/>
      <c r="AN5" s="260"/>
    </row>
    <row r="6" spans="2:40">
      <c r="B6" s="262"/>
      <c r="C6" s="263"/>
      <c r="D6" s="264"/>
      <c r="E6" s="265"/>
      <c r="F6" s="261"/>
      <c r="G6" s="261"/>
      <c r="H6" s="260"/>
      <c r="J6" s="262"/>
      <c r="K6" s="263"/>
      <c r="L6" s="264"/>
      <c r="M6" s="265"/>
      <c r="N6" s="261"/>
      <c r="O6" s="261"/>
      <c r="P6" s="260"/>
      <c r="R6" s="262"/>
      <c r="S6" s="263"/>
      <c r="T6" s="264"/>
      <c r="U6" s="265"/>
      <c r="V6" s="261"/>
      <c r="W6" s="261"/>
      <c r="X6" s="260"/>
      <c r="Z6" s="262"/>
      <c r="AA6" s="263"/>
      <c r="AB6" s="264"/>
      <c r="AC6" s="265"/>
      <c r="AD6" s="261"/>
      <c r="AE6" s="261"/>
      <c r="AF6" s="260"/>
      <c r="AH6" s="262"/>
      <c r="AI6" s="263"/>
      <c r="AJ6" s="264"/>
      <c r="AK6" s="265"/>
      <c r="AL6" s="261"/>
      <c r="AM6" s="261"/>
      <c r="AN6" s="260"/>
    </row>
    <row r="7" spans="2:40" ht="14" customHeight="1" thickBot="1">
      <c r="B7" s="262"/>
      <c r="C7" s="987" t="s">
        <v>226</v>
      </c>
      <c r="D7" s="987"/>
      <c r="E7" s="266"/>
      <c r="F7" s="261"/>
      <c r="G7" s="261"/>
      <c r="H7" s="260"/>
      <c r="J7" s="262"/>
      <c r="K7" s="987" t="s">
        <v>226</v>
      </c>
      <c r="L7" s="987"/>
      <c r="M7" s="266"/>
      <c r="N7" s="261"/>
      <c r="O7" s="261"/>
      <c r="P7" s="260"/>
      <c r="R7" s="262"/>
      <c r="S7" s="987" t="s">
        <v>226</v>
      </c>
      <c r="T7" s="987"/>
      <c r="U7" s="266"/>
      <c r="V7" s="261"/>
      <c r="W7" s="261"/>
      <c r="X7" s="260"/>
      <c r="Z7" s="262"/>
      <c r="AA7" s="987" t="s">
        <v>226</v>
      </c>
      <c r="AB7" s="987"/>
      <c r="AC7" s="266"/>
      <c r="AD7" s="261"/>
      <c r="AE7" s="261"/>
      <c r="AF7" s="260"/>
      <c r="AH7" s="262"/>
      <c r="AI7" s="987" t="s">
        <v>226</v>
      </c>
      <c r="AJ7" s="987"/>
      <c r="AK7" s="266"/>
      <c r="AL7" s="261"/>
      <c r="AM7" s="261"/>
      <c r="AN7" s="260"/>
    </row>
    <row r="8" spans="2:40" ht="27.75" customHeight="1" thickBot="1">
      <c r="B8" s="262"/>
      <c r="C8" s="1014" t="s">
        <v>227</v>
      </c>
      <c r="D8" s="1014"/>
      <c r="E8" s="1014"/>
      <c r="F8" s="1014"/>
      <c r="G8" s="261"/>
      <c r="H8" s="260"/>
      <c r="J8" s="262"/>
      <c r="K8" s="1014" t="s">
        <v>227</v>
      </c>
      <c r="L8" s="1014"/>
      <c r="M8" s="1014"/>
      <c r="N8" s="1014"/>
      <c r="O8" s="261"/>
      <c r="P8" s="260"/>
      <c r="R8" s="262"/>
      <c r="S8" s="1014" t="s">
        <v>227</v>
      </c>
      <c r="T8" s="1014"/>
      <c r="U8" s="1014"/>
      <c r="V8" s="1014"/>
      <c r="W8" s="261"/>
      <c r="X8" s="260"/>
      <c r="Y8" s="267"/>
      <c r="Z8" s="262"/>
      <c r="AA8" s="1014" t="s">
        <v>227</v>
      </c>
      <c r="AB8" s="1014"/>
      <c r="AC8" s="1014"/>
      <c r="AD8" s="1014"/>
      <c r="AE8" s="261"/>
      <c r="AF8" s="260"/>
      <c r="AG8" s="268"/>
      <c r="AH8" s="262"/>
      <c r="AI8" s="1014" t="s">
        <v>227</v>
      </c>
      <c r="AJ8" s="1014"/>
      <c r="AK8" s="1014"/>
      <c r="AL8" s="1014"/>
      <c r="AM8" s="261"/>
      <c r="AN8" s="260"/>
    </row>
    <row r="9" spans="2:40" ht="50" customHeight="1" thickBot="1">
      <c r="B9" s="262"/>
      <c r="C9" s="1015" t="s">
        <v>936</v>
      </c>
      <c r="D9" s="1015"/>
      <c r="E9" s="1008">
        <v>634123</v>
      </c>
      <c r="F9" s="1009"/>
      <c r="G9" s="261"/>
      <c r="H9" s="260"/>
      <c r="J9" s="262"/>
      <c r="K9" s="1015" t="s">
        <v>937</v>
      </c>
      <c r="L9" s="1015"/>
      <c r="M9" s="1016">
        <f>E9+613447</f>
        <v>1247570</v>
      </c>
      <c r="N9" s="1017"/>
      <c r="O9" s="328"/>
      <c r="P9" s="260"/>
      <c r="R9" s="262"/>
      <c r="S9" s="1015" t="s">
        <v>228</v>
      </c>
      <c r="T9" s="1015"/>
      <c r="U9" s="1010"/>
      <c r="V9" s="1011"/>
      <c r="W9" s="261"/>
      <c r="X9" s="260"/>
      <c r="Z9" s="262"/>
      <c r="AA9" s="1015" t="s">
        <v>228</v>
      </c>
      <c r="AB9" s="1015"/>
      <c r="AC9" s="1010"/>
      <c r="AD9" s="1011"/>
      <c r="AE9" s="261"/>
      <c r="AF9" s="260"/>
      <c r="AH9" s="262"/>
      <c r="AI9" s="1015" t="s">
        <v>228</v>
      </c>
      <c r="AJ9" s="1015"/>
      <c r="AK9" s="1010"/>
      <c r="AL9" s="1011"/>
      <c r="AM9" s="261"/>
      <c r="AN9" s="260"/>
    </row>
    <row r="10" spans="2:40" ht="131" customHeight="1" thickBot="1">
      <c r="B10" s="262"/>
      <c r="C10" s="987" t="s">
        <v>229</v>
      </c>
      <c r="D10" s="987"/>
      <c r="E10" s="1004"/>
      <c r="F10" s="1005"/>
      <c r="G10" s="261"/>
      <c r="H10" s="260"/>
      <c r="J10" s="262"/>
      <c r="K10" s="987" t="s">
        <v>229</v>
      </c>
      <c r="L10" s="987"/>
      <c r="M10" s="1012" t="s">
        <v>1941</v>
      </c>
      <c r="N10" s="1013"/>
      <c r="O10" s="261"/>
      <c r="P10" s="260"/>
      <c r="R10" s="262"/>
      <c r="S10" s="987" t="s">
        <v>229</v>
      </c>
      <c r="T10" s="987"/>
      <c r="U10" s="1004"/>
      <c r="V10" s="1005"/>
      <c r="W10" s="261"/>
      <c r="X10" s="260"/>
      <c r="Z10" s="262"/>
      <c r="AA10" s="987" t="s">
        <v>229</v>
      </c>
      <c r="AB10" s="987"/>
      <c r="AC10" s="1004"/>
      <c r="AD10" s="1005"/>
      <c r="AE10" s="261"/>
      <c r="AF10" s="260"/>
      <c r="AH10" s="262"/>
      <c r="AI10" s="987" t="s">
        <v>229</v>
      </c>
      <c r="AJ10" s="987"/>
      <c r="AK10" s="1004"/>
      <c r="AL10" s="1005"/>
      <c r="AM10" s="261"/>
      <c r="AN10" s="260"/>
    </row>
    <row r="11" spans="2:40" ht="14.5" thickBot="1">
      <c r="B11" s="262"/>
      <c r="C11" s="264"/>
      <c r="D11" s="264"/>
      <c r="E11" s="51"/>
      <c r="F11" s="51"/>
      <c r="G11" s="261"/>
      <c r="H11" s="260"/>
      <c r="J11" s="262"/>
      <c r="K11" s="264"/>
      <c r="L11" s="264"/>
      <c r="M11" s="261"/>
      <c r="N11" s="261"/>
      <c r="O11" s="261"/>
      <c r="P11" s="260"/>
      <c r="R11" s="262"/>
      <c r="S11" s="264"/>
      <c r="T11" s="264"/>
      <c r="U11" s="261"/>
      <c r="V11" s="261"/>
      <c r="W11" s="261"/>
      <c r="X11" s="260"/>
      <c r="Z11" s="262"/>
      <c r="AA11" s="264"/>
      <c r="AB11" s="264"/>
      <c r="AC11" s="261"/>
      <c r="AD11" s="261"/>
      <c r="AE11" s="261"/>
      <c r="AF11" s="260"/>
      <c r="AH11" s="262"/>
      <c r="AI11" s="264"/>
      <c r="AJ11" s="264"/>
      <c r="AK11" s="261"/>
      <c r="AL11" s="261"/>
      <c r="AM11" s="261"/>
      <c r="AN11" s="260"/>
    </row>
    <row r="12" spans="2:40" ht="18.75" customHeight="1" thickBot="1">
      <c r="B12" s="262"/>
      <c r="C12" s="987" t="s">
        <v>230</v>
      </c>
      <c r="D12" s="987"/>
      <c r="E12" s="1006">
        <v>0</v>
      </c>
      <c r="F12" s="1007"/>
      <c r="G12" s="261"/>
      <c r="H12" s="260"/>
      <c r="J12" s="262"/>
      <c r="K12" s="987" t="s">
        <v>230</v>
      </c>
      <c r="L12" s="987"/>
      <c r="M12" s="1008">
        <v>5209.93</v>
      </c>
      <c r="N12" s="1009"/>
      <c r="O12" s="328"/>
      <c r="P12" s="260"/>
      <c r="R12" s="262"/>
      <c r="S12" s="987" t="s">
        <v>230</v>
      </c>
      <c r="T12" s="987"/>
      <c r="U12" s="1010"/>
      <c r="V12" s="1011"/>
      <c r="W12" s="261"/>
      <c r="X12" s="260"/>
      <c r="Z12" s="262"/>
      <c r="AA12" s="987" t="s">
        <v>230</v>
      </c>
      <c r="AB12" s="987"/>
      <c r="AC12" s="1010"/>
      <c r="AD12" s="1011"/>
      <c r="AE12" s="261"/>
      <c r="AF12" s="260"/>
      <c r="AH12" s="262"/>
      <c r="AI12" s="987" t="s">
        <v>230</v>
      </c>
      <c r="AJ12" s="987"/>
      <c r="AK12" s="1010"/>
      <c r="AL12" s="1011"/>
      <c r="AM12" s="261"/>
      <c r="AN12" s="260"/>
    </row>
    <row r="13" spans="2:40" ht="15" customHeight="1">
      <c r="B13" s="262"/>
      <c r="C13" s="1000" t="s">
        <v>231</v>
      </c>
      <c r="D13" s="1000"/>
      <c r="E13" s="1000"/>
      <c r="F13" s="1000"/>
      <c r="G13" s="261"/>
      <c r="H13" s="260"/>
      <c r="J13" s="262"/>
      <c r="K13" s="1000" t="s">
        <v>231</v>
      </c>
      <c r="L13" s="1000"/>
      <c r="M13" s="1000"/>
      <c r="N13" s="1000"/>
      <c r="O13" s="261"/>
      <c r="P13" s="260"/>
      <c r="R13" s="262"/>
      <c r="S13" s="1000" t="s">
        <v>231</v>
      </c>
      <c r="T13" s="1000"/>
      <c r="U13" s="1000"/>
      <c r="V13" s="1000"/>
      <c r="W13" s="261"/>
      <c r="X13" s="260"/>
      <c r="Z13" s="262"/>
      <c r="AA13" s="1000" t="s">
        <v>231</v>
      </c>
      <c r="AB13" s="1000"/>
      <c r="AC13" s="1000"/>
      <c r="AD13" s="1000"/>
      <c r="AE13" s="261"/>
      <c r="AF13" s="260"/>
      <c r="AH13" s="262"/>
      <c r="AI13" s="1000" t="s">
        <v>231</v>
      </c>
      <c r="AJ13" s="1000"/>
      <c r="AK13" s="1000"/>
      <c r="AL13" s="1000"/>
      <c r="AM13" s="261"/>
      <c r="AN13" s="260"/>
    </row>
    <row r="14" spans="2:40" ht="15" customHeight="1">
      <c r="B14" s="262"/>
      <c r="C14" s="269"/>
      <c r="D14" s="269"/>
      <c r="E14" s="269"/>
      <c r="F14" s="269"/>
      <c r="G14" s="261"/>
      <c r="H14" s="260"/>
      <c r="J14" s="262"/>
      <c r="K14" s="269"/>
      <c r="L14" s="269"/>
      <c r="M14" s="269"/>
      <c r="N14" s="269"/>
      <c r="O14" s="261"/>
      <c r="P14" s="260"/>
      <c r="R14" s="262"/>
      <c r="S14" s="269"/>
      <c r="T14" s="269"/>
      <c r="U14" s="269"/>
      <c r="V14" s="269"/>
      <c r="W14" s="261"/>
      <c r="X14" s="260"/>
      <c r="Z14" s="262"/>
      <c r="AA14" s="269"/>
      <c r="AB14" s="269"/>
      <c r="AC14" s="269"/>
      <c r="AD14" s="269"/>
      <c r="AE14" s="261"/>
      <c r="AF14" s="260"/>
      <c r="AH14" s="262"/>
      <c r="AI14" s="269"/>
      <c r="AJ14" s="269"/>
      <c r="AK14" s="269"/>
      <c r="AL14" s="269"/>
      <c r="AM14" s="261"/>
      <c r="AN14" s="260"/>
    </row>
    <row r="15" spans="2:40" ht="14.75" customHeight="1" thickBot="1">
      <c r="B15" s="262"/>
      <c r="C15" s="987" t="s">
        <v>232</v>
      </c>
      <c r="D15" s="987"/>
      <c r="E15" s="261"/>
      <c r="F15" s="261"/>
      <c r="G15" s="261"/>
      <c r="H15" s="260"/>
      <c r="J15" s="262"/>
      <c r="K15" s="987" t="s">
        <v>232</v>
      </c>
      <c r="L15" s="987"/>
      <c r="M15" s="261"/>
      <c r="N15" s="261"/>
      <c r="O15" s="261"/>
      <c r="P15" s="260"/>
      <c r="R15" s="262"/>
      <c r="S15" s="987" t="s">
        <v>232</v>
      </c>
      <c r="T15" s="987"/>
      <c r="U15" s="261"/>
      <c r="V15" s="261"/>
      <c r="W15" s="261"/>
      <c r="X15" s="260"/>
      <c r="Z15" s="262"/>
      <c r="AA15" s="987" t="s">
        <v>232</v>
      </c>
      <c r="AB15" s="987"/>
      <c r="AC15" s="261"/>
      <c r="AD15" s="261"/>
      <c r="AE15" s="261"/>
      <c r="AF15" s="260"/>
      <c r="AH15" s="262"/>
      <c r="AI15" s="987" t="s">
        <v>232</v>
      </c>
      <c r="AJ15" s="987"/>
      <c r="AK15" s="261"/>
      <c r="AL15" s="261"/>
      <c r="AM15" s="261"/>
      <c r="AN15" s="260"/>
    </row>
    <row r="16" spans="2:40" ht="14.75" customHeight="1" thickBot="1">
      <c r="B16" s="262"/>
      <c r="C16" s="290"/>
      <c r="D16" s="290"/>
      <c r="E16" s="270" t="s">
        <v>234</v>
      </c>
      <c r="F16" s="271" t="s">
        <v>235</v>
      </c>
      <c r="G16" s="261"/>
      <c r="H16" s="260"/>
      <c r="J16" s="262"/>
      <c r="K16" s="290"/>
      <c r="L16" s="290"/>
      <c r="M16" s="270" t="s">
        <v>234</v>
      </c>
      <c r="N16" s="271" t="s">
        <v>235</v>
      </c>
      <c r="O16" s="261"/>
      <c r="P16" s="260"/>
      <c r="R16" s="262"/>
      <c r="S16" s="290"/>
      <c r="T16" s="290"/>
      <c r="U16" s="270" t="s">
        <v>234</v>
      </c>
      <c r="V16" s="271" t="s">
        <v>235</v>
      </c>
      <c r="W16" s="261"/>
      <c r="X16" s="260"/>
      <c r="Z16" s="262"/>
      <c r="AA16" s="290"/>
      <c r="AB16" s="290"/>
      <c r="AC16" s="261"/>
      <c r="AD16" s="261"/>
      <c r="AE16" s="261"/>
      <c r="AF16" s="260"/>
      <c r="AH16" s="262"/>
      <c r="AI16" s="290"/>
      <c r="AJ16" s="290"/>
      <c r="AK16" s="261"/>
      <c r="AL16" s="261"/>
      <c r="AM16" s="261"/>
      <c r="AN16" s="260"/>
    </row>
    <row r="17" spans="2:40" ht="86" customHeight="1" thickBot="1">
      <c r="B17" s="262"/>
      <c r="C17" s="987" t="s">
        <v>233</v>
      </c>
      <c r="D17" s="987"/>
      <c r="E17" s="301" t="s">
        <v>705</v>
      </c>
      <c r="F17" s="307">
        <v>10251.39</v>
      </c>
      <c r="G17" s="261"/>
      <c r="H17" s="260"/>
      <c r="J17" s="262"/>
      <c r="K17" s="987" t="s">
        <v>233</v>
      </c>
      <c r="L17" s="987"/>
      <c r="M17" s="272" t="s">
        <v>916</v>
      </c>
      <c r="N17" s="307">
        <v>71507.040000000008</v>
      </c>
      <c r="O17" s="261"/>
      <c r="P17" s="260"/>
      <c r="R17" s="262"/>
      <c r="S17" s="987" t="s">
        <v>233</v>
      </c>
      <c r="T17" s="987"/>
      <c r="U17" s="272"/>
      <c r="V17" s="273"/>
      <c r="W17" s="261"/>
      <c r="X17" s="260"/>
      <c r="Z17" s="262"/>
      <c r="AA17" s="987" t="s">
        <v>233</v>
      </c>
      <c r="AB17" s="987"/>
      <c r="AC17" s="270" t="s">
        <v>234</v>
      </c>
      <c r="AD17" s="271" t="s">
        <v>235</v>
      </c>
      <c r="AE17" s="261"/>
      <c r="AF17" s="260"/>
      <c r="AH17" s="262"/>
      <c r="AI17" s="987" t="s">
        <v>233</v>
      </c>
      <c r="AJ17" s="987"/>
      <c r="AK17" s="270" t="s">
        <v>234</v>
      </c>
      <c r="AL17" s="271" t="s">
        <v>235</v>
      </c>
      <c r="AM17" s="261"/>
      <c r="AN17" s="260"/>
    </row>
    <row r="18" spans="2:40" ht="57" customHeight="1">
      <c r="B18" s="262"/>
      <c r="C18" s="264"/>
      <c r="D18" s="264"/>
      <c r="E18" s="303" t="s">
        <v>246</v>
      </c>
      <c r="F18" s="302">
        <v>0</v>
      </c>
      <c r="G18" s="261"/>
      <c r="H18" s="260"/>
      <c r="J18" s="262"/>
      <c r="K18" s="264"/>
      <c r="L18" s="264"/>
      <c r="M18" s="282" t="s">
        <v>246</v>
      </c>
      <c r="N18" s="405">
        <v>24977</v>
      </c>
      <c r="O18" s="261"/>
      <c r="P18" s="260"/>
      <c r="R18" s="262"/>
      <c r="S18" s="264"/>
      <c r="T18" s="264"/>
      <c r="U18" s="272"/>
      <c r="V18" s="273"/>
      <c r="W18" s="261"/>
      <c r="X18" s="260"/>
      <c r="Z18" s="262"/>
      <c r="AA18" s="264"/>
      <c r="AB18" s="264"/>
      <c r="AC18" s="272"/>
      <c r="AD18" s="273"/>
      <c r="AE18" s="261"/>
      <c r="AF18" s="260"/>
      <c r="AH18" s="262"/>
      <c r="AI18" s="264"/>
      <c r="AJ18" s="264"/>
      <c r="AK18" s="272"/>
      <c r="AL18" s="273"/>
      <c r="AM18" s="261"/>
      <c r="AN18" s="260"/>
    </row>
    <row r="19" spans="2:40" ht="57" customHeight="1">
      <c r="B19" s="262"/>
      <c r="C19" s="264"/>
      <c r="D19" s="264"/>
      <c r="E19" s="304" t="s">
        <v>236</v>
      </c>
      <c r="F19" s="305">
        <v>53374.61</v>
      </c>
      <c r="G19" s="261"/>
      <c r="H19" s="260"/>
      <c r="J19" s="262"/>
      <c r="K19" s="264"/>
      <c r="L19" s="264"/>
      <c r="M19" s="282" t="s">
        <v>236</v>
      </c>
      <c r="N19" s="406">
        <v>46802.95</v>
      </c>
      <c r="O19" s="261"/>
      <c r="P19" s="260"/>
      <c r="R19" s="262"/>
      <c r="S19" s="264"/>
      <c r="T19" s="264"/>
      <c r="U19" s="274"/>
      <c r="V19" s="275"/>
      <c r="W19" s="261"/>
      <c r="X19" s="260"/>
      <c r="Z19" s="262"/>
      <c r="AA19" s="264"/>
      <c r="AB19" s="264"/>
      <c r="AC19" s="274"/>
      <c r="AD19" s="275"/>
      <c r="AE19" s="261"/>
      <c r="AF19" s="260"/>
      <c r="AH19" s="262"/>
      <c r="AI19" s="264"/>
      <c r="AJ19" s="264"/>
      <c r="AK19" s="274"/>
      <c r="AL19" s="275"/>
      <c r="AM19" s="261"/>
      <c r="AN19" s="260"/>
    </row>
    <row r="20" spans="2:40" ht="56">
      <c r="B20" s="262"/>
      <c r="C20" s="264"/>
      <c r="D20" s="264"/>
      <c r="E20" s="304" t="s">
        <v>237</v>
      </c>
      <c r="F20" s="306">
        <v>18355</v>
      </c>
      <c r="G20" s="261"/>
      <c r="H20" s="260"/>
      <c r="J20" s="262"/>
      <c r="K20" s="264"/>
      <c r="L20" s="264"/>
      <c r="M20" s="282" t="s">
        <v>237</v>
      </c>
      <c r="N20" s="406">
        <v>19273</v>
      </c>
      <c r="O20" s="261"/>
      <c r="P20" s="260"/>
      <c r="R20" s="262"/>
      <c r="S20" s="264"/>
      <c r="T20" s="264"/>
      <c r="U20" s="274"/>
      <c r="V20" s="275"/>
      <c r="W20" s="261"/>
      <c r="X20" s="260"/>
      <c r="Z20" s="262"/>
      <c r="AA20" s="264"/>
      <c r="AB20" s="264"/>
      <c r="AC20" s="274"/>
      <c r="AD20" s="275"/>
      <c r="AE20" s="261"/>
      <c r="AF20" s="260"/>
      <c r="AH20" s="262"/>
      <c r="AI20" s="264"/>
      <c r="AJ20" s="264"/>
      <c r="AK20" s="274"/>
      <c r="AL20" s="275"/>
      <c r="AM20" s="261"/>
      <c r="AN20" s="260"/>
    </row>
    <row r="21" spans="2:40" ht="98">
      <c r="B21" s="262"/>
      <c r="C21" s="264"/>
      <c r="D21" s="264"/>
      <c r="E21" s="304" t="s">
        <v>890</v>
      </c>
      <c r="F21" s="306">
        <v>0</v>
      </c>
      <c r="G21" s="261"/>
      <c r="H21" s="260"/>
      <c r="J21" s="262"/>
      <c r="K21" s="264"/>
      <c r="L21" s="264"/>
      <c r="M21" s="282" t="s">
        <v>247</v>
      </c>
      <c r="N21" s="406">
        <v>15194</v>
      </c>
      <c r="O21" s="261"/>
      <c r="P21" s="260"/>
      <c r="R21" s="262"/>
      <c r="S21" s="264"/>
      <c r="T21" s="264"/>
      <c r="U21" s="274"/>
      <c r="V21" s="275"/>
      <c r="W21" s="261"/>
      <c r="X21" s="260"/>
      <c r="Z21" s="262"/>
      <c r="AA21" s="264"/>
      <c r="AB21" s="264"/>
      <c r="AC21" s="274"/>
      <c r="AD21" s="275"/>
      <c r="AE21" s="261"/>
      <c r="AF21" s="260"/>
      <c r="AH21" s="262"/>
      <c r="AI21" s="264"/>
      <c r="AJ21" s="264"/>
      <c r="AK21" s="274"/>
      <c r="AL21" s="275"/>
      <c r="AM21" s="261"/>
      <c r="AN21" s="260"/>
    </row>
    <row r="22" spans="2:40" ht="28">
      <c r="B22" s="262"/>
      <c r="C22" s="264"/>
      <c r="D22" s="264"/>
      <c r="E22" s="304" t="s">
        <v>248</v>
      </c>
      <c r="F22" s="306">
        <v>0</v>
      </c>
      <c r="G22" s="261"/>
      <c r="H22" s="260"/>
      <c r="J22" s="262"/>
      <c r="K22" s="264"/>
      <c r="L22" s="264"/>
      <c r="M22" s="304" t="s">
        <v>248</v>
      </c>
      <c r="N22" s="306">
        <v>0</v>
      </c>
      <c r="O22" s="261"/>
      <c r="P22" s="260"/>
      <c r="R22" s="262"/>
      <c r="S22" s="264"/>
      <c r="T22" s="264"/>
      <c r="U22" s="274"/>
      <c r="V22" s="275"/>
      <c r="W22" s="261"/>
      <c r="X22" s="260"/>
      <c r="Z22" s="262"/>
      <c r="AA22" s="264"/>
      <c r="AB22" s="264"/>
      <c r="AC22" s="274"/>
      <c r="AD22" s="275"/>
      <c r="AE22" s="261"/>
      <c r="AF22" s="260"/>
      <c r="AH22" s="262"/>
      <c r="AI22" s="264"/>
      <c r="AJ22" s="264"/>
      <c r="AK22" s="274"/>
      <c r="AL22" s="275"/>
      <c r="AM22" s="261"/>
      <c r="AN22" s="260"/>
    </row>
    <row r="23" spans="2:40" ht="56">
      <c r="B23" s="262"/>
      <c r="C23" s="264"/>
      <c r="D23" s="264"/>
      <c r="E23" s="304" t="s">
        <v>891</v>
      </c>
      <c r="F23" s="306">
        <v>0</v>
      </c>
      <c r="G23" s="261"/>
      <c r="H23" s="260"/>
      <c r="J23" s="262"/>
      <c r="K23" s="264"/>
      <c r="L23" s="264"/>
      <c r="M23" s="282" t="s">
        <v>249</v>
      </c>
      <c r="N23" s="406">
        <v>6671</v>
      </c>
      <c r="O23" s="261"/>
      <c r="P23" s="260"/>
      <c r="R23" s="262"/>
      <c r="S23" s="264"/>
      <c r="T23" s="264"/>
      <c r="U23" s="274"/>
      <c r="V23" s="275"/>
      <c r="W23" s="261"/>
      <c r="X23" s="260"/>
      <c r="Z23" s="262"/>
      <c r="AA23" s="264"/>
      <c r="AB23" s="264"/>
      <c r="AC23" s="274"/>
      <c r="AD23" s="275"/>
      <c r="AE23" s="261"/>
      <c r="AF23" s="260"/>
      <c r="AH23" s="262"/>
      <c r="AI23" s="264"/>
      <c r="AJ23" s="264"/>
      <c r="AK23" s="274"/>
      <c r="AL23" s="275"/>
      <c r="AM23" s="261"/>
      <c r="AN23" s="260"/>
    </row>
    <row r="24" spans="2:40" ht="70">
      <c r="B24" s="262"/>
      <c r="C24" s="264"/>
      <c r="D24" s="264"/>
      <c r="E24" s="304" t="s">
        <v>238</v>
      </c>
      <c r="F24" s="306">
        <v>289541.36</v>
      </c>
      <c r="G24" s="261"/>
      <c r="H24" s="260"/>
      <c r="J24" s="262"/>
      <c r="K24" s="264"/>
      <c r="L24" s="264"/>
      <c r="M24" s="282" t="s">
        <v>238</v>
      </c>
      <c r="N24" s="406">
        <v>74002.8</v>
      </c>
      <c r="O24" s="261"/>
      <c r="P24" s="260"/>
      <c r="R24" s="262"/>
      <c r="S24" s="264"/>
      <c r="T24" s="264"/>
      <c r="U24" s="274"/>
      <c r="V24" s="275"/>
      <c r="W24" s="261"/>
      <c r="X24" s="260"/>
      <c r="Z24" s="262"/>
      <c r="AA24" s="264"/>
      <c r="AB24" s="264"/>
      <c r="AC24" s="274"/>
      <c r="AD24" s="275"/>
      <c r="AE24" s="261"/>
      <c r="AF24" s="260"/>
      <c r="AH24" s="262"/>
      <c r="AI24" s="264"/>
      <c r="AJ24" s="264"/>
      <c r="AK24" s="274"/>
      <c r="AL24" s="275"/>
      <c r="AM24" s="261"/>
      <c r="AN24" s="260"/>
    </row>
    <row r="25" spans="2:40" ht="84">
      <c r="B25" s="262"/>
      <c r="C25" s="264"/>
      <c r="D25" s="264"/>
      <c r="E25" s="304" t="s">
        <v>250</v>
      </c>
      <c r="F25" s="306">
        <v>0</v>
      </c>
      <c r="G25" s="261"/>
      <c r="H25" s="260"/>
      <c r="J25" s="262"/>
      <c r="K25" s="264"/>
      <c r="L25" s="264"/>
      <c r="M25" s="304" t="s">
        <v>250</v>
      </c>
      <c r="N25" s="306">
        <v>0</v>
      </c>
      <c r="O25" s="261"/>
      <c r="P25" s="260"/>
      <c r="R25" s="262"/>
      <c r="S25" s="264"/>
      <c r="T25" s="264"/>
      <c r="U25" s="274"/>
      <c r="V25" s="275"/>
      <c r="W25" s="261"/>
      <c r="X25" s="260"/>
      <c r="Z25" s="262"/>
      <c r="AA25" s="264"/>
      <c r="AB25" s="264"/>
      <c r="AC25" s="274"/>
      <c r="AD25" s="275"/>
      <c r="AE25" s="261"/>
      <c r="AF25" s="260"/>
      <c r="AH25" s="262"/>
      <c r="AI25" s="264"/>
      <c r="AJ25" s="264"/>
      <c r="AK25" s="274"/>
      <c r="AL25" s="275"/>
      <c r="AM25" s="261"/>
      <c r="AN25" s="260"/>
    </row>
    <row r="26" spans="2:40" ht="56">
      <c r="B26" s="262"/>
      <c r="C26" s="264"/>
      <c r="D26" s="264"/>
      <c r="E26" s="304" t="s">
        <v>892</v>
      </c>
      <c r="F26" s="306">
        <v>0</v>
      </c>
      <c r="G26" s="261"/>
      <c r="H26" s="260"/>
      <c r="J26" s="262"/>
      <c r="K26" s="264"/>
      <c r="L26" s="264"/>
      <c r="M26" s="304" t="s">
        <v>892</v>
      </c>
      <c r="N26" s="306">
        <v>0</v>
      </c>
      <c r="O26" s="261"/>
      <c r="P26" s="260"/>
      <c r="R26" s="262"/>
      <c r="S26" s="264"/>
      <c r="T26" s="264"/>
      <c r="U26" s="274"/>
      <c r="V26" s="275"/>
      <c r="W26" s="261"/>
      <c r="X26" s="260"/>
      <c r="Z26" s="262"/>
      <c r="AA26" s="264"/>
      <c r="AB26" s="264"/>
      <c r="AC26" s="274"/>
      <c r="AD26" s="275"/>
      <c r="AE26" s="261"/>
      <c r="AF26" s="260"/>
      <c r="AH26" s="262"/>
      <c r="AI26" s="264"/>
      <c r="AJ26" s="264"/>
      <c r="AK26" s="274"/>
      <c r="AL26" s="275"/>
      <c r="AM26" s="261"/>
      <c r="AN26" s="260"/>
    </row>
    <row r="27" spans="2:40" ht="28">
      <c r="B27" s="262"/>
      <c r="C27" s="264"/>
      <c r="D27" s="264"/>
      <c r="E27" s="304" t="s">
        <v>251</v>
      </c>
      <c r="F27" s="306">
        <v>0</v>
      </c>
      <c r="G27" s="261"/>
      <c r="H27" s="260"/>
      <c r="J27" s="262"/>
      <c r="K27" s="264"/>
      <c r="L27" s="264"/>
      <c r="M27" s="304" t="s">
        <v>251</v>
      </c>
      <c r="N27" s="306">
        <v>0</v>
      </c>
      <c r="O27" s="261"/>
      <c r="P27" s="260"/>
      <c r="R27" s="262"/>
      <c r="S27" s="264"/>
      <c r="T27" s="264"/>
      <c r="U27" s="274"/>
      <c r="V27" s="275"/>
      <c r="W27" s="261"/>
      <c r="X27" s="260"/>
      <c r="Z27" s="262"/>
      <c r="AA27" s="264"/>
      <c r="AB27" s="264"/>
      <c r="AC27" s="274"/>
      <c r="AD27" s="275"/>
      <c r="AE27" s="261"/>
      <c r="AF27" s="260"/>
      <c r="AH27" s="262"/>
      <c r="AI27" s="264"/>
      <c r="AJ27" s="264"/>
      <c r="AK27" s="274"/>
      <c r="AL27" s="275"/>
      <c r="AM27" s="261"/>
      <c r="AN27" s="260"/>
    </row>
    <row r="28" spans="2:40" ht="70">
      <c r="B28" s="262"/>
      <c r="C28" s="264"/>
      <c r="D28" s="264"/>
      <c r="E28" s="304" t="s">
        <v>252</v>
      </c>
      <c r="F28" s="306">
        <v>0</v>
      </c>
      <c r="G28" s="261"/>
      <c r="H28" s="260"/>
      <c r="J28" s="262"/>
      <c r="K28" s="264"/>
      <c r="L28" s="264"/>
      <c r="M28" s="304" t="s">
        <v>252</v>
      </c>
      <c r="N28" s="306">
        <v>40623</v>
      </c>
      <c r="O28" s="261"/>
      <c r="P28" s="260"/>
      <c r="R28" s="262"/>
      <c r="S28" s="264"/>
      <c r="T28" s="264"/>
      <c r="U28" s="274"/>
      <c r="V28" s="275"/>
      <c r="W28" s="261"/>
      <c r="X28" s="260"/>
      <c r="Z28" s="262"/>
      <c r="AA28" s="264"/>
      <c r="AB28" s="264"/>
      <c r="AC28" s="274"/>
      <c r="AD28" s="275"/>
      <c r="AE28" s="261"/>
      <c r="AF28" s="260"/>
      <c r="AH28" s="262"/>
      <c r="AI28" s="264"/>
      <c r="AJ28" s="264"/>
      <c r="AK28" s="274"/>
      <c r="AL28" s="275"/>
      <c r="AM28" s="261"/>
      <c r="AN28" s="260"/>
    </row>
    <row r="29" spans="2:40" ht="28">
      <c r="B29" s="262"/>
      <c r="C29" s="264"/>
      <c r="D29" s="264"/>
      <c r="E29" s="304" t="s">
        <v>710</v>
      </c>
      <c r="F29" s="306">
        <v>0</v>
      </c>
      <c r="G29" s="261"/>
      <c r="H29" s="260"/>
      <c r="J29" s="262"/>
      <c r="K29" s="264"/>
      <c r="L29" s="264"/>
      <c r="M29" s="304" t="s">
        <v>710</v>
      </c>
      <c r="N29" s="306">
        <v>0</v>
      </c>
      <c r="O29" s="261"/>
      <c r="P29" s="260"/>
      <c r="R29" s="262"/>
      <c r="S29" s="264"/>
      <c r="T29" s="264"/>
      <c r="U29" s="274"/>
      <c r="V29" s="275"/>
      <c r="W29" s="261"/>
      <c r="X29" s="260"/>
      <c r="Z29" s="262"/>
      <c r="AA29" s="264"/>
      <c r="AB29" s="264"/>
      <c r="AC29" s="274"/>
      <c r="AD29" s="275"/>
      <c r="AE29" s="261"/>
      <c r="AF29" s="260"/>
      <c r="AH29" s="262"/>
      <c r="AI29" s="264"/>
      <c r="AJ29" s="264"/>
      <c r="AK29" s="274"/>
      <c r="AL29" s="275"/>
      <c r="AM29" s="261"/>
      <c r="AN29" s="260"/>
    </row>
    <row r="30" spans="2:40" ht="28">
      <c r="B30" s="262"/>
      <c r="C30" s="264"/>
      <c r="D30" s="264"/>
      <c r="E30" s="304" t="s">
        <v>253</v>
      </c>
      <c r="F30" s="306">
        <v>0</v>
      </c>
      <c r="G30" s="261"/>
      <c r="H30" s="260"/>
      <c r="J30" s="262"/>
      <c r="K30" s="264"/>
      <c r="L30" s="264"/>
      <c r="M30" s="304" t="s">
        <v>253</v>
      </c>
      <c r="N30" s="306">
        <v>0</v>
      </c>
      <c r="O30" s="261"/>
      <c r="P30" s="260"/>
      <c r="R30" s="262"/>
      <c r="S30" s="264"/>
      <c r="T30" s="264"/>
      <c r="U30" s="274"/>
      <c r="V30" s="275"/>
      <c r="W30" s="261"/>
      <c r="X30" s="260"/>
      <c r="Z30" s="262"/>
      <c r="AA30" s="264"/>
      <c r="AB30" s="264"/>
      <c r="AC30" s="274"/>
      <c r="AD30" s="275"/>
      <c r="AE30" s="261"/>
      <c r="AF30" s="260"/>
      <c r="AH30" s="262"/>
      <c r="AI30" s="264"/>
      <c r="AJ30" s="264"/>
      <c r="AK30" s="274"/>
      <c r="AL30" s="275"/>
      <c r="AM30" s="261"/>
      <c r="AN30" s="260"/>
    </row>
    <row r="31" spans="2:40" ht="56">
      <c r="B31" s="262"/>
      <c r="C31" s="264"/>
      <c r="D31" s="264"/>
      <c r="E31" s="304" t="s">
        <v>711</v>
      </c>
      <c r="F31" s="306">
        <v>0</v>
      </c>
      <c r="G31" s="261"/>
      <c r="H31" s="260"/>
      <c r="J31" s="262"/>
      <c r="K31" s="264"/>
      <c r="L31" s="264"/>
      <c r="M31" s="304" t="s">
        <v>711</v>
      </c>
      <c r="N31" s="306">
        <v>0</v>
      </c>
      <c r="O31" s="261"/>
      <c r="P31" s="260"/>
      <c r="R31" s="262"/>
      <c r="S31" s="264"/>
      <c r="T31" s="264"/>
      <c r="U31" s="274"/>
      <c r="V31" s="275"/>
      <c r="W31" s="261"/>
      <c r="X31" s="260"/>
      <c r="Z31" s="262"/>
      <c r="AA31" s="264"/>
      <c r="AB31" s="264"/>
      <c r="AC31" s="274"/>
      <c r="AD31" s="275"/>
      <c r="AE31" s="261"/>
      <c r="AF31" s="260"/>
      <c r="AH31" s="262"/>
      <c r="AI31" s="264"/>
      <c r="AJ31" s="264"/>
      <c r="AK31" s="274"/>
      <c r="AL31" s="275"/>
      <c r="AM31" s="261"/>
      <c r="AN31" s="260"/>
    </row>
    <row r="32" spans="2:40" ht="28">
      <c r="B32" s="262"/>
      <c r="C32" s="264"/>
      <c r="D32" s="264"/>
      <c r="E32" s="304" t="s">
        <v>712</v>
      </c>
      <c r="F32" s="306">
        <v>0</v>
      </c>
      <c r="G32" s="261"/>
      <c r="H32" s="260"/>
      <c r="J32" s="262"/>
      <c r="K32" s="264"/>
      <c r="L32" s="264"/>
      <c r="M32" s="304" t="s">
        <v>712</v>
      </c>
      <c r="N32" s="306">
        <v>0</v>
      </c>
      <c r="O32" s="261"/>
      <c r="P32" s="260"/>
      <c r="R32" s="262"/>
      <c r="S32" s="264"/>
      <c r="T32" s="264"/>
      <c r="U32" s="274"/>
      <c r="V32" s="275"/>
      <c r="W32" s="261"/>
      <c r="X32" s="260"/>
      <c r="Z32" s="262"/>
      <c r="AA32" s="264"/>
      <c r="AB32" s="264"/>
      <c r="AC32" s="274"/>
      <c r="AD32" s="275"/>
      <c r="AE32" s="261"/>
      <c r="AF32" s="260"/>
      <c r="AH32" s="262"/>
      <c r="AI32" s="264"/>
      <c r="AJ32" s="264"/>
      <c r="AK32" s="274"/>
      <c r="AL32" s="275"/>
      <c r="AM32" s="261"/>
      <c r="AN32" s="260"/>
    </row>
    <row r="33" spans="2:40" ht="70">
      <c r="B33" s="262"/>
      <c r="C33" s="264"/>
      <c r="D33" s="264"/>
      <c r="E33" s="304" t="s">
        <v>713</v>
      </c>
      <c r="F33" s="306">
        <v>0</v>
      </c>
      <c r="G33" s="261"/>
      <c r="H33" s="260"/>
      <c r="J33" s="262"/>
      <c r="K33" s="264"/>
      <c r="L33" s="264"/>
      <c r="M33" s="304" t="s">
        <v>713</v>
      </c>
      <c r="N33" s="306">
        <v>0</v>
      </c>
      <c r="O33" s="261"/>
      <c r="P33" s="260"/>
      <c r="R33" s="262"/>
      <c r="S33" s="264"/>
      <c r="T33" s="264"/>
      <c r="U33" s="274"/>
      <c r="V33" s="275"/>
      <c r="W33" s="261"/>
      <c r="X33" s="260"/>
      <c r="Z33" s="262"/>
      <c r="AA33" s="264"/>
      <c r="AB33" s="264"/>
      <c r="AC33" s="274"/>
      <c r="AD33" s="275"/>
      <c r="AE33" s="261"/>
      <c r="AF33" s="260"/>
      <c r="AH33" s="262"/>
      <c r="AI33" s="264"/>
      <c r="AJ33" s="264"/>
      <c r="AK33" s="274"/>
      <c r="AL33" s="275"/>
      <c r="AM33" s="261"/>
      <c r="AN33" s="260"/>
    </row>
    <row r="34" spans="2:40">
      <c r="B34" s="262"/>
      <c r="C34" s="264"/>
      <c r="D34" s="264"/>
      <c r="E34" s="276" t="s">
        <v>774</v>
      </c>
      <c r="F34" s="960">
        <v>162379.6</v>
      </c>
      <c r="G34" s="261"/>
      <c r="H34" s="260"/>
      <c r="J34" s="262"/>
      <c r="K34" s="264"/>
      <c r="L34" s="264"/>
      <c r="M34" s="443" t="s">
        <v>774</v>
      </c>
      <c r="N34" s="444">
        <v>210569.71</v>
      </c>
      <c r="O34" s="261"/>
      <c r="P34" s="260"/>
      <c r="R34" s="262"/>
      <c r="S34" s="264"/>
      <c r="T34" s="264"/>
      <c r="U34" s="274"/>
      <c r="V34" s="275"/>
      <c r="W34" s="261"/>
      <c r="X34" s="260"/>
      <c r="Z34" s="262"/>
      <c r="AA34" s="264"/>
      <c r="AB34" s="264"/>
      <c r="AC34" s="274"/>
      <c r="AD34" s="275"/>
      <c r="AE34" s="261"/>
      <c r="AF34" s="260"/>
      <c r="AH34" s="262"/>
      <c r="AI34" s="264"/>
      <c r="AJ34" s="264"/>
      <c r="AK34" s="274"/>
      <c r="AL34" s="275"/>
      <c r="AM34" s="261"/>
      <c r="AN34" s="260"/>
    </row>
    <row r="35" spans="2:40" ht="14.5" thickBot="1">
      <c r="B35" s="262"/>
      <c r="C35" s="264"/>
      <c r="D35" s="264"/>
      <c r="E35" s="274" t="s">
        <v>1143</v>
      </c>
      <c r="F35" s="960">
        <v>82318.55</v>
      </c>
      <c r="G35" s="261"/>
      <c r="H35" s="260"/>
      <c r="J35" s="262"/>
      <c r="K35" s="264"/>
      <c r="L35" s="264"/>
      <c r="M35" s="443" t="s">
        <v>917</v>
      </c>
      <c r="N35" s="445">
        <v>103826.54</v>
      </c>
      <c r="O35" s="261"/>
      <c r="P35" s="260"/>
      <c r="R35" s="262"/>
      <c r="S35" s="264"/>
      <c r="T35" s="264"/>
      <c r="U35" s="274"/>
      <c r="V35" s="275"/>
      <c r="W35" s="261"/>
      <c r="X35" s="260"/>
      <c r="Z35" s="262"/>
      <c r="AA35" s="264"/>
      <c r="AB35" s="264"/>
      <c r="AC35" s="274"/>
      <c r="AD35" s="275"/>
      <c r="AE35" s="261"/>
      <c r="AF35" s="260"/>
      <c r="AH35" s="262"/>
      <c r="AI35" s="264"/>
      <c r="AJ35" s="264"/>
      <c r="AK35" s="274"/>
      <c r="AL35" s="275"/>
      <c r="AM35" s="261"/>
      <c r="AN35" s="260"/>
    </row>
    <row r="36" spans="2:40" ht="14.5" thickBot="1">
      <c r="B36" s="262"/>
      <c r="C36" s="264"/>
      <c r="D36" s="264"/>
      <c r="E36" s="961" t="s">
        <v>1921</v>
      </c>
      <c r="F36" s="960">
        <v>17902.28</v>
      </c>
      <c r="G36" s="261"/>
      <c r="H36" s="260"/>
      <c r="I36" s="959"/>
      <c r="J36" s="262"/>
      <c r="K36" s="264"/>
      <c r="L36" s="264"/>
      <c r="M36" s="509" t="s">
        <v>239</v>
      </c>
      <c r="N36" s="508">
        <f>SUM(N17:N35)</f>
        <v>613447.04</v>
      </c>
      <c r="O36" s="261"/>
      <c r="P36" s="260"/>
      <c r="R36" s="262"/>
      <c r="S36" s="264"/>
      <c r="T36" s="264"/>
      <c r="U36" s="274"/>
      <c r="V36" s="275"/>
      <c r="W36" s="261"/>
      <c r="X36" s="260"/>
      <c r="Z36" s="262"/>
      <c r="AA36" s="264"/>
      <c r="AB36" s="264"/>
      <c r="AC36" s="274"/>
      <c r="AD36" s="275"/>
      <c r="AE36" s="261"/>
      <c r="AF36" s="260"/>
      <c r="AH36" s="262"/>
      <c r="AI36" s="264"/>
      <c r="AJ36" s="264"/>
      <c r="AK36" s="274"/>
      <c r="AL36" s="275"/>
      <c r="AM36" s="261"/>
      <c r="AN36" s="260"/>
    </row>
    <row r="37" spans="2:40" ht="14.5" thickBot="1">
      <c r="B37" s="262"/>
      <c r="C37" s="264"/>
      <c r="D37" s="264"/>
      <c r="E37" s="507" t="s">
        <v>239</v>
      </c>
      <c r="F37" s="955">
        <f>SUM(F17:F36)</f>
        <v>634122.79</v>
      </c>
      <c r="G37" s="261"/>
      <c r="H37" s="260"/>
      <c r="J37" s="262"/>
      <c r="K37" s="264"/>
      <c r="L37" s="264"/>
      <c r="M37" s="261"/>
      <c r="N37" s="261"/>
      <c r="O37" s="261"/>
      <c r="P37" s="260"/>
      <c r="R37" s="262"/>
      <c r="S37" s="264"/>
      <c r="T37" s="264"/>
      <c r="U37" s="274"/>
      <c r="V37" s="275"/>
      <c r="W37" s="261"/>
      <c r="X37" s="260"/>
      <c r="Z37" s="262"/>
      <c r="AA37" s="264"/>
      <c r="AB37" s="264"/>
      <c r="AC37" s="274"/>
      <c r="AD37" s="275"/>
      <c r="AE37" s="261"/>
      <c r="AF37" s="260"/>
      <c r="AH37" s="262"/>
      <c r="AI37" s="264"/>
      <c r="AJ37" s="264"/>
      <c r="AK37" s="274"/>
      <c r="AL37" s="275"/>
      <c r="AM37" s="261"/>
      <c r="AN37" s="260"/>
    </row>
    <row r="38" spans="2:40" ht="27" customHeight="1" thickBot="1">
      <c r="B38" s="262"/>
      <c r="C38" s="264"/>
      <c r="D38" s="264"/>
      <c r="E38" s="1001" t="s">
        <v>1922</v>
      </c>
      <c r="F38" s="1001"/>
      <c r="G38" s="261"/>
      <c r="H38" s="260"/>
      <c r="J38" s="262"/>
      <c r="K38" s="264"/>
      <c r="L38" s="264"/>
      <c r="M38" s="261"/>
      <c r="N38" s="261"/>
      <c r="O38" s="261"/>
      <c r="P38" s="260"/>
      <c r="R38" s="262"/>
      <c r="S38" s="264"/>
      <c r="T38" s="264"/>
      <c r="U38" s="277" t="s">
        <v>239</v>
      </c>
      <c r="V38" s="278">
        <f>SUM(V18:V37)</f>
        <v>0</v>
      </c>
      <c r="W38" s="261"/>
      <c r="X38" s="260"/>
      <c r="Z38" s="262"/>
      <c r="AA38" s="264"/>
      <c r="AB38" s="264"/>
      <c r="AC38" s="277" t="s">
        <v>239</v>
      </c>
      <c r="AD38" s="278">
        <f>SUM(AD18:AD37)</f>
        <v>0</v>
      </c>
      <c r="AE38" s="261"/>
      <c r="AF38" s="260"/>
      <c r="AH38" s="262"/>
      <c r="AI38" s="264"/>
      <c r="AJ38" s="264"/>
      <c r="AK38" s="277" t="s">
        <v>239</v>
      </c>
      <c r="AL38" s="278">
        <f>SUM(AL18:AL37)</f>
        <v>0</v>
      </c>
      <c r="AM38" s="261"/>
      <c r="AN38" s="260"/>
    </row>
    <row r="39" spans="2:40" ht="18" customHeight="1">
      <c r="B39" s="262"/>
      <c r="C39" s="264"/>
      <c r="D39" s="264"/>
      <c r="E39" s="1002"/>
      <c r="F39" s="1002"/>
      <c r="G39" s="261"/>
      <c r="H39" s="260"/>
      <c r="J39" s="262"/>
      <c r="K39" s="264"/>
      <c r="L39" s="264"/>
      <c r="M39" s="261"/>
      <c r="N39" s="261"/>
      <c r="O39" s="261"/>
      <c r="P39" s="260"/>
      <c r="R39" s="262"/>
      <c r="S39" s="264"/>
      <c r="T39" s="264"/>
      <c r="U39" s="261"/>
      <c r="V39" s="261"/>
      <c r="W39" s="261"/>
      <c r="X39" s="260"/>
      <c r="Z39" s="262"/>
      <c r="AA39" s="264"/>
      <c r="AB39" s="264"/>
      <c r="AC39" s="261"/>
      <c r="AD39" s="261"/>
      <c r="AE39" s="261"/>
      <c r="AF39" s="260"/>
      <c r="AH39" s="262"/>
      <c r="AI39" s="264"/>
      <c r="AJ39" s="264"/>
      <c r="AK39" s="261"/>
      <c r="AL39" s="261"/>
      <c r="AM39" s="261"/>
      <c r="AN39" s="260"/>
    </row>
    <row r="40" spans="2:40" ht="34.5" customHeight="1" thickBot="1">
      <c r="B40" s="262"/>
      <c r="C40" s="987" t="s">
        <v>240</v>
      </c>
      <c r="D40" s="987"/>
      <c r="E40" s="261"/>
      <c r="F40" s="261"/>
      <c r="G40" s="261"/>
      <c r="H40" s="260"/>
      <c r="J40" s="262"/>
      <c r="K40" s="987" t="s">
        <v>1937</v>
      </c>
      <c r="L40" s="987"/>
      <c r="M40" s="1003"/>
      <c r="N40" s="1003"/>
      <c r="O40" s="261"/>
      <c r="P40" s="260"/>
      <c r="R40" s="262"/>
      <c r="S40" s="987" t="s">
        <v>240</v>
      </c>
      <c r="T40" s="987"/>
      <c r="U40" s="261"/>
      <c r="V40" s="261"/>
      <c r="W40" s="261"/>
      <c r="X40" s="260"/>
      <c r="Z40" s="262"/>
      <c r="AA40" s="987" t="s">
        <v>240</v>
      </c>
      <c r="AB40" s="987"/>
      <c r="AC40" s="261"/>
      <c r="AD40" s="261"/>
      <c r="AE40" s="261"/>
      <c r="AF40" s="260"/>
      <c r="AH40" s="262"/>
      <c r="AI40" s="987" t="s">
        <v>240</v>
      </c>
      <c r="AJ40" s="987"/>
      <c r="AK40" s="261"/>
      <c r="AL40" s="261"/>
      <c r="AM40" s="261"/>
      <c r="AN40" s="260"/>
    </row>
    <row r="41" spans="2:40" ht="30.5" customHeight="1" thickBot="1">
      <c r="B41" s="262"/>
      <c r="C41" s="981" t="s">
        <v>241</v>
      </c>
      <c r="D41" s="982"/>
      <c r="E41" s="316" t="s">
        <v>234</v>
      </c>
      <c r="F41" s="317" t="s">
        <v>242</v>
      </c>
      <c r="G41" s="316" t="s">
        <v>243</v>
      </c>
      <c r="H41" s="260"/>
      <c r="J41" s="262"/>
      <c r="K41" s="981" t="s">
        <v>241</v>
      </c>
      <c r="L41" s="983"/>
      <c r="M41" s="318" t="s">
        <v>234</v>
      </c>
      <c r="N41" s="319" t="s">
        <v>242</v>
      </c>
      <c r="O41" s="320" t="s">
        <v>243</v>
      </c>
      <c r="P41" s="260"/>
      <c r="R41" s="262"/>
      <c r="S41" s="981" t="s">
        <v>241</v>
      </c>
      <c r="T41" s="982"/>
      <c r="U41" s="279" t="s">
        <v>234</v>
      </c>
      <c r="V41" s="280" t="s">
        <v>242</v>
      </c>
      <c r="W41" s="281" t="s">
        <v>243</v>
      </c>
      <c r="X41" s="260"/>
      <c r="Z41" s="262"/>
      <c r="AA41" s="987" t="s">
        <v>241</v>
      </c>
      <c r="AB41" s="987"/>
      <c r="AC41" s="279" t="s">
        <v>234</v>
      </c>
      <c r="AD41" s="280" t="s">
        <v>242</v>
      </c>
      <c r="AE41" s="281" t="s">
        <v>243</v>
      </c>
      <c r="AF41" s="260"/>
      <c r="AH41" s="262"/>
      <c r="AI41" s="987" t="s">
        <v>241</v>
      </c>
      <c r="AJ41" s="987"/>
      <c r="AK41" s="279" t="s">
        <v>234</v>
      </c>
      <c r="AL41" s="280" t="s">
        <v>242</v>
      </c>
      <c r="AM41" s="281" t="s">
        <v>243</v>
      </c>
      <c r="AN41" s="260"/>
    </row>
    <row r="42" spans="2:40" ht="69.5" customHeight="1">
      <c r="B42" s="262"/>
      <c r="C42" s="981"/>
      <c r="D42" s="983"/>
      <c r="E42" s="321" t="s">
        <v>244</v>
      </c>
      <c r="F42" s="309">
        <v>158948.60999999999</v>
      </c>
      <c r="G42" s="310" t="s">
        <v>245</v>
      </c>
      <c r="H42" s="260"/>
      <c r="J42" s="262"/>
      <c r="K42" s="981"/>
      <c r="L42" s="983"/>
      <c r="M42" s="446" t="s">
        <v>244</v>
      </c>
      <c r="N42" s="447">
        <v>87441.57</v>
      </c>
      <c r="O42" s="516">
        <v>44196</v>
      </c>
      <c r="P42" s="260"/>
      <c r="R42" s="262"/>
      <c r="S42" s="981"/>
      <c r="T42" s="982"/>
      <c r="U42" s="282"/>
      <c r="V42" s="283"/>
      <c r="W42" s="284"/>
      <c r="X42" s="260"/>
      <c r="Z42" s="262"/>
      <c r="AA42" s="264"/>
      <c r="AB42" s="264"/>
      <c r="AC42" s="282"/>
      <c r="AD42" s="283"/>
      <c r="AE42" s="284"/>
      <c r="AF42" s="260"/>
      <c r="AH42" s="262"/>
      <c r="AI42" s="264"/>
      <c r="AJ42" s="264"/>
      <c r="AK42" s="282"/>
      <c r="AL42" s="283"/>
      <c r="AM42" s="284"/>
      <c r="AN42" s="260"/>
    </row>
    <row r="43" spans="2:40" ht="39">
      <c r="B43" s="262"/>
      <c r="C43" s="264"/>
      <c r="D43" s="264"/>
      <c r="E43" s="322" t="s">
        <v>246</v>
      </c>
      <c r="F43" s="308">
        <v>56400</v>
      </c>
      <c r="G43" s="311" t="s">
        <v>245</v>
      </c>
      <c r="H43" s="260"/>
      <c r="J43" s="262"/>
      <c r="K43" s="264"/>
      <c r="L43" s="264"/>
      <c r="M43" s="322" t="s">
        <v>246</v>
      </c>
      <c r="N43" s="442">
        <v>31423</v>
      </c>
      <c r="O43" s="312" t="s">
        <v>1939</v>
      </c>
      <c r="P43" s="260"/>
      <c r="R43" s="262"/>
      <c r="S43" s="264"/>
      <c r="T43" s="264"/>
      <c r="U43" s="274"/>
      <c r="V43" s="285"/>
      <c r="W43" s="286"/>
      <c r="X43" s="260"/>
      <c r="Z43" s="262"/>
      <c r="AA43" s="264"/>
      <c r="AB43" s="264"/>
      <c r="AC43" s="274"/>
      <c r="AD43" s="285"/>
      <c r="AE43" s="286"/>
      <c r="AF43" s="260"/>
      <c r="AH43" s="262"/>
      <c r="AI43" s="264"/>
      <c r="AJ43" s="264"/>
      <c r="AK43" s="274"/>
      <c r="AL43" s="285"/>
      <c r="AM43" s="286"/>
      <c r="AN43" s="260"/>
    </row>
    <row r="44" spans="2:40" ht="52">
      <c r="B44" s="262"/>
      <c r="C44" s="264"/>
      <c r="D44" s="264"/>
      <c r="E44" s="323" t="s">
        <v>236</v>
      </c>
      <c r="F44" s="308">
        <v>376825.39</v>
      </c>
      <c r="G44" s="312">
        <v>43890</v>
      </c>
      <c r="H44" s="260"/>
      <c r="J44" s="262"/>
      <c r="K44" s="264"/>
      <c r="L44" s="264"/>
      <c r="M44" s="322" t="s">
        <v>236</v>
      </c>
      <c r="N44" s="442">
        <v>330022.44</v>
      </c>
      <c r="O44" s="312">
        <v>44255</v>
      </c>
      <c r="P44" s="260"/>
      <c r="R44" s="262"/>
      <c r="S44" s="264"/>
      <c r="T44" s="264"/>
      <c r="U44" s="274"/>
      <c r="V44" s="285"/>
      <c r="W44" s="286"/>
      <c r="X44" s="260"/>
      <c r="Z44" s="262"/>
      <c r="AA44" s="264"/>
      <c r="AB44" s="264"/>
      <c r="AC44" s="274"/>
      <c r="AD44" s="285"/>
      <c r="AE44" s="286"/>
      <c r="AF44" s="260"/>
      <c r="AH44" s="262"/>
      <c r="AI44" s="264"/>
      <c r="AJ44" s="264"/>
      <c r="AK44" s="274"/>
      <c r="AL44" s="285"/>
      <c r="AM44" s="286"/>
      <c r="AN44" s="260"/>
    </row>
    <row r="45" spans="2:40" ht="52">
      <c r="B45" s="262"/>
      <c r="C45" s="264"/>
      <c r="D45" s="264"/>
      <c r="E45" s="323" t="s">
        <v>237</v>
      </c>
      <c r="F45" s="308">
        <v>94445</v>
      </c>
      <c r="G45" s="312">
        <v>43921</v>
      </c>
      <c r="H45" s="260"/>
      <c r="J45" s="262"/>
      <c r="K45" s="264"/>
      <c r="L45" s="264"/>
      <c r="M45" s="322" t="s">
        <v>237</v>
      </c>
      <c r="N45" s="442">
        <v>75172</v>
      </c>
      <c r="O45" s="312">
        <v>44286</v>
      </c>
      <c r="P45" s="260"/>
      <c r="R45" s="262"/>
      <c r="S45" s="264"/>
      <c r="T45" s="264"/>
      <c r="U45" s="274"/>
      <c r="V45" s="285"/>
      <c r="W45" s="286"/>
      <c r="X45" s="260"/>
      <c r="Z45" s="262"/>
      <c r="AA45" s="264"/>
      <c r="AB45" s="264"/>
      <c r="AC45" s="274"/>
      <c r="AD45" s="285"/>
      <c r="AE45" s="286"/>
      <c r="AF45" s="260"/>
      <c r="AH45" s="262"/>
      <c r="AI45" s="264"/>
      <c r="AJ45" s="264"/>
      <c r="AK45" s="274"/>
      <c r="AL45" s="285"/>
      <c r="AM45" s="286"/>
      <c r="AN45" s="260"/>
    </row>
    <row r="46" spans="2:40" ht="81" customHeight="1">
      <c r="B46" s="262"/>
      <c r="C46" s="264"/>
      <c r="D46" s="264"/>
      <c r="E46" s="322" t="s">
        <v>247</v>
      </c>
      <c r="F46" s="308">
        <v>72700</v>
      </c>
      <c r="G46" s="312">
        <v>43921</v>
      </c>
      <c r="H46" s="260"/>
      <c r="J46" s="262"/>
      <c r="K46" s="264"/>
      <c r="L46" s="264"/>
      <c r="M46" s="322" t="s">
        <v>247</v>
      </c>
      <c r="N46" s="442">
        <v>57506</v>
      </c>
      <c r="O46" s="312">
        <v>44286</v>
      </c>
      <c r="P46" s="260"/>
      <c r="R46" s="262"/>
      <c r="S46" s="264"/>
      <c r="T46" s="264"/>
      <c r="U46" s="274"/>
      <c r="V46" s="285"/>
      <c r="W46" s="286"/>
      <c r="X46" s="260"/>
      <c r="Z46" s="262"/>
      <c r="AA46" s="264"/>
      <c r="AB46" s="264"/>
      <c r="AC46" s="274"/>
      <c r="AD46" s="285"/>
      <c r="AE46" s="286"/>
      <c r="AF46" s="260"/>
      <c r="AH46" s="262"/>
      <c r="AI46" s="264"/>
      <c r="AJ46" s="264"/>
      <c r="AK46" s="274"/>
      <c r="AL46" s="285"/>
      <c r="AM46" s="286"/>
      <c r="AN46" s="260"/>
    </row>
    <row r="47" spans="2:40" ht="26">
      <c r="B47" s="262"/>
      <c r="C47" s="264"/>
      <c r="D47" s="264"/>
      <c r="E47" s="322" t="s">
        <v>248</v>
      </c>
      <c r="F47" s="308">
        <v>30000</v>
      </c>
      <c r="G47" s="312">
        <v>43951</v>
      </c>
      <c r="H47" s="260"/>
      <c r="J47" s="262"/>
      <c r="K47" s="264"/>
      <c r="L47" s="264"/>
      <c r="M47" s="322" t="s">
        <v>248</v>
      </c>
      <c r="N47" s="442">
        <v>70000</v>
      </c>
      <c r="O47" s="312">
        <v>44196</v>
      </c>
      <c r="P47" s="260"/>
      <c r="R47" s="262"/>
      <c r="S47" s="264"/>
      <c r="T47" s="264"/>
      <c r="U47" s="274"/>
      <c r="V47" s="285"/>
      <c r="W47" s="286"/>
      <c r="X47" s="260"/>
      <c r="Z47" s="262"/>
      <c r="AA47" s="264"/>
      <c r="AB47" s="264"/>
      <c r="AC47" s="274"/>
      <c r="AD47" s="285"/>
      <c r="AE47" s="286"/>
      <c r="AF47" s="260"/>
      <c r="AH47" s="262"/>
      <c r="AI47" s="264"/>
      <c r="AJ47" s="264"/>
      <c r="AK47" s="274"/>
      <c r="AL47" s="285"/>
      <c r="AM47" s="286"/>
      <c r="AN47" s="260"/>
    </row>
    <row r="48" spans="2:40" ht="39">
      <c r="B48" s="262"/>
      <c r="C48" s="264"/>
      <c r="D48" s="264"/>
      <c r="E48" s="322" t="s">
        <v>249</v>
      </c>
      <c r="F48" s="308">
        <v>156400</v>
      </c>
      <c r="G48" s="312">
        <v>43951</v>
      </c>
      <c r="H48" s="260"/>
      <c r="J48" s="262"/>
      <c r="K48" s="264"/>
      <c r="L48" s="264"/>
      <c r="M48" s="322" t="s">
        <v>249</v>
      </c>
      <c r="N48" s="442">
        <v>189729</v>
      </c>
      <c r="O48" s="312">
        <v>43951</v>
      </c>
      <c r="P48" s="260"/>
      <c r="R48" s="262"/>
      <c r="S48" s="264"/>
      <c r="T48" s="264"/>
      <c r="U48" s="274"/>
      <c r="V48" s="285"/>
      <c r="W48" s="286"/>
      <c r="X48" s="260"/>
      <c r="Z48" s="262"/>
      <c r="AA48" s="264"/>
      <c r="AB48" s="264"/>
      <c r="AC48" s="274"/>
      <c r="AD48" s="285"/>
      <c r="AE48" s="286"/>
      <c r="AF48" s="260"/>
      <c r="AH48" s="262"/>
      <c r="AI48" s="264"/>
      <c r="AJ48" s="264"/>
      <c r="AK48" s="274"/>
      <c r="AL48" s="285"/>
      <c r="AM48" s="286"/>
      <c r="AN48" s="260"/>
    </row>
    <row r="49" spans="2:40" ht="65">
      <c r="B49" s="262"/>
      <c r="C49" s="264"/>
      <c r="D49" s="264"/>
      <c r="E49" s="323" t="s">
        <v>238</v>
      </c>
      <c r="F49" s="308">
        <v>471758.64</v>
      </c>
      <c r="G49" s="311" t="s">
        <v>245</v>
      </c>
      <c r="H49" s="260"/>
      <c r="J49" s="262"/>
      <c r="K49" s="264"/>
      <c r="L49" s="264"/>
      <c r="M49" s="322" t="s">
        <v>238</v>
      </c>
      <c r="N49" s="442">
        <v>397755.83999999997</v>
      </c>
      <c r="O49" s="312">
        <v>44286</v>
      </c>
      <c r="P49" s="260"/>
      <c r="R49" s="262"/>
      <c r="S49" s="264"/>
      <c r="T49" s="264"/>
      <c r="U49" s="274"/>
      <c r="V49" s="285"/>
      <c r="W49" s="286"/>
      <c r="X49" s="260"/>
      <c r="Z49" s="262"/>
      <c r="AA49" s="264"/>
      <c r="AB49" s="264"/>
      <c r="AC49" s="274"/>
      <c r="AD49" s="285"/>
      <c r="AE49" s="286"/>
      <c r="AF49" s="260"/>
      <c r="AH49" s="262"/>
      <c r="AI49" s="264"/>
      <c r="AJ49" s="264"/>
      <c r="AK49" s="274"/>
      <c r="AL49" s="285"/>
      <c r="AM49" s="286"/>
      <c r="AN49" s="260"/>
    </row>
    <row r="50" spans="2:40" ht="65">
      <c r="B50" s="262"/>
      <c r="C50" s="264"/>
      <c r="D50" s="264"/>
      <c r="E50" s="322" t="s">
        <v>250</v>
      </c>
      <c r="F50" s="308">
        <v>467000</v>
      </c>
      <c r="G50" s="312">
        <v>43954</v>
      </c>
      <c r="H50" s="260"/>
      <c r="J50" s="262"/>
      <c r="K50" s="264"/>
      <c r="L50" s="264"/>
      <c r="M50" s="322" t="s">
        <v>250</v>
      </c>
      <c r="N50" s="442">
        <v>599000</v>
      </c>
      <c r="O50" s="312">
        <v>44285</v>
      </c>
      <c r="P50" s="260"/>
      <c r="R50" s="262"/>
      <c r="S50" s="264"/>
      <c r="T50" s="264"/>
      <c r="U50" s="274"/>
      <c r="V50" s="285"/>
      <c r="W50" s="286"/>
      <c r="X50" s="260"/>
      <c r="Z50" s="262"/>
      <c r="AA50" s="264"/>
      <c r="AB50" s="264"/>
      <c r="AC50" s="274"/>
      <c r="AD50" s="285"/>
      <c r="AE50" s="286"/>
      <c r="AF50" s="260"/>
      <c r="AH50" s="262"/>
      <c r="AI50" s="264"/>
      <c r="AJ50" s="264"/>
      <c r="AK50" s="274"/>
      <c r="AL50" s="285"/>
      <c r="AM50" s="286"/>
      <c r="AN50" s="260"/>
    </row>
    <row r="51" spans="2:40" ht="56">
      <c r="B51" s="262"/>
      <c r="C51" s="264"/>
      <c r="D51" s="264"/>
      <c r="E51" s="322" t="s">
        <v>251</v>
      </c>
      <c r="F51" s="308">
        <v>40000</v>
      </c>
      <c r="G51" s="312">
        <v>43951</v>
      </c>
      <c r="H51" s="260"/>
      <c r="J51" s="262"/>
      <c r="K51" s="264"/>
      <c r="L51" s="264"/>
      <c r="M51" s="274" t="s">
        <v>892</v>
      </c>
      <c r="N51" s="442">
        <v>0</v>
      </c>
      <c r="O51" s="312">
        <v>44255</v>
      </c>
      <c r="P51" s="260"/>
      <c r="R51" s="262"/>
      <c r="S51" s="264"/>
      <c r="T51" s="264"/>
      <c r="U51" s="274"/>
      <c r="V51" s="285"/>
      <c r="W51" s="286"/>
      <c r="X51" s="260"/>
      <c r="Z51" s="262"/>
      <c r="AA51" s="264"/>
      <c r="AB51" s="264"/>
      <c r="AC51" s="274"/>
      <c r="AD51" s="285"/>
      <c r="AE51" s="286"/>
      <c r="AF51" s="260"/>
      <c r="AH51" s="262"/>
      <c r="AI51" s="264"/>
      <c r="AJ51" s="264"/>
      <c r="AK51" s="274"/>
      <c r="AL51" s="285"/>
      <c r="AM51" s="286"/>
      <c r="AN51" s="260"/>
    </row>
    <row r="52" spans="2:40" ht="65">
      <c r="B52" s="262"/>
      <c r="C52" s="264"/>
      <c r="D52" s="264"/>
      <c r="E52" s="322" t="s">
        <v>252</v>
      </c>
      <c r="F52" s="308">
        <v>904000</v>
      </c>
      <c r="G52" s="312">
        <v>43954</v>
      </c>
      <c r="H52" s="260"/>
      <c r="J52" s="262"/>
      <c r="K52" s="264"/>
      <c r="L52" s="264"/>
      <c r="M52" s="274" t="s">
        <v>251</v>
      </c>
      <c r="N52" s="442">
        <v>40000</v>
      </c>
      <c r="O52" s="312">
        <v>44196</v>
      </c>
      <c r="P52" s="260"/>
      <c r="R52" s="262"/>
      <c r="S52" s="264"/>
      <c r="T52" s="264"/>
      <c r="U52" s="274"/>
      <c r="V52" s="285"/>
      <c r="W52" s="286"/>
      <c r="X52" s="260"/>
      <c r="Z52" s="262"/>
      <c r="AA52" s="264"/>
      <c r="AB52" s="264"/>
      <c r="AC52" s="274"/>
      <c r="AD52" s="285"/>
      <c r="AE52" s="286"/>
      <c r="AF52" s="260"/>
      <c r="AH52" s="262"/>
      <c r="AI52" s="264"/>
      <c r="AJ52" s="264"/>
      <c r="AK52" s="274"/>
      <c r="AL52" s="285"/>
      <c r="AM52" s="286"/>
      <c r="AN52" s="260"/>
    </row>
    <row r="53" spans="2:40" ht="70">
      <c r="B53" s="262"/>
      <c r="C53" s="264"/>
      <c r="D53" s="264"/>
      <c r="E53" s="322" t="s">
        <v>253</v>
      </c>
      <c r="F53" s="308">
        <v>73400</v>
      </c>
      <c r="G53" s="312">
        <v>43954</v>
      </c>
      <c r="H53" s="260"/>
      <c r="J53" s="262"/>
      <c r="K53" s="264"/>
      <c r="L53" s="264"/>
      <c r="M53" s="274" t="s">
        <v>252</v>
      </c>
      <c r="N53" s="442">
        <v>863377</v>
      </c>
      <c r="O53" s="312">
        <v>44316</v>
      </c>
      <c r="P53" s="260"/>
      <c r="R53" s="262"/>
      <c r="S53" s="264"/>
      <c r="T53" s="264"/>
      <c r="U53" s="274"/>
      <c r="V53" s="285"/>
      <c r="W53" s="286"/>
      <c r="X53" s="260"/>
      <c r="Z53" s="262"/>
      <c r="AA53" s="264"/>
      <c r="AB53" s="264"/>
      <c r="AC53" s="274"/>
      <c r="AD53" s="285"/>
      <c r="AE53" s="286"/>
      <c r="AF53" s="260"/>
      <c r="AH53" s="262"/>
      <c r="AI53" s="264"/>
      <c r="AJ53" s="264"/>
      <c r="AK53" s="274"/>
      <c r="AL53" s="285"/>
      <c r="AM53" s="286"/>
      <c r="AN53" s="260"/>
    </row>
    <row r="54" spans="2:40" ht="28.5" thickBot="1">
      <c r="B54" s="262"/>
      <c r="C54" s="264"/>
      <c r="D54" s="264"/>
      <c r="E54" s="324" t="s">
        <v>774</v>
      </c>
      <c r="F54" s="313">
        <v>235920.4</v>
      </c>
      <c r="G54" s="314">
        <v>43954</v>
      </c>
      <c r="H54" s="260"/>
      <c r="J54" s="262"/>
      <c r="K54" s="264"/>
      <c r="L54" s="264"/>
      <c r="M54" s="274" t="s">
        <v>710</v>
      </c>
      <c r="N54" s="442">
        <v>20000</v>
      </c>
      <c r="O54" s="312">
        <v>44316</v>
      </c>
      <c r="P54" s="260"/>
      <c r="R54" s="262"/>
      <c r="S54" s="264"/>
      <c r="T54" s="264"/>
      <c r="U54" s="274"/>
      <c r="V54" s="285"/>
      <c r="W54" s="286"/>
      <c r="X54" s="260"/>
      <c r="Z54" s="262"/>
      <c r="AA54" s="264"/>
      <c r="AB54" s="264"/>
      <c r="AC54" s="274"/>
      <c r="AD54" s="285"/>
      <c r="AE54" s="286"/>
      <c r="AF54" s="260"/>
      <c r="AH54" s="262"/>
      <c r="AI54" s="264"/>
      <c r="AJ54" s="264"/>
      <c r="AK54" s="274"/>
      <c r="AL54" s="285"/>
      <c r="AM54" s="286"/>
      <c r="AN54" s="260"/>
    </row>
    <row r="55" spans="2:40" ht="28.5" thickBot="1">
      <c r="B55" s="262"/>
      <c r="C55" s="264"/>
      <c r="D55" s="264"/>
      <c r="E55" s="315" t="s">
        <v>239</v>
      </c>
      <c r="F55" s="407">
        <v>3137798.04</v>
      </c>
      <c r="G55" s="408">
        <v>43954</v>
      </c>
      <c r="H55" s="260"/>
      <c r="J55" s="262"/>
      <c r="K55" s="264"/>
      <c r="L55" s="264"/>
      <c r="M55" s="274" t="s">
        <v>253</v>
      </c>
      <c r="N55" s="442">
        <v>73400</v>
      </c>
      <c r="O55" s="312">
        <v>44316</v>
      </c>
      <c r="P55" s="260"/>
      <c r="R55" s="262"/>
      <c r="S55" s="264"/>
      <c r="T55" s="264"/>
      <c r="U55" s="274"/>
      <c r="V55" s="285"/>
      <c r="W55" s="286"/>
      <c r="X55" s="260"/>
      <c r="Z55" s="262"/>
      <c r="AA55" s="264"/>
      <c r="AB55" s="264"/>
      <c r="AC55" s="274"/>
      <c r="AD55" s="285"/>
      <c r="AE55" s="286"/>
      <c r="AF55" s="260"/>
      <c r="AH55" s="262"/>
      <c r="AI55" s="264"/>
      <c r="AJ55" s="264"/>
      <c r="AK55" s="274"/>
      <c r="AL55" s="285"/>
      <c r="AM55" s="286"/>
      <c r="AN55" s="260"/>
    </row>
    <row r="56" spans="2:40" ht="56">
      <c r="B56" s="262"/>
      <c r="C56" s="264"/>
      <c r="D56" s="264"/>
      <c r="E56" s="264"/>
      <c r="F56" s="264"/>
      <c r="G56" s="264"/>
      <c r="H56" s="260"/>
      <c r="J56" s="262"/>
      <c r="K56" s="264"/>
      <c r="L56" s="264"/>
      <c r="M56" s="274" t="s">
        <v>711</v>
      </c>
      <c r="N56" s="442">
        <v>300000</v>
      </c>
      <c r="O56" s="312">
        <v>44316</v>
      </c>
      <c r="P56" s="260"/>
      <c r="R56" s="262"/>
      <c r="S56" s="264"/>
      <c r="T56" s="264"/>
      <c r="U56" s="274"/>
      <c r="V56" s="285"/>
      <c r="W56" s="286"/>
      <c r="X56" s="260"/>
      <c r="Z56" s="262"/>
      <c r="AA56" s="264"/>
      <c r="AB56" s="264"/>
      <c r="AC56" s="274"/>
      <c r="AD56" s="285"/>
      <c r="AE56" s="286"/>
      <c r="AF56" s="260"/>
      <c r="AH56" s="262"/>
      <c r="AI56" s="264"/>
      <c r="AJ56" s="264"/>
      <c r="AK56" s="274"/>
      <c r="AL56" s="285"/>
      <c r="AM56" s="286"/>
      <c r="AN56" s="260"/>
    </row>
    <row r="57" spans="2:40" ht="28">
      <c r="B57" s="262"/>
      <c r="C57" s="264"/>
      <c r="D57" s="264"/>
      <c r="E57" s="264"/>
      <c r="F57" s="264"/>
      <c r="G57" s="264"/>
      <c r="H57" s="260"/>
      <c r="J57" s="262"/>
      <c r="K57" s="264"/>
      <c r="L57" s="264"/>
      <c r="M57" s="274" t="s">
        <v>712</v>
      </c>
      <c r="N57" s="442">
        <v>40000</v>
      </c>
      <c r="O57" s="312">
        <v>44316</v>
      </c>
      <c r="P57" s="260"/>
      <c r="R57" s="262"/>
      <c r="S57" s="264"/>
      <c r="T57" s="264"/>
      <c r="U57" s="274"/>
      <c r="V57" s="285"/>
      <c r="W57" s="286"/>
      <c r="X57" s="260"/>
      <c r="Z57" s="262"/>
      <c r="AA57" s="264"/>
      <c r="AB57" s="264"/>
      <c r="AC57" s="274"/>
      <c r="AD57" s="285"/>
      <c r="AE57" s="286"/>
      <c r="AF57" s="260"/>
      <c r="AH57" s="262"/>
      <c r="AI57" s="264"/>
      <c r="AJ57" s="264"/>
      <c r="AK57" s="274"/>
      <c r="AL57" s="285"/>
      <c r="AM57" s="286"/>
      <c r="AN57" s="260"/>
    </row>
    <row r="58" spans="2:40" ht="70">
      <c r="B58" s="262"/>
      <c r="C58" s="264"/>
      <c r="D58" s="264"/>
      <c r="E58" s="264"/>
      <c r="F58" s="264"/>
      <c r="G58" s="264"/>
      <c r="H58" s="260"/>
      <c r="J58" s="262"/>
      <c r="K58" s="264"/>
      <c r="L58" s="264"/>
      <c r="M58" s="274" t="s">
        <v>713</v>
      </c>
      <c r="N58" s="442">
        <v>42000</v>
      </c>
      <c r="O58" s="312">
        <v>44316</v>
      </c>
      <c r="P58" s="260"/>
      <c r="R58" s="262"/>
      <c r="S58" s="264"/>
      <c r="T58" s="264"/>
      <c r="U58" s="274"/>
      <c r="V58" s="285"/>
      <c r="W58" s="286"/>
      <c r="X58" s="260"/>
      <c r="Z58" s="262"/>
      <c r="AA58" s="264"/>
      <c r="AB58" s="264"/>
      <c r="AC58" s="274"/>
      <c r="AD58" s="285"/>
      <c r="AE58" s="286"/>
      <c r="AF58" s="260"/>
      <c r="AH58" s="262"/>
      <c r="AI58" s="264"/>
      <c r="AJ58" s="264"/>
      <c r="AK58" s="274"/>
      <c r="AL58" s="285"/>
      <c r="AM58" s="286"/>
      <c r="AN58" s="260"/>
    </row>
    <row r="59" spans="2:40">
      <c r="B59" s="262"/>
      <c r="C59" s="264"/>
      <c r="D59" s="264"/>
      <c r="E59" s="264"/>
      <c r="F59" s="264"/>
      <c r="G59" s="264"/>
      <c r="H59" s="260"/>
      <c r="J59" s="262"/>
      <c r="K59" s="264"/>
      <c r="L59" s="264"/>
      <c r="M59" s="512" t="s">
        <v>774</v>
      </c>
      <c r="N59" s="513">
        <v>237650.69</v>
      </c>
      <c r="O59" s="517">
        <v>44319</v>
      </c>
      <c r="P59" s="260"/>
      <c r="R59" s="262"/>
      <c r="S59" s="264"/>
      <c r="T59" s="264"/>
      <c r="U59" s="274"/>
      <c r="V59" s="285"/>
      <c r="W59" s="286"/>
      <c r="X59" s="260"/>
      <c r="Z59" s="262"/>
      <c r="AA59" s="264"/>
      <c r="AB59" s="264"/>
      <c r="AC59" s="274"/>
      <c r="AD59" s="285"/>
      <c r="AE59" s="286"/>
      <c r="AF59" s="260"/>
      <c r="AH59" s="262"/>
      <c r="AI59" s="264"/>
      <c r="AJ59" s="264"/>
      <c r="AK59" s="274"/>
      <c r="AL59" s="285"/>
      <c r="AM59" s="286"/>
      <c r="AN59" s="260"/>
    </row>
    <row r="60" spans="2:40" ht="14.5" thickBot="1">
      <c r="B60" s="262"/>
      <c r="C60" s="264"/>
      <c r="D60" s="264"/>
      <c r="E60" s="264"/>
      <c r="F60" s="264"/>
      <c r="G60" s="264"/>
      <c r="H60" s="260"/>
      <c r="J60" s="262"/>
      <c r="K60" s="264"/>
      <c r="L60" s="264"/>
      <c r="M60" s="514" t="s">
        <v>917</v>
      </c>
      <c r="N60" s="515">
        <v>484393.91000000003</v>
      </c>
      <c r="O60" s="518">
        <v>44319</v>
      </c>
      <c r="P60" s="260"/>
      <c r="R60" s="262"/>
      <c r="S60" s="264"/>
      <c r="T60" s="264"/>
      <c r="U60" s="274"/>
      <c r="V60" s="285"/>
      <c r="W60" s="286"/>
      <c r="X60" s="260"/>
      <c r="Z60" s="262"/>
      <c r="AA60" s="264"/>
      <c r="AB60" s="264"/>
      <c r="AC60" s="274"/>
      <c r="AD60" s="285"/>
      <c r="AE60" s="286"/>
      <c r="AF60" s="260"/>
      <c r="AH60" s="262"/>
      <c r="AI60" s="264"/>
      <c r="AJ60" s="264"/>
      <c r="AK60" s="274"/>
      <c r="AL60" s="285"/>
      <c r="AM60" s="286"/>
      <c r="AN60" s="260"/>
    </row>
    <row r="61" spans="2:40" ht="14.5" thickBot="1">
      <c r="B61" s="262"/>
      <c r="C61" s="264"/>
      <c r="D61" s="264"/>
      <c r="E61" s="264"/>
      <c r="F61" s="264"/>
      <c r="G61" s="264"/>
      <c r="H61" s="260"/>
      <c r="J61" s="262"/>
      <c r="K61" s="264"/>
      <c r="L61" s="264"/>
      <c r="M61" s="509" t="s">
        <v>239</v>
      </c>
      <c r="N61" s="510">
        <f>SUM(N42:N60)</f>
        <v>3938871.45</v>
      </c>
      <c r="O61" s="511"/>
      <c r="P61" s="260"/>
      <c r="R61" s="262"/>
      <c r="S61" s="264"/>
      <c r="T61" s="264"/>
      <c r="U61" s="276"/>
      <c r="V61" s="287"/>
      <c r="W61" s="288"/>
      <c r="X61" s="260"/>
      <c r="Z61" s="262"/>
      <c r="AA61" s="264"/>
      <c r="AB61" s="264"/>
      <c r="AC61" s="276"/>
      <c r="AD61" s="287"/>
      <c r="AE61" s="288"/>
      <c r="AF61" s="260"/>
      <c r="AH61" s="262"/>
      <c r="AI61" s="264"/>
      <c r="AJ61" s="264"/>
      <c r="AK61" s="276"/>
      <c r="AL61" s="287"/>
      <c r="AM61" s="288"/>
      <c r="AN61" s="260"/>
    </row>
    <row r="62" spans="2:40" ht="14" customHeight="1">
      <c r="B62" s="262"/>
      <c r="C62" s="264"/>
      <c r="D62" s="264"/>
      <c r="E62" s="261"/>
      <c r="F62" s="261"/>
      <c r="G62" s="261"/>
      <c r="H62" s="260"/>
      <c r="J62" s="262"/>
      <c r="K62" s="264"/>
      <c r="L62" s="264"/>
      <c r="M62" s="1001" t="s">
        <v>1938</v>
      </c>
      <c r="N62" s="1001"/>
      <c r="O62" s="1001"/>
      <c r="P62" s="260"/>
      <c r="R62" s="262"/>
      <c r="S62" s="264"/>
      <c r="T62" s="264"/>
      <c r="U62" s="261"/>
      <c r="V62" s="261"/>
      <c r="W62" s="261"/>
      <c r="X62" s="260"/>
      <c r="Z62" s="262"/>
      <c r="AA62" s="264"/>
      <c r="AB62" s="264"/>
      <c r="AC62" s="261"/>
      <c r="AD62" s="261"/>
      <c r="AE62" s="261"/>
      <c r="AF62" s="260"/>
      <c r="AH62" s="262"/>
      <c r="AI62" s="264"/>
      <c r="AJ62" s="264"/>
      <c r="AK62" s="261"/>
      <c r="AL62" s="261"/>
      <c r="AM62" s="261"/>
      <c r="AN62" s="260"/>
    </row>
    <row r="63" spans="2:40" ht="34.5" customHeight="1" thickBot="1">
      <c r="B63" s="262"/>
      <c r="C63" s="987"/>
      <c r="D63" s="987"/>
      <c r="E63" s="987"/>
      <c r="F63" s="987"/>
      <c r="G63" s="289"/>
      <c r="H63" s="260"/>
      <c r="J63" s="262"/>
      <c r="K63" s="967"/>
      <c r="L63" s="967"/>
      <c r="M63" s="1002"/>
      <c r="N63" s="1002"/>
      <c r="O63" s="1002"/>
      <c r="P63" s="260"/>
      <c r="R63" s="262"/>
      <c r="S63" s="987" t="s">
        <v>254</v>
      </c>
      <c r="T63" s="987"/>
      <c r="U63" s="987"/>
      <c r="V63" s="987"/>
      <c r="W63" s="289"/>
      <c r="X63" s="260"/>
      <c r="Z63" s="262"/>
      <c r="AA63" s="987" t="s">
        <v>254</v>
      </c>
      <c r="AB63" s="987"/>
      <c r="AC63" s="987"/>
      <c r="AD63" s="987"/>
      <c r="AE63" s="289"/>
      <c r="AF63" s="260"/>
      <c r="AH63" s="262"/>
      <c r="AI63" s="987" t="s">
        <v>254</v>
      </c>
      <c r="AJ63" s="987"/>
      <c r="AK63" s="987"/>
      <c r="AL63" s="987"/>
      <c r="AM63" s="289"/>
      <c r="AN63" s="260"/>
    </row>
    <row r="64" spans="2:40" ht="63.75" customHeight="1" thickBot="1">
      <c r="B64" s="262"/>
      <c r="C64" s="987"/>
      <c r="D64" s="987"/>
      <c r="E64" s="997"/>
      <c r="F64" s="997"/>
      <c r="G64" s="261"/>
      <c r="H64" s="260"/>
      <c r="J64" s="262"/>
      <c r="K64" s="967"/>
      <c r="L64" s="967"/>
      <c r="M64" s="967"/>
      <c r="N64" s="967"/>
      <c r="O64" s="967"/>
      <c r="P64" s="260"/>
      <c r="R64" s="262"/>
      <c r="S64" s="987" t="s">
        <v>255</v>
      </c>
      <c r="T64" s="987"/>
      <c r="U64" s="998"/>
      <c r="V64" s="999"/>
      <c r="W64" s="261"/>
      <c r="X64" s="260"/>
      <c r="Z64" s="262"/>
      <c r="AA64" s="987" t="s">
        <v>255</v>
      </c>
      <c r="AB64" s="987"/>
      <c r="AC64" s="998"/>
      <c r="AD64" s="999"/>
      <c r="AE64" s="261"/>
      <c r="AF64" s="260"/>
      <c r="AH64" s="262"/>
      <c r="AI64" s="987" t="s">
        <v>255</v>
      </c>
      <c r="AJ64" s="987"/>
      <c r="AK64" s="998"/>
      <c r="AL64" s="999"/>
      <c r="AM64" s="261"/>
      <c r="AN64" s="260"/>
    </row>
    <row r="65" spans="2:40" ht="14.5" thickBot="1">
      <c r="B65" s="262"/>
      <c r="C65" s="988"/>
      <c r="D65" s="988"/>
      <c r="E65" s="988"/>
      <c r="F65" s="988"/>
      <c r="G65" s="261"/>
      <c r="H65" s="260"/>
      <c r="J65" s="262"/>
      <c r="K65" s="964"/>
      <c r="L65" s="964"/>
      <c r="M65" s="964"/>
      <c r="N65" s="964"/>
      <c r="O65" s="261"/>
      <c r="P65" s="260"/>
      <c r="R65" s="262"/>
      <c r="S65" s="988"/>
      <c r="T65" s="988"/>
      <c r="U65" s="988"/>
      <c r="V65" s="988"/>
      <c r="W65" s="261"/>
      <c r="X65" s="260"/>
      <c r="Z65" s="262"/>
      <c r="AA65" s="988"/>
      <c r="AB65" s="988"/>
      <c r="AC65" s="988"/>
      <c r="AD65" s="988"/>
      <c r="AE65" s="261"/>
      <c r="AF65" s="260"/>
      <c r="AH65" s="262"/>
      <c r="AI65" s="988"/>
      <c r="AJ65" s="988"/>
      <c r="AK65" s="988"/>
      <c r="AL65" s="988"/>
      <c r="AM65" s="261"/>
      <c r="AN65" s="260"/>
    </row>
    <row r="66" spans="2:40" ht="59" customHeight="1" thickBot="1">
      <c r="B66" s="262"/>
      <c r="C66" s="987"/>
      <c r="D66" s="987"/>
      <c r="E66" s="994"/>
      <c r="F66" s="994"/>
      <c r="G66" s="261"/>
      <c r="H66" s="260"/>
      <c r="J66" s="262"/>
      <c r="K66" s="967"/>
      <c r="L66" s="967"/>
      <c r="M66" s="966"/>
      <c r="N66" s="966"/>
      <c r="O66" s="261"/>
      <c r="P66" s="260"/>
      <c r="R66" s="262"/>
      <c r="S66" s="987" t="s">
        <v>256</v>
      </c>
      <c r="T66" s="987"/>
      <c r="U66" s="995"/>
      <c r="V66" s="996"/>
      <c r="W66" s="261"/>
      <c r="X66" s="260"/>
      <c r="Z66" s="262"/>
      <c r="AA66" s="987" t="s">
        <v>256</v>
      </c>
      <c r="AB66" s="987"/>
      <c r="AC66" s="995"/>
      <c r="AD66" s="996"/>
      <c r="AE66" s="261"/>
      <c r="AF66" s="260"/>
      <c r="AH66" s="262"/>
      <c r="AI66" s="987" t="s">
        <v>256</v>
      </c>
      <c r="AJ66" s="987"/>
      <c r="AK66" s="995"/>
      <c r="AL66" s="996"/>
      <c r="AM66" s="261"/>
      <c r="AN66" s="260"/>
    </row>
    <row r="67" spans="2:40" ht="16.25" customHeight="1" thickBot="1">
      <c r="B67" s="262"/>
      <c r="C67" s="290"/>
      <c r="D67" s="290"/>
      <c r="E67" s="291"/>
      <c r="F67" s="291"/>
      <c r="G67" s="261"/>
      <c r="H67" s="260"/>
      <c r="J67" s="262"/>
      <c r="K67" s="963"/>
      <c r="L67" s="963"/>
      <c r="M67" s="966"/>
      <c r="N67" s="966"/>
      <c r="O67" s="261"/>
      <c r="P67" s="260"/>
      <c r="R67" s="262"/>
      <c r="S67" s="290"/>
      <c r="T67" s="290"/>
      <c r="U67" s="992"/>
      <c r="V67" s="992"/>
      <c r="W67" s="261"/>
      <c r="X67" s="260"/>
      <c r="Z67" s="262"/>
      <c r="AA67" s="290"/>
      <c r="AB67" s="290"/>
      <c r="AC67" s="292"/>
      <c r="AD67" s="292"/>
      <c r="AE67" s="261"/>
      <c r="AF67" s="260"/>
      <c r="AH67" s="262"/>
      <c r="AI67" s="290"/>
      <c r="AJ67" s="290"/>
      <c r="AK67" s="292"/>
      <c r="AL67" s="292"/>
      <c r="AM67" s="261"/>
      <c r="AN67" s="260"/>
    </row>
    <row r="68" spans="2:40" ht="100.25" customHeight="1" thickBot="1">
      <c r="B68" s="262"/>
      <c r="C68" s="987"/>
      <c r="D68" s="987"/>
      <c r="E68" s="993"/>
      <c r="F68" s="993"/>
      <c r="G68" s="261"/>
      <c r="H68" s="260"/>
      <c r="J68" s="262"/>
      <c r="K68" s="967"/>
      <c r="L68" s="967"/>
      <c r="M68" s="965"/>
      <c r="N68" s="965"/>
      <c r="O68" s="261"/>
      <c r="P68" s="260"/>
      <c r="R68" s="262"/>
      <c r="S68" s="987" t="s">
        <v>257</v>
      </c>
      <c r="T68" s="987"/>
      <c r="U68" s="989"/>
      <c r="V68" s="990"/>
      <c r="W68" s="261"/>
      <c r="X68" s="260"/>
      <c r="Z68" s="262"/>
      <c r="AA68" s="987" t="s">
        <v>257</v>
      </c>
      <c r="AB68" s="987"/>
      <c r="AC68" s="989"/>
      <c r="AD68" s="990"/>
      <c r="AE68" s="261"/>
      <c r="AF68" s="260"/>
      <c r="AH68" s="262"/>
      <c r="AI68" s="987" t="s">
        <v>257</v>
      </c>
      <c r="AJ68" s="987"/>
      <c r="AK68" s="989"/>
      <c r="AL68" s="990"/>
      <c r="AM68" s="261"/>
      <c r="AN68" s="260"/>
    </row>
    <row r="69" spans="2:40">
      <c r="B69" s="262"/>
      <c r="C69" s="264"/>
      <c r="D69" s="264"/>
      <c r="E69" s="261"/>
      <c r="F69" s="261"/>
      <c r="G69" s="261"/>
      <c r="H69" s="260"/>
      <c r="J69" s="262"/>
      <c r="K69" s="264"/>
      <c r="L69" s="264"/>
      <c r="M69" s="261"/>
      <c r="N69" s="261"/>
      <c r="O69" s="261"/>
      <c r="P69" s="260"/>
      <c r="R69" s="262"/>
      <c r="S69" s="264"/>
      <c r="T69" s="264"/>
      <c r="U69" s="261"/>
      <c r="V69" s="261"/>
      <c r="W69" s="261"/>
      <c r="X69" s="260"/>
      <c r="Z69" s="262"/>
      <c r="AA69" s="264"/>
      <c r="AB69" s="264"/>
      <c r="AC69" s="261"/>
      <c r="AD69" s="261"/>
      <c r="AE69" s="261"/>
      <c r="AF69" s="260"/>
      <c r="AH69" s="262"/>
      <c r="AI69" s="264"/>
      <c r="AJ69" s="264"/>
      <c r="AK69" s="261"/>
      <c r="AL69" s="261"/>
      <c r="AM69" s="261"/>
      <c r="AN69" s="260"/>
    </row>
    <row r="70" spans="2:40" ht="14.5" thickBot="1">
      <c r="B70" s="293"/>
      <c r="C70" s="991"/>
      <c r="D70" s="991"/>
      <c r="E70" s="294"/>
      <c r="F70" s="295"/>
      <c r="G70" s="295"/>
      <c r="H70" s="296"/>
      <c r="J70" s="293"/>
      <c r="K70" s="991"/>
      <c r="L70" s="991"/>
      <c r="M70" s="294"/>
      <c r="N70" s="295"/>
      <c r="O70" s="295"/>
      <c r="P70" s="296"/>
      <c r="R70" s="293"/>
      <c r="S70" s="991"/>
      <c r="T70" s="991"/>
      <c r="U70" s="294"/>
      <c r="V70" s="295"/>
      <c r="W70" s="295"/>
      <c r="X70" s="296"/>
      <c r="Z70" s="293"/>
      <c r="AA70" s="991"/>
      <c r="AB70" s="991"/>
      <c r="AC70" s="294"/>
      <c r="AD70" s="295"/>
      <c r="AE70" s="295"/>
      <c r="AF70" s="296"/>
      <c r="AH70" s="293"/>
      <c r="AI70" s="991"/>
      <c r="AJ70" s="991"/>
      <c r="AK70" s="294"/>
      <c r="AL70" s="295"/>
      <c r="AM70" s="295"/>
      <c r="AN70" s="296"/>
    </row>
    <row r="71" spans="2:40" s="14" customFormat="1" ht="65" customHeight="1">
      <c r="B71" s="297"/>
      <c r="C71" s="978"/>
      <c r="D71" s="978"/>
      <c r="E71" s="984"/>
      <c r="F71" s="984"/>
      <c r="G71" s="298"/>
    </row>
    <row r="72" spans="2:40" ht="59.25" customHeight="1">
      <c r="B72" s="297"/>
      <c r="C72" s="985"/>
      <c r="D72" s="985"/>
      <c r="E72" s="985"/>
      <c r="F72" s="985"/>
      <c r="G72" s="985"/>
    </row>
    <row r="73" spans="2:40" ht="50" customHeight="1">
      <c r="B73" s="297"/>
      <c r="C73" s="980"/>
      <c r="D73" s="980"/>
      <c r="E73" s="986"/>
      <c r="F73" s="986"/>
      <c r="G73" s="298"/>
    </row>
    <row r="74" spans="2:40" ht="100.25" customHeight="1">
      <c r="B74" s="297"/>
      <c r="C74" s="980"/>
      <c r="D74" s="980"/>
      <c r="E74" s="979"/>
      <c r="F74" s="979"/>
      <c r="G74" s="298"/>
    </row>
    <row r="75" spans="2:40">
      <c r="B75" s="297"/>
      <c r="C75" s="297"/>
      <c r="D75" s="297"/>
      <c r="E75" s="298"/>
      <c r="F75" s="298"/>
      <c r="G75" s="298"/>
    </row>
    <row r="76" spans="2:40">
      <c r="B76" s="297"/>
      <c r="C76" s="978"/>
      <c r="D76" s="978"/>
      <c r="E76" s="298"/>
      <c r="F76" s="298"/>
      <c r="G76" s="298"/>
    </row>
    <row r="77" spans="2:40" ht="50" customHeight="1">
      <c r="B77" s="297"/>
      <c r="C77" s="978"/>
      <c r="D77" s="978"/>
      <c r="E77" s="979"/>
      <c r="F77" s="979"/>
      <c r="G77" s="298"/>
    </row>
    <row r="78" spans="2:40" ht="100.25" customHeight="1">
      <c r="B78" s="297"/>
      <c r="C78" s="980"/>
      <c r="D78" s="980"/>
      <c r="E78" s="979"/>
      <c r="F78" s="979"/>
      <c r="G78" s="298"/>
    </row>
    <row r="79" spans="2:40">
      <c r="B79" s="297"/>
      <c r="C79" s="299"/>
      <c r="D79" s="297"/>
      <c r="E79" s="300"/>
      <c r="F79" s="298"/>
      <c r="G79" s="298"/>
    </row>
    <row r="80" spans="2:40">
      <c r="B80" s="297"/>
      <c r="C80" s="299"/>
      <c r="D80" s="299"/>
      <c r="E80" s="300"/>
      <c r="F80" s="300"/>
      <c r="G80" s="300"/>
    </row>
  </sheetData>
  <mergeCells count="133">
    <mergeCell ref="C5:F5"/>
    <mergeCell ref="K5:N5"/>
    <mergeCell ref="S5:V5"/>
    <mergeCell ref="AA5:AD5"/>
    <mergeCell ref="AI5:AL5"/>
    <mergeCell ref="C7:D7"/>
    <mergeCell ref="K7:L7"/>
    <mergeCell ref="S7:T7"/>
    <mergeCell ref="AA7:AB7"/>
    <mergeCell ref="AI7:AJ7"/>
    <mergeCell ref="C3:G3"/>
    <mergeCell ref="K3:O3"/>
    <mergeCell ref="S3:W3"/>
    <mergeCell ref="AA3:AE3"/>
    <mergeCell ref="AI3:AM3"/>
    <mergeCell ref="B4:F4"/>
    <mergeCell ref="J4:N4"/>
    <mergeCell ref="R4:V4"/>
    <mergeCell ref="Z4:AD4"/>
    <mergeCell ref="AH4:AL4"/>
    <mergeCell ref="S8:V8"/>
    <mergeCell ref="AA8:AD8"/>
    <mergeCell ref="AI8:AL8"/>
    <mergeCell ref="C9:D9"/>
    <mergeCell ref="E9:F9"/>
    <mergeCell ref="K9:L9"/>
    <mergeCell ref="M9:N9"/>
    <mergeCell ref="S9:T9"/>
    <mergeCell ref="U9:V9"/>
    <mergeCell ref="AA9:AB9"/>
    <mergeCell ref="AC9:AD9"/>
    <mergeCell ref="AI9:AJ9"/>
    <mergeCell ref="AK9:AL9"/>
    <mergeCell ref="C8:F8"/>
    <mergeCell ref="K8:N8"/>
    <mergeCell ref="AK10:AL10"/>
    <mergeCell ref="C12:D12"/>
    <mergeCell ref="E12:F12"/>
    <mergeCell ref="K12:L12"/>
    <mergeCell ref="M12:N12"/>
    <mergeCell ref="S12:T12"/>
    <mergeCell ref="U12:V12"/>
    <mergeCell ref="AA12:AB12"/>
    <mergeCell ref="AC12:AD12"/>
    <mergeCell ref="AI12:AJ12"/>
    <mergeCell ref="AK12:AL12"/>
    <mergeCell ref="C10:D10"/>
    <mergeCell ref="E10:F10"/>
    <mergeCell ref="K10:L10"/>
    <mergeCell ref="M10:N10"/>
    <mergeCell ref="S10:T10"/>
    <mergeCell ref="U10:V10"/>
    <mergeCell ref="AA10:AB10"/>
    <mergeCell ref="AC10:AD10"/>
    <mergeCell ref="AI10:AJ10"/>
    <mergeCell ref="AI41:AJ41"/>
    <mergeCell ref="U64:V64"/>
    <mergeCell ref="AA64:AB64"/>
    <mergeCell ref="AC64:AD64"/>
    <mergeCell ref="AI64:AJ64"/>
    <mergeCell ref="AK64:AL64"/>
    <mergeCell ref="K41:L42"/>
    <mergeCell ref="C13:F13"/>
    <mergeCell ref="K13:N13"/>
    <mergeCell ref="S13:V13"/>
    <mergeCell ref="AA13:AD13"/>
    <mergeCell ref="AI13:AL13"/>
    <mergeCell ref="C15:D15"/>
    <mergeCell ref="K15:L15"/>
    <mergeCell ref="S15:T15"/>
    <mergeCell ref="AA15:AB15"/>
    <mergeCell ref="AI15:AJ15"/>
    <mergeCell ref="E38:F39"/>
    <mergeCell ref="S41:T42"/>
    <mergeCell ref="M40:N40"/>
    <mergeCell ref="M62:O63"/>
    <mergeCell ref="S65:V65"/>
    <mergeCell ref="AA65:AD65"/>
    <mergeCell ref="AI65:AL65"/>
    <mergeCell ref="AA66:AB66"/>
    <mergeCell ref="AC66:AD66"/>
    <mergeCell ref="AI66:AJ66"/>
    <mergeCell ref="AK66:AL66"/>
    <mergeCell ref="C17:D17"/>
    <mergeCell ref="K17:L17"/>
    <mergeCell ref="S17:T17"/>
    <mergeCell ref="AA17:AB17"/>
    <mergeCell ref="AI17:AJ17"/>
    <mergeCell ref="S63:V63"/>
    <mergeCell ref="AA63:AD63"/>
    <mergeCell ref="AI63:AL63"/>
    <mergeCell ref="C64:D64"/>
    <mergeCell ref="E64:F64"/>
    <mergeCell ref="S64:T64"/>
    <mergeCell ref="C40:D40"/>
    <mergeCell ref="K40:L40"/>
    <mergeCell ref="S40:T40"/>
    <mergeCell ref="AA40:AB40"/>
    <mergeCell ref="AI40:AJ40"/>
    <mergeCell ref="AA41:AB41"/>
    <mergeCell ref="U67:V67"/>
    <mergeCell ref="C68:D68"/>
    <mergeCell ref="E68:F68"/>
    <mergeCell ref="S68:T68"/>
    <mergeCell ref="C66:D66"/>
    <mergeCell ref="E66:F66"/>
    <mergeCell ref="S66:T66"/>
    <mergeCell ref="U66:V66"/>
    <mergeCell ref="U68:V68"/>
    <mergeCell ref="AA68:AB68"/>
    <mergeCell ref="AC68:AD68"/>
    <mergeCell ref="AI68:AJ68"/>
    <mergeCell ref="AK68:AL68"/>
    <mergeCell ref="C70:D70"/>
    <mergeCell ref="K70:L70"/>
    <mergeCell ref="S70:T70"/>
    <mergeCell ref="AA70:AB70"/>
    <mergeCell ref="AI70:AJ70"/>
    <mergeCell ref="C76:D76"/>
    <mergeCell ref="C77:D77"/>
    <mergeCell ref="E77:F77"/>
    <mergeCell ref="C78:D78"/>
    <mergeCell ref="E78:F78"/>
    <mergeCell ref="C41:D42"/>
    <mergeCell ref="C71:D71"/>
    <mergeCell ref="E71:F71"/>
    <mergeCell ref="C72:G72"/>
    <mergeCell ref="C73:D73"/>
    <mergeCell ref="E73:F73"/>
    <mergeCell ref="C74:D74"/>
    <mergeCell ref="E74:F74"/>
    <mergeCell ref="C63:F63"/>
    <mergeCell ref="C65:F65"/>
  </mergeCells>
  <dataValidations count="2">
    <dataValidation type="whole" allowBlank="1" showInputMessage="1" showErrorMessage="1" sqref="E73 E66:E67 AK9 M66:M67 M9 U66:U67 U9 AC66:AC67 AC9 AK66:AK67 E9" xr:uid="{00000000-0002-0000-0100-000000000000}">
      <formula1>-999999999</formula1>
      <formula2>999999999</formula2>
    </dataValidation>
    <dataValidation type="list" allowBlank="1" showInputMessage="1" showErrorMessage="1" sqref="E77" xr:uid="{00000000-0002-0000-0100-000001000000}">
      <formula1>$J$83:$J$84</formula1>
    </dataValidation>
  </dataValidations>
  <pageMargins left="0.25" right="0.25" top="0.18" bottom="0.19" header="0.17" footer="0.17"/>
  <pageSetup orientation="portrait" r:id="rId1"/>
  <ignoredErrors>
    <ignoredError sqref="M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G55"/>
  <sheetViews>
    <sheetView tabSelected="1" zoomScale="90" zoomScaleNormal="90" workbookViewId="0">
      <selection activeCell="C3" sqref="C3:F3"/>
    </sheetView>
  </sheetViews>
  <sheetFormatPr defaultColWidth="8.6328125" defaultRowHeight="14.5"/>
  <cols>
    <col min="1" max="2" width="1.6328125" customWidth="1"/>
    <col min="3" max="3" width="37" customWidth="1"/>
    <col min="4" max="5" width="22.6328125" customWidth="1"/>
    <col min="6" max="6" width="64.08984375" customWidth="1"/>
    <col min="7" max="7" width="2" customWidth="1"/>
    <col min="8" max="8" width="1.453125" customWidth="1"/>
    <col min="9" max="9" width="33.36328125" customWidth="1"/>
  </cols>
  <sheetData>
    <row r="1" spans="2:7" ht="15" thickBot="1"/>
    <row r="2" spans="2:7" ht="15" thickBot="1">
      <c r="B2" s="65"/>
      <c r="C2" s="66"/>
      <c r="D2" s="66"/>
      <c r="E2" s="66"/>
      <c r="F2" s="66"/>
      <c r="G2" s="67"/>
    </row>
    <row r="3" spans="2:7" ht="20.5" thickBot="1">
      <c r="B3" s="68"/>
      <c r="C3" s="1031" t="s">
        <v>910</v>
      </c>
      <c r="D3" s="1032"/>
      <c r="E3" s="1032"/>
      <c r="F3" s="1033"/>
      <c r="G3" s="38"/>
    </row>
    <row r="4" spans="2:7">
      <c r="B4" s="1036"/>
      <c r="C4" s="1037"/>
      <c r="D4" s="1037"/>
      <c r="E4" s="1037"/>
      <c r="F4" s="1037"/>
      <c r="G4" s="38"/>
    </row>
    <row r="5" spans="2:7">
      <c r="B5" s="39"/>
      <c r="C5" s="1057"/>
      <c r="D5" s="1057"/>
      <c r="E5" s="1057"/>
      <c r="F5" s="1057"/>
      <c r="G5" s="38"/>
    </row>
    <row r="6" spans="2:7">
      <c r="B6" s="39"/>
      <c r="C6" s="40"/>
      <c r="D6" s="41"/>
      <c r="E6" s="40"/>
      <c r="F6" s="41"/>
      <c r="G6" s="38"/>
    </row>
    <row r="7" spans="2:7">
      <c r="B7" s="39"/>
      <c r="C7" s="1035" t="s">
        <v>258</v>
      </c>
      <c r="D7" s="1035"/>
      <c r="E7" s="42"/>
      <c r="F7" s="41"/>
      <c r="G7" s="38"/>
    </row>
    <row r="8" spans="2:7" ht="15" thickBot="1">
      <c r="B8" s="39"/>
      <c r="C8" s="1052" t="s">
        <v>259</v>
      </c>
      <c r="D8" s="1052"/>
      <c r="E8" s="1052"/>
      <c r="F8" s="1052"/>
      <c r="G8" s="38"/>
    </row>
    <row r="9" spans="2:7" ht="15" thickBot="1">
      <c r="B9" s="39"/>
      <c r="C9" s="392" t="s">
        <v>260</v>
      </c>
      <c r="D9" s="393" t="s">
        <v>261</v>
      </c>
      <c r="E9" s="1058" t="s">
        <v>262</v>
      </c>
      <c r="F9" s="1059"/>
      <c r="G9" s="38"/>
    </row>
    <row r="10" spans="2:7" ht="50.75" customHeight="1">
      <c r="B10" s="39"/>
      <c r="C10" s="394" t="s">
        <v>699</v>
      </c>
      <c r="D10" s="455" t="s">
        <v>700</v>
      </c>
      <c r="E10" s="1053" t="s">
        <v>1008</v>
      </c>
      <c r="F10" s="1054"/>
      <c r="G10" s="38"/>
    </row>
    <row r="11" spans="2:7" ht="131" customHeight="1">
      <c r="B11" s="39"/>
      <c r="C11" s="395" t="s">
        <v>907</v>
      </c>
      <c r="D11" s="456" t="s">
        <v>700</v>
      </c>
      <c r="E11" s="1055" t="s">
        <v>1923</v>
      </c>
      <c r="F11" s="1056"/>
      <c r="G11" s="38"/>
    </row>
    <row r="12" spans="2:7" ht="86" customHeight="1">
      <c r="B12" s="39"/>
      <c r="C12" s="396" t="s">
        <v>703</v>
      </c>
      <c r="D12" s="456" t="s">
        <v>700</v>
      </c>
      <c r="E12" s="1043" t="s">
        <v>1155</v>
      </c>
      <c r="F12" s="1044"/>
      <c r="G12" s="38"/>
    </row>
    <row r="13" spans="2:7" ht="64.25" customHeight="1">
      <c r="B13" s="39"/>
      <c r="C13" s="396" t="s">
        <v>704</v>
      </c>
      <c r="D13" s="456" t="s">
        <v>700</v>
      </c>
      <c r="E13" s="1043" t="s">
        <v>1011</v>
      </c>
      <c r="F13" s="1044"/>
      <c r="G13" s="38"/>
    </row>
    <row r="14" spans="2:7" ht="56" customHeight="1">
      <c r="B14" s="39"/>
      <c r="C14" s="396" t="s">
        <v>908</v>
      </c>
      <c r="D14" s="456" t="s">
        <v>700</v>
      </c>
      <c r="E14" s="1045" t="s">
        <v>1009</v>
      </c>
      <c r="F14" s="1046"/>
      <c r="G14" s="38"/>
    </row>
    <row r="15" spans="2:7" ht="116" customHeight="1">
      <c r="B15" s="39"/>
      <c r="C15" s="396" t="s">
        <v>701</v>
      </c>
      <c r="D15" s="457" t="s">
        <v>702</v>
      </c>
      <c r="E15" s="1045" t="s">
        <v>1012</v>
      </c>
      <c r="F15" s="1046"/>
      <c r="G15" s="38"/>
    </row>
    <row r="16" spans="2:7" ht="128" customHeight="1" thickBot="1">
      <c r="B16" s="39"/>
      <c r="C16" s="397" t="s">
        <v>909</v>
      </c>
      <c r="D16" s="458" t="s">
        <v>700</v>
      </c>
      <c r="E16" s="1063" t="s">
        <v>1010</v>
      </c>
      <c r="F16" s="1064"/>
      <c r="G16" s="38"/>
    </row>
    <row r="17" spans="2:7">
      <c r="B17" s="39"/>
      <c r="C17" s="41"/>
      <c r="D17" s="41"/>
      <c r="E17" s="41"/>
      <c r="F17" s="41"/>
      <c r="G17" s="38"/>
    </row>
    <row r="18" spans="2:7">
      <c r="B18" s="39"/>
      <c r="C18" s="1061" t="s">
        <v>263</v>
      </c>
      <c r="D18" s="1061"/>
      <c r="E18" s="1061"/>
      <c r="F18" s="1061"/>
      <c r="G18" s="38"/>
    </row>
    <row r="19" spans="2:7" ht="15" thickBot="1">
      <c r="B19" s="39"/>
      <c r="C19" s="1062" t="s">
        <v>264</v>
      </c>
      <c r="D19" s="1062"/>
      <c r="E19" s="1062"/>
      <c r="F19" s="1062"/>
      <c r="G19" s="38"/>
    </row>
    <row r="20" spans="2:7" ht="15" thickBot="1">
      <c r="B20" s="39"/>
      <c r="C20" s="460" t="s">
        <v>260</v>
      </c>
      <c r="D20" s="393" t="s">
        <v>261</v>
      </c>
      <c r="E20" s="1065" t="s">
        <v>262</v>
      </c>
      <c r="F20" s="1066"/>
      <c r="G20" s="38"/>
    </row>
    <row r="21" spans="2:7" ht="90" customHeight="1">
      <c r="B21" s="39"/>
      <c r="C21" s="462" t="s">
        <v>1016</v>
      </c>
      <c r="D21" s="461" t="s">
        <v>700</v>
      </c>
      <c r="E21" s="1067" t="s">
        <v>1159</v>
      </c>
      <c r="F21" s="1068"/>
      <c r="G21" s="38"/>
    </row>
    <row r="22" spans="2:7" ht="97.25" customHeight="1">
      <c r="B22" s="39"/>
      <c r="C22" s="485" t="s">
        <v>1017</v>
      </c>
      <c r="D22" s="463" t="s">
        <v>1014</v>
      </c>
      <c r="E22" s="1043" t="s">
        <v>1013</v>
      </c>
      <c r="F22" s="1044"/>
      <c r="G22" s="38"/>
    </row>
    <row r="23" spans="2:7" ht="125" customHeight="1" thickBot="1">
      <c r="B23" s="39"/>
      <c r="C23" s="486" t="s">
        <v>1018</v>
      </c>
      <c r="D23" s="464" t="s">
        <v>1014</v>
      </c>
      <c r="E23" s="1069" t="s">
        <v>1131</v>
      </c>
      <c r="F23" s="1070"/>
      <c r="G23" s="38"/>
    </row>
    <row r="24" spans="2:7">
      <c r="B24" s="39"/>
      <c r="C24" s="41"/>
      <c r="D24" s="41"/>
      <c r="E24" s="41"/>
      <c r="F24" s="41"/>
      <c r="G24" s="38"/>
    </row>
    <row r="25" spans="2:7">
      <c r="B25" s="39"/>
      <c r="C25" s="41"/>
      <c r="D25" s="41"/>
      <c r="E25" s="41"/>
      <c r="F25" s="41"/>
      <c r="G25" s="38"/>
    </row>
    <row r="26" spans="2:7" ht="31.5" customHeight="1">
      <c r="B26" s="39"/>
      <c r="C26" s="1060" t="s">
        <v>265</v>
      </c>
      <c r="D26" s="1060"/>
      <c r="E26" s="1060"/>
      <c r="F26" s="1060"/>
      <c r="G26" s="38"/>
    </row>
    <row r="27" spans="2:7" ht="15" thickBot="1">
      <c r="B27" s="39"/>
      <c r="C27" s="1052" t="s">
        <v>266</v>
      </c>
      <c r="D27" s="1052"/>
      <c r="E27" s="1039"/>
      <c r="F27" s="1039"/>
      <c r="G27" s="38"/>
    </row>
    <row r="28" spans="2:7" ht="170" customHeight="1" thickBot="1">
      <c r="B28" s="39"/>
      <c r="C28" s="1049" t="s">
        <v>1924</v>
      </c>
      <c r="D28" s="1050"/>
      <c r="E28" s="1050"/>
      <c r="F28" s="1051"/>
      <c r="G28" s="38"/>
    </row>
    <row r="29" spans="2:7">
      <c r="B29" s="39"/>
      <c r="C29" s="41"/>
      <c r="D29" s="41"/>
      <c r="E29" s="41"/>
      <c r="F29" s="41"/>
      <c r="G29" s="38"/>
    </row>
    <row r="30" spans="2:7">
      <c r="B30" s="39"/>
      <c r="C30" s="41"/>
      <c r="D30" s="41"/>
      <c r="E30" s="41"/>
      <c r="F30" s="41"/>
      <c r="G30" s="38"/>
    </row>
    <row r="31" spans="2:7">
      <c r="B31" s="39"/>
      <c r="C31" s="41"/>
      <c r="D31" s="41"/>
      <c r="E31" s="41"/>
      <c r="F31" s="41"/>
      <c r="G31" s="38"/>
    </row>
    <row r="32" spans="2:7" ht="15" thickBot="1">
      <c r="B32" s="43"/>
      <c r="C32" s="44"/>
      <c r="D32" s="44"/>
      <c r="E32" s="44"/>
      <c r="F32" s="44"/>
      <c r="G32" s="45"/>
    </row>
    <row r="33" spans="2:7">
      <c r="B33" s="170"/>
      <c r="C33" s="170"/>
      <c r="D33" s="170"/>
      <c r="E33" s="170"/>
      <c r="F33" s="170"/>
      <c r="G33" s="170"/>
    </row>
    <row r="34" spans="2:7">
      <c r="B34" s="170"/>
      <c r="C34" s="170"/>
      <c r="D34" s="170"/>
      <c r="E34" s="170"/>
      <c r="F34" s="170"/>
      <c r="G34" s="170"/>
    </row>
    <row r="35" spans="2:7">
      <c r="B35" s="170"/>
      <c r="C35" s="170"/>
      <c r="D35" s="170"/>
      <c r="E35" s="170"/>
      <c r="F35" s="170"/>
      <c r="G35" s="170"/>
    </row>
    <row r="36" spans="2:7">
      <c r="B36" s="170"/>
      <c r="C36" s="170"/>
      <c r="D36" s="170"/>
      <c r="E36" s="170"/>
      <c r="F36" s="170"/>
      <c r="G36" s="170"/>
    </row>
    <row r="37" spans="2:7">
      <c r="B37" s="170"/>
      <c r="C37" s="170"/>
      <c r="D37" s="170"/>
      <c r="E37" s="170"/>
      <c r="F37" s="170"/>
      <c r="G37" s="170"/>
    </row>
    <row r="38" spans="2:7">
      <c r="B38" s="170"/>
      <c r="C38" s="170"/>
      <c r="D38" s="170"/>
      <c r="E38" s="170"/>
      <c r="F38" s="170"/>
      <c r="G38" s="170"/>
    </row>
    <row r="39" spans="2:7">
      <c r="B39" s="170"/>
      <c r="C39" s="1041"/>
      <c r="D39" s="1041"/>
      <c r="E39" s="171"/>
      <c r="F39" s="170"/>
      <c r="G39" s="170"/>
    </row>
    <row r="40" spans="2:7">
      <c r="B40" s="170"/>
      <c r="C40" s="1041"/>
      <c r="D40" s="1041"/>
      <c r="E40" s="171"/>
      <c r="F40" s="170"/>
      <c r="G40" s="170"/>
    </row>
    <row r="41" spans="2:7">
      <c r="B41" s="170"/>
      <c r="C41" s="1042"/>
      <c r="D41" s="1042"/>
      <c r="E41" s="1042"/>
      <c r="F41" s="1042"/>
      <c r="G41" s="170"/>
    </row>
    <row r="42" spans="2:7">
      <c r="B42" s="170"/>
      <c r="C42" s="1038"/>
      <c r="D42" s="1038"/>
      <c r="E42" s="1048"/>
      <c r="F42" s="1048"/>
      <c r="G42" s="170"/>
    </row>
    <row r="43" spans="2:7">
      <c r="B43" s="170"/>
      <c r="C43" s="1038"/>
      <c r="D43" s="1038"/>
      <c r="E43" s="1040"/>
      <c r="F43" s="1040"/>
      <c r="G43" s="170"/>
    </row>
    <row r="44" spans="2:7">
      <c r="B44" s="170"/>
      <c r="C44" s="170"/>
      <c r="D44" s="170"/>
      <c r="E44" s="170"/>
      <c r="F44" s="170"/>
      <c r="G44" s="170"/>
    </row>
    <row r="45" spans="2:7">
      <c r="B45" s="170"/>
      <c r="C45" s="1041"/>
      <c r="D45" s="1041"/>
      <c r="E45" s="171"/>
      <c r="F45" s="170"/>
      <c r="G45" s="170"/>
    </row>
    <row r="46" spans="2:7">
      <c r="B46" s="170"/>
      <c r="C46" s="1041"/>
      <c r="D46" s="1041"/>
      <c r="E46" s="1047"/>
      <c r="F46" s="1047"/>
      <c r="G46" s="170"/>
    </row>
    <row r="47" spans="2:7">
      <c r="B47" s="170"/>
      <c r="C47" s="171"/>
      <c r="D47" s="171"/>
      <c r="E47" s="171"/>
      <c r="F47" s="171"/>
      <c r="G47" s="170"/>
    </row>
    <row r="48" spans="2:7">
      <c r="B48" s="170"/>
      <c r="C48" s="1038"/>
      <c r="D48" s="1038"/>
      <c r="E48" s="1048"/>
      <c r="F48" s="1048"/>
      <c r="G48" s="170"/>
    </row>
    <row r="49" spans="2:7">
      <c r="B49" s="170"/>
      <c r="C49" s="1038"/>
      <c r="D49" s="1038"/>
      <c r="E49" s="1040"/>
      <c r="F49" s="1040"/>
      <c r="G49" s="170"/>
    </row>
    <row r="50" spans="2:7">
      <c r="B50" s="170"/>
      <c r="C50" s="170"/>
      <c r="D50" s="170"/>
      <c r="E50" s="170"/>
      <c r="F50" s="170"/>
      <c r="G50" s="170"/>
    </row>
    <row r="51" spans="2:7">
      <c r="B51" s="170"/>
      <c r="C51" s="1041"/>
      <c r="D51" s="1041"/>
      <c r="E51" s="170"/>
      <c r="F51" s="170"/>
      <c r="G51" s="170"/>
    </row>
    <row r="52" spans="2:7">
      <c r="B52" s="170"/>
      <c r="C52" s="1041"/>
      <c r="D52" s="1041"/>
      <c r="E52" s="1040"/>
      <c r="F52" s="1040"/>
      <c r="G52" s="170"/>
    </row>
    <row r="53" spans="2:7">
      <c r="B53" s="170"/>
      <c r="C53" s="1038"/>
      <c r="D53" s="1038"/>
      <c r="E53" s="1040"/>
      <c r="F53" s="1040"/>
      <c r="G53" s="170"/>
    </row>
    <row r="54" spans="2:7">
      <c r="B54" s="170"/>
      <c r="C54" s="7"/>
      <c r="D54" s="170"/>
      <c r="E54" s="7"/>
      <c r="F54" s="170"/>
      <c r="G54" s="170"/>
    </row>
    <row r="55" spans="2:7">
      <c r="B55" s="170"/>
      <c r="C55" s="7"/>
      <c r="D55" s="7"/>
      <c r="E55" s="7"/>
      <c r="F55" s="7"/>
      <c r="G55" s="8"/>
    </row>
  </sheetData>
  <mergeCells count="42">
    <mergeCell ref="C26:F26"/>
    <mergeCell ref="C18:F18"/>
    <mergeCell ref="C19:F19"/>
    <mergeCell ref="E15:F15"/>
    <mergeCell ref="E16:F16"/>
    <mergeCell ref="E20:F20"/>
    <mergeCell ref="E21:F21"/>
    <mergeCell ref="E22:F22"/>
    <mergeCell ref="E23:F23"/>
    <mergeCell ref="B4:F4"/>
    <mergeCell ref="C5:F5"/>
    <mergeCell ref="C7:D7"/>
    <mergeCell ref="C8:F8"/>
    <mergeCell ref="E9:F9"/>
    <mergeCell ref="E13:F13"/>
    <mergeCell ref="E14:F14"/>
    <mergeCell ref="C3:F3"/>
    <mergeCell ref="C51:D51"/>
    <mergeCell ref="C52:D52"/>
    <mergeCell ref="E52:F52"/>
    <mergeCell ref="C46:D46"/>
    <mergeCell ref="E46:F46"/>
    <mergeCell ref="C48:D48"/>
    <mergeCell ref="E48:F48"/>
    <mergeCell ref="C28:F28"/>
    <mergeCell ref="C27:D27"/>
    <mergeCell ref="E10:F10"/>
    <mergeCell ref="E11:F11"/>
    <mergeCell ref="E12:F12"/>
    <mergeCell ref="E42:F42"/>
    <mergeCell ref="C43:D43"/>
    <mergeCell ref="E27:F27"/>
    <mergeCell ref="C53:D53"/>
    <mergeCell ref="E53:F53"/>
    <mergeCell ref="C49:D49"/>
    <mergeCell ref="E49:F49"/>
    <mergeCell ref="C39:D39"/>
    <mergeCell ref="C40:D40"/>
    <mergeCell ref="E43:F43"/>
    <mergeCell ref="C45:D45"/>
    <mergeCell ref="C41:F41"/>
    <mergeCell ref="C42:D42"/>
  </mergeCells>
  <dataValidations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71"/>
  <sheetViews>
    <sheetView topLeftCell="A61" zoomScale="90" zoomScaleNormal="90" workbookViewId="0">
      <selection activeCell="C68" sqref="C68:D68"/>
    </sheetView>
  </sheetViews>
  <sheetFormatPr defaultColWidth="9.36328125" defaultRowHeight="14.5"/>
  <cols>
    <col min="1" max="2" width="1.6328125" style="175" customWidth="1"/>
    <col min="3" max="3" width="45.453125" style="175" customWidth="1"/>
    <col min="4" max="4" width="33.6328125" style="175" customWidth="1"/>
    <col min="5" max="5" width="38.453125" style="175" customWidth="1"/>
    <col min="6" max="6" width="40.6328125" style="175" customWidth="1"/>
    <col min="7" max="7" width="63.6328125" style="175" customWidth="1"/>
    <col min="8" max="12" width="40.6328125" style="175" customWidth="1"/>
    <col min="13" max="14" width="2" style="175" customWidth="1"/>
    <col min="15" max="16384" width="9.36328125" style="175"/>
  </cols>
  <sheetData>
    <row r="1" spans="2:14" ht="15" thickBot="1"/>
    <row r="2" spans="2:14" ht="15" thickBot="1">
      <c r="B2" s="176"/>
      <c r="C2" s="177"/>
      <c r="D2" s="177"/>
      <c r="E2" s="177"/>
      <c r="F2" s="177"/>
      <c r="G2" s="177"/>
      <c r="H2" s="177"/>
      <c r="I2" s="177"/>
      <c r="J2" s="177"/>
      <c r="K2" s="177"/>
      <c r="L2" s="177"/>
      <c r="M2" s="178"/>
      <c r="N2" s="179"/>
    </row>
    <row r="3" spans="2:14" customFormat="1" ht="29.25" customHeight="1" thickBot="1">
      <c r="B3" s="68"/>
      <c r="C3" s="1115" t="s">
        <v>780</v>
      </c>
      <c r="D3" s="1116"/>
      <c r="E3" s="1116"/>
      <c r="F3" s="1116"/>
      <c r="G3" s="1117"/>
      <c r="H3" s="180"/>
      <c r="I3" s="180"/>
      <c r="J3" s="180"/>
      <c r="K3" s="180"/>
      <c r="L3" s="180"/>
      <c r="M3" s="181"/>
      <c r="N3" s="110"/>
    </row>
    <row r="4" spans="2:14" customFormat="1">
      <c r="B4" s="68"/>
      <c r="C4" s="180"/>
      <c r="D4" s="180"/>
      <c r="E4" s="180"/>
      <c r="F4" s="180"/>
      <c r="G4" s="180"/>
      <c r="H4" s="180"/>
      <c r="I4" s="180"/>
      <c r="J4" s="180"/>
      <c r="K4" s="180"/>
      <c r="L4" s="180"/>
      <c r="M4" s="181"/>
      <c r="N4" s="110"/>
    </row>
    <row r="5" spans="2:14">
      <c r="B5" s="182"/>
      <c r="C5" s="183"/>
      <c r="D5" s="183"/>
      <c r="E5" s="183"/>
      <c r="F5" s="183"/>
      <c r="G5" s="183"/>
      <c r="H5" s="183"/>
      <c r="I5" s="183"/>
      <c r="J5" s="183"/>
      <c r="K5" s="183"/>
      <c r="L5" s="183"/>
      <c r="M5" s="184"/>
      <c r="N5" s="179"/>
    </row>
    <row r="6" spans="2:14">
      <c r="B6" s="182"/>
      <c r="C6" s="185" t="s">
        <v>781</v>
      </c>
      <c r="D6" s="183"/>
      <c r="E6" s="183"/>
      <c r="F6" s="183"/>
      <c r="G6" s="183"/>
      <c r="H6" s="183"/>
      <c r="I6" s="183"/>
      <c r="J6" s="183"/>
      <c r="K6" s="183"/>
      <c r="L6" s="183"/>
      <c r="M6" s="184"/>
      <c r="N6" s="179"/>
    </row>
    <row r="7" spans="2:14" ht="15" thickBot="1">
      <c r="B7" s="182"/>
      <c r="C7" s="183"/>
      <c r="D7" s="183"/>
      <c r="E7" s="183"/>
      <c r="F7" s="183"/>
      <c r="G7" s="183"/>
      <c r="H7" s="183"/>
      <c r="I7" s="183"/>
      <c r="J7" s="183"/>
      <c r="K7" s="183"/>
      <c r="L7" s="183"/>
      <c r="M7" s="184"/>
      <c r="N7" s="179"/>
    </row>
    <row r="8" spans="2:14" ht="51" customHeight="1" thickBot="1">
      <c r="B8" s="182"/>
      <c r="C8" s="376" t="s">
        <v>782</v>
      </c>
      <c r="D8" s="1118"/>
      <c r="E8" s="1118"/>
      <c r="F8" s="1118"/>
      <c r="G8" s="1119"/>
      <c r="H8" s="183"/>
      <c r="I8" s="183"/>
      <c r="J8" s="183"/>
      <c r="K8" s="183"/>
      <c r="L8" s="183"/>
      <c r="M8" s="184"/>
      <c r="N8" s="179"/>
    </row>
    <row r="9" spans="2:14" ht="15" thickBot="1">
      <c r="B9" s="182"/>
      <c r="C9" s="183"/>
      <c r="D9" s="183"/>
      <c r="E9" s="183"/>
      <c r="F9" s="183"/>
      <c r="G9" s="183"/>
      <c r="H9" s="183"/>
      <c r="I9" s="183"/>
      <c r="J9" s="183"/>
      <c r="K9" s="183"/>
      <c r="L9" s="183"/>
      <c r="M9" s="184"/>
      <c r="N9" s="179"/>
    </row>
    <row r="10" spans="2:14" ht="141" customHeight="1">
      <c r="B10" s="182"/>
      <c r="C10" s="381" t="s">
        <v>783</v>
      </c>
      <c r="D10" s="377" t="s">
        <v>784</v>
      </c>
      <c r="E10" s="377" t="s">
        <v>785</v>
      </c>
      <c r="F10" s="377" t="s">
        <v>786</v>
      </c>
      <c r="G10" s="377" t="s">
        <v>787</v>
      </c>
      <c r="H10" s="377" t="s">
        <v>788</v>
      </c>
      <c r="I10" s="377" t="s">
        <v>789</v>
      </c>
      <c r="J10" s="377" t="s">
        <v>790</v>
      </c>
      <c r="K10" s="377" t="s">
        <v>791</v>
      </c>
      <c r="L10" s="378" t="s">
        <v>792</v>
      </c>
      <c r="M10" s="184"/>
      <c r="N10" s="186"/>
    </row>
    <row r="11" spans="2:14" ht="63.75" customHeight="1">
      <c r="B11" s="182"/>
      <c r="C11" s="187" t="s">
        <v>793</v>
      </c>
      <c r="D11" s="188"/>
      <c r="E11" s="188"/>
      <c r="F11" s="189"/>
      <c r="G11" s="189"/>
      <c r="H11" s="189"/>
      <c r="I11" s="189"/>
      <c r="J11" s="189"/>
      <c r="K11" s="189"/>
      <c r="L11" s="190"/>
      <c r="M11" s="191"/>
      <c r="N11" s="186"/>
    </row>
    <row r="12" spans="2:14" ht="63.75" customHeight="1">
      <c r="B12" s="182"/>
      <c r="C12" s="187" t="s">
        <v>794</v>
      </c>
      <c r="D12" s="188"/>
      <c r="E12" s="188"/>
      <c r="F12" s="189"/>
      <c r="G12" s="189"/>
      <c r="H12" s="189"/>
      <c r="I12" s="189"/>
      <c r="J12" s="189"/>
      <c r="K12" s="189"/>
      <c r="L12" s="190"/>
      <c r="M12" s="191"/>
      <c r="N12" s="186"/>
    </row>
    <row r="13" spans="2:14" ht="117.5" customHeight="1">
      <c r="B13" s="182"/>
      <c r="C13" s="187" t="s">
        <v>795</v>
      </c>
      <c r="D13" s="188"/>
      <c r="E13" s="188"/>
      <c r="F13" s="188" t="s">
        <v>944</v>
      </c>
      <c r="G13" s="189" t="s">
        <v>945</v>
      </c>
      <c r="H13" s="189" t="s">
        <v>1146</v>
      </c>
      <c r="I13" s="523" t="s">
        <v>1147</v>
      </c>
      <c r="J13" s="189" t="s">
        <v>1145</v>
      </c>
      <c r="K13" s="451" t="s">
        <v>1172</v>
      </c>
      <c r="L13" s="190" t="s">
        <v>946</v>
      </c>
      <c r="M13" s="191"/>
      <c r="N13" s="186"/>
    </row>
    <row r="14" spans="2:14" ht="63.75" customHeight="1">
      <c r="B14" s="182"/>
      <c r="C14" s="187" t="s">
        <v>796</v>
      </c>
      <c r="D14" s="188"/>
      <c r="E14" s="188"/>
      <c r="F14" s="189"/>
      <c r="G14" s="189"/>
      <c r="H14" s="189"/>
      <c r="I14" s="189"/>
      <c r="J14" s="189"/>
      <c r="K14" s="451"/>
      <c r="L14" s="190"/>
      <c r="M14" s="191"/>
      <c r="N14" s="186"/>
    </row>
    <row r="15" spans="2:14" ht="409.5" customHeight="1">
      <c r="B15" s="182"/>
      <c r="C15" s="187" t="s">
        <v>797</v>
      </c>
      <c r="D15" s="188"/>
      <c r="E15" s="188"/>
      <c r="F15" s="188" t="s">
        <v>947</v>
      </c>
      <c r="G15" s="189" t="s">
        <v>1132</v>
      </c>
      <c r="H15" s="189" t="s">
        <v>948</v>
      </c>
      <c r="I15" s="189" t="s">
        <v>950</v>
      </c>
      <c r="J15" s="451" t="s">
        <v>949</v>
      </c>
      <c r="K15" s="399" t="s">
        <v>1160</v>
      </c>
      <c r="L15" s="190" t="s">
        <v>1161</v>
      </c>
      <c r="M15" s="191"/>
      <c r="N15" s="186"/>
    </row>
    <row r="16" spans="2:14" ht="63.75" customHeight="1">
      <c r="B16" s="182"/>
      <c r="C16" s="187" t="s">
        <v>798</v>
      </c>
      <c r="D16" s="188"/>
      <c r="E16" s="188"/>
      <c r="F16" s="189"/>
      <c r="G16" s="189"/>
      <c r="H16" s="189"/>
      <c r="I16" s="189"/>
      <c r="J16" s="189"/>
      <c r="K16" s="189"/>
      <c r="L16" s="190"/>
      <c r="M16" s="191"/>
      <c r="N16" s="186"/>
    </row>
    <row r="17" spans="2:14" ht="309.75" customHeight="1">
      <c r="B17" s="182"/>
      <c r="C17" s="187" t="s">
        <v>799</v>
      </c>
      <c r="D17" s="188"/>
      <c r="E17" s="188"/>
      <c r="F17" s="189" t="s">
        <v>1133</v>
      </c>
      <c r="G17" s="189" t="s">
        <v>1134</v>
      </c>
      <c r="H17" s="189" t="s">
        <v>1135</v>
      </c>
      <c r="I17" s="523" t="s">
        <v>1144</v>
      </c>
      <c r="J17" s="451" t="s">
        <v>1925</v>
      </c>
      <c r="K17" s="399" t="s">
        <v>1160</v>
      </c>
      <c r="L17" s="190" t="s">
        <v>951</v>
      </c>
      <c r="M17" s="191"/>
      <c r="N17" s="186"/>
    </row>
    <row r="18" spans="2:14" ht="63.75" customHeight="1">
      <c r="B18" s="182"/>
      <c r="C18" s="187" t="s">
        <v>800</v>
      </c>
      <c r="D18" s="188"/>
      <c r="E18" s="188"/>
      <c r="F18" s="449"/>
      <c r="G18" s="449"/>
      <c r="H18" s="189"/>
      <c r="I18" s="189"/>
      <c r="J18" s="189"/>
      <c r="K18" s="189"/>
      <c r="L18" s="190"/>
      <c r="M18" s="191"/>
      <c r="N18" s="186"/>
    </row>
    <row r="19" spans="2:14" ht="291.64999999999998" customHeight="1">
      <c r="B19" s="182"/>
      <c r="C19" s="187" t="s">
        <v>801</v>
      </c>
      <c r="D19" s="188"/>
      <c r="E19" s="188"/>
      <c r="F19" s="189" t="s">
        <v>952</v>
      </c>
      <c r="G19" s="189" t="s">
        <v>1136</v>
      </c>
      <c r="H19" s="189" t="s">
        <v>953</v>
      </c>
      <c r="I19" s="189" t="s">
        <v>954</v>
      </c>
      <c r="J19" s="189" t="s">
        <v>1162</v>
      </c>
      <c r="K19" s="399" t="s">
        <v>1173</v>
      </c>
      <c r="L19" s="190" t="s">
        <v>955</v>
      </c>
      <c r="M19" s="191"/>
      <c r="N19" s="186"/>
    </row>
    <row r="20" spans="2:14" ht="63.75" customHeight="1">
      <c r="B20" s="182"/>
      <c r="C20" s="187" t="s">
        <v>802</v>
      </c>
      <c r="D20" s="188"/>
      <c r="E20" s="188"/>
      <c r="F20" s="189"/>
      <c r="G20" s="189"/>
      <c r="H20" s="189"/>
      <c r="I20" s="189"/>
      <c r="J20" s="189"/>
      <c r="K20" s="189"/>
      <c r="L20" s="190"/>
      <c r="M20" s="191"/>
      <c r="N20" s="186"/>
    </row>
    <row r="21" spans="2:14" ht="63.75" customHeight="1">
      <c r="B21" s="182"/>
      <c r="C21" s="187" t="s">
        <v>803</v>
      </c>
      <c r="D21" s="188"/>
      <c r="E21" s="188"/>
      <c r="F21" s="189"/>
      <c r="G21" s="189"/>
      <c r="H21" s="189"/>
      <c r="I21" s="189"/>
      <c r="J21" s="189"/>
      <c r="K21" s="189"/>
      <c r="L21" s="190"/>
      <c r="M21" s="191"/>
      <c r="N21" s="186"/>
    </row>
    <row r="22" spans="2:14" ht="63.75" customHeight="1">
      <c r="B22" s="182"/>
      <c r="C22" s="187" t="s">
        <v>804</v>
      </c>
      <c r="D22" s="188"/>
      <c r="E22" s="188"/>
      <c r="F22" s="189"/>
      <c r="G22" s="189"/>
      <c r="H22" s="189"/>
      <c r="I22" s="189"/>
      <c r="J22" s="189"/>
      <c r="K22" s="189"/>
      <c r="L22" s="190"/>
      <c r="M22" s="191"/>
      <c r="N22" s="186"/>
    </row>
    <row r="23" spans="2:14" ht="63.75" customHeight="1">
      <c r="B23" s="182"/>
      <c r="C23" s="187" t="s">
        <v>805</v>
      </c>
      <c r="D23" s="188"/>
      <c r="E23" s="188"/>
      <c r="F23" s="189"/>
      <c r="G23" s="189"/>
      <c r="H23" s="189"/>
      <c r="I23" s="189"/>
      <c r="J23" s="189"/>
      <c r="K23" s="189"/>
      <c r="L23" s="190"/>
      <c r="M23" s="191"/>
      <c r="N23" s="186"/>
    </row>
    <row r="24" spans="2:14" ht="63.75" customHeight="1">
      <c r="B24" s="182"/>
      <c r="C24" s="187" t="s">
        <v>806</v>
      </c>
      <c r="D24" s="188"/>
      <c r="E24" s="188"/>
      <c r="F24" s="189"/>
      <c r="G24" s="189"/>
      <c r="H24" s="189"/>
      <c r="I24" s="189"/>
      <c r="J24" s="189"/>
      <c r="K24" s="189"/>
      <c r="L24" s="190"/>
      <c r="M24" s="191"/>
      <c r="N24" s="186"/>
    </row>
    <row r="25" spans="2:14" ht="321.64999999999998" customHeight="1" thickBot="1">
      <c r="B25" s="182"/>
      <c r="C25" s="192" t="s">
        <v>807</v>
      </c>
      <c r="D25" s="193"/>
      <c r="E25" s="193"/>
      <c r="F25" s="452" t="s">
        <v>956</v>
      </c>
      <c r="G25" s="452" t="s">
        <v>1137</v>
      </c>
      <c r="H25" s="194" t="s">
        <v>957</v>
      </c>
      <c r="I25" s="194" t="s">
        <v>958</v>
      </c>
      <c r="J25" s="400" t="s">
        <v>1926</v>
      </c>
      <c r="K25" s="400" t="s">
        <v>1163</v>
      </c>
      <c r="L25" s="195" t="s">
        <v>959</v>
      </c>
      <c r="M25" s="191"/>
      <c r="N25" s="186"/>
    </row>
    <row r="26" spans="2:14">
      <c r="B26" s="182"/>
      <c r="C26" s="196"/>
      <c r="D26" s="196"/>
      <c r="E26" s="196"/>
      <c r="F26" s="196"/>
      <c r="G26" s="196"/>
      <c r="H26" s="196"/>
      <c r="I26" s="196"/>
      <c r="J26" s="196"/>
      <c r="K26" s="196"/>
      <c r="L26" s="196"/>
      <c r="M26" s="184"/>
      <c r="N26" s="179"/>
    </row>
    <row r="27" spans="2:14">
      <c r="B27" s="182"/>
      <c r="C27" s="196"/>
      <c r="D27" s="196"/>
      <c r="E27" s="196"/>
      <c r="F27" s="196"/>
      <c r="G27" s="196"/>
      <c r="H27" s="196"/>
      <c r="I27" s="196"/>
      <c r="J27" s="196"/>
      <c r="K27" s="196"/>
      <c r="L27" s="196"/>
      <c r="M27" s="184"/>
      <c r="N27" s="179"/>
    </row>
    <row r="28" spans="2:14">
      <c r="B28" s="182"/>
      <c r="C28" s="185" t="s">
        <v>808</v>
      </c>
      <c r="D28" s="196"/>
      <c r="E28" s="196"/>
      <c r="F28" s="196"/>
      <c r="G28" s="196"/>
      <c r="H28" s="196"/>
      <c r="I28" s="196"/>
      <c r="J28" s="196"/>
      <c r="K28" s="196"/>
      <c r="L28" s="196"/>
      <c r="M28" s="184"/>
      <c r="N28" s="179"/>
    </row>
    <row r="29" spans="2:14" ht="15" thickBot="1">
      <c r="B29" s="182"/>
      <c r="C29" s="185"/>
      <c r="D29" s="196"/>
      <c r="E29" s="196"/>
      <c r="F29" s="196"/>
      <c r="G29" s="196"/>
      <c r="H29" s="196"/>
      <c r="I29" s="196"/>
      <c r="J29" s="196"/>
      <c r="K29" s="196"/>
      <c r="L29" s="196"/>
      <c r="M29" s="184"/>
      <c r="N29" s="179"/>
    </row>
    <row r="30" spans="2:14" s="197" customFormat="1" ht="40.25" customHeight="1">
      <c r="B30" s="198"/>
      <c r="C30" s="1103" t="s">
        <v>809</v>
      </c>
      <c r="D30" s="1104"/>
      <c r="E30" s="1120" t="s">
        <v>16</v>
      </c>
      <c r="F30" s="1120"/>
      <c r="G30" s="1121"/>
      <c r="H30" s="183"/>
      <c r="I30" s="183"/>
      <c r="J30" s="183"/>
      <c r="K30" s="183"/>
      <c r="L30" s="183"/>
      <c r="M30" s="199"/>
      <c r="N30" s="200"/>
    </row>
    <row r="31" spans="2:14" s="197" customFormat="1" ht="40.25" customHeight="1">
      <c r="B31" s="198"/>
      <c r="C31" s="1122" t="s">
        <v>810</v>
      </c>
      <c r="D31" s="1123"/>
      <c r="E31" s="1124" t="s">
        <v>25</v>
      </c>
      <c r="F31" s="1124"/>
      <c r="G31" s="1125"/>
      <c r="H31" s="183"/>
      <c r="I31" s="183"/>
      <c r="J31" s="183"/>
      <c r="K31" s="183"/>
      <c r="L31" s="183"/>
      <c r="M31" s="199"/>
      <c r="N31" s="200"/>
    </row>
    <row r="32" spans="2:14" s="197" customFormat="1" ht="40.25" customHeight="1" thickBot="1">
      <c r="B32" s="198"/>
      <c r="C32" s="1098" t="s">
        <v>811</v>
      </c>
      <c r="D32" s="1099"/>
      <c r="E32" s="1100" t="s">
        <v>698</v>
      </c>
      <c r="F32" s="1100"/>
      <c r="G32" s="1101"/>
      <c r="H32" s="183"/>
      <c r="I32" s="183"/>
      <c r="J32" s="183"/>
      <c r="K32" s="183"/>
      <c r="L32" s="183"/>
      <c r="M32" s="199"/>
      <c r="N32" s="200"/>
    </row>
    <row r="33" spans="2:19" s="197" customFormat="1" ht="14">
      <c r="B33" s="198"/>
      <c r="C33" s="201"/>
      <c r="D33" s="183"/>
      <c r="E33" s="183"/>
      <c r="F33" s="183"/>
      <c r="G33" s="183"/>
      <c r="H33" s="183"/>
      <c r="I33" s="183"/>
      <c r="J33" s="183"/>
      <c r="K33" s="183"/>
      <c r="L33" s="183"/>
      <c r="M33" s="199"/>
      <c r="N33" s="200"/>
    </row>
    <row r="34" spans="2:19">
      <c r="B34" s="182"/>
      <c r="C34" s="201"/>
      <c r="D34" s="196"/>
      <c r="E34" s="196"/>
      <c r="F34" s="196"/>
      <c r="G34" s="196"/>
      <c r="H34" s="196"/>
      <c r="I34" s="196"/>
      <c r="J34" s="196"/>
      <c r="K34" s="196"/>
      <c r="L34" s="196"/>
      <c r="M34" s="184"/>
      <c r="N34" s="179"/>
    </row>
    <row r="35" spans="2:19">
      <c r="B35" s="182"/>
      <c r="C35" s="1102" t="s">
        <v>812</v>
      </c>
      <c r="D35" s="1102"/>
      <c r="E35" s="202"/>
      <c r="F35" s="202"/>
      <c r="G35" s="202"/>
      <c r="H35" s="202"/>
      <c r="I35" s="202"/>
      <c r="J35" s="202"/>
      <c r="K35" s="202"/>
      <c r="L35" s="202"/>
      <c r="M35" s="203"/>
      <c r="N35" s="204"/>
      <c r="O35" s="205"/>
      <c r="P35" s="205"/>
      <c r="Q35" s="205"/>
      <c r="R35" s="205"/>
      <c r="S35" s="205"/>
    </row>
    <row r="36" spans="2:19" ht="15" thickBot="1">
      <c r="B36" s="182"/>
      <c r="C36" s="380"/>
      <c r="D36" s="202"/>
      <c r="E36" s="202"/>
      <c r="F36" s="202"/>
      <c r="G36" s="202"/>
      <c r="H36" s="202"/>
      <c r="I36" s="202"/>
      <c r="J36" s="202"/>
      <c r="K36" s="202"/>
      <c r="L36" s="202"/>
      <c r="M36" s="203"/>
      <c r="N36" s="204"/>
      <c r="O36" s="205"/>
      <c r="P36" s="205"/>
      <c r="Q36" s="205"/>
      <c r="R36" s="205"/>
      <c r="S36" s="205"/>
    </row>
    <row r="37" spans="2:19" ht="40.25" customHeight="1">
      <c r="B37" s="182"/>
      <c r="C37" s="1103" t="s">
        <v>813</v>
      </c>
      <c r="D37" s="1104"/>
      <c r="E37" s="1105"/>
      <c r="F37" s="1105"/>
      <c r="G37" s="1106"/>
      <c r="H37" s="196"/>
      <c r="I37" s="196"/>
      <c r="J37" s="196"/>
      <c r="K37" s="196"/>
      <c r="L37" s="196"/>
      <c r="M37" s="184"/>
      <c r="N37" s="179"/>
    </row>
    <row r="38" spans="2:19" ht="40.25" customHeight="1" thickBot="1">
      <c r="B38" s="182"/>
      <c r="C38" s="1078" t="s">
        <v>814</v>
      </c>
      <c r="D38" s="1079"/>
      <c r="E38" s="1107"/>
      <c r="F38" s="1107"/>
      <c r="G38" s="1108"/>
      <c r="H38" s="196"/>
      <c r="I38" s="196"/>
      <c r="J38" s="196"/>
      <c r="K38" s="196"/>
      <c r="L38" s="196"/>
      <c r="M38" s="184"/>
      <c r="N38" s="179"/>
    </row>
    <row r="39" spans="2:19">
      <c r="B39" s="182"/>
      <c r="C39" s="201"/>
      <c r="D39" s="196"/>
      <c r="E39" s="196"/>
      <c r="F39" s="196"/>
      <c r="G39" s="196"/>
      <c r="H39" s="196"/>
      <c r="I39" s="196"/>
      <c r="J39" s="196"/>
      <c r="K39" s="196"/>
      <c r="L39" s="196"/>
      <c r="M39" s="184"/>
      <c r="N39" s="179"/>
    </row>
    <row r="40" spans="2:19">
      <c r="B40" s="182"/>
      <c r="C40" s="201"/>
      <c r="D40" s="196"/>
      <c r="E40" s="196"/>
      <c r="F40" s="196"/>
      <c r="G40" s="196"/>
      <c r="H40" s="196"/>
      <c r="I40" s="196"/>
      <c r="J40" s="196"/>
      <c r="K40" s="196"/>
      <c r="L40" s="196"/>
      <c r="M40" s="184"/>
      <c r="N40" s="179"/>
    </row>
    <row r="41" spans="2:19" ht="15" customHeight="1">
      <c r="B41" s="182"/>
      <c r="C41" s="1102" t="s">
        <v>815</v>
      </c>
      <c r="D41" s="1102"/>
      <c r="E41" s="207"/>
      <c r="F41" s="207"/>
      <c r="G41" s="207"/>
      <c r="H41" s="207"/>
      <c r="I41" s="207"/>
      <c r="J41" s="207"/>
      <c r="K41" s="207"/>
      <c r="L41" s="207"/>
      <c r="M41" s="208"/>
      <c r="N41" s="209"/>
      <c r="O41" s="210"/>
      <c r="P41" s="210"/>
      <c r="Q41" s="210"/>
      <c r="R41" s="210"/>
      <c r="S41" s="210"/>
    </row>
    <row r="42" spans="2:19" ht="15" thickBot="1">
      <c r="B42" s="182"/>
      <c r="C42" s="380"/>
      <c r="D42" s="207"/>
      <c r="E42" s="207"/>
      <c r="F42" s="207"/>
      <c r="G42" s="207"/>
      <c r="H42" s="207"/>
      <c r="I42" s="207"/>
      <c r="J42" s="207"/>
      <c r="K42" s="207"/>
      <c r="L42" s="207"/>
      <c r="M42" s="208"/>
      <c r="N42" s="209"/>
      <c r="O42" s="210"/>
      <c r="P42" s="210"/>
      <c r="Q42" s="210"/>
      <c r="R42" s="210"/>
      <c r="S42" s="210"/>
    </row>
    <row r="43" spans="2:19" s="9" customFormat="1" ht="178.25" customHeight="1">
      <c r="B43" s="211"/>
      <c r="C43" s="1109" t="s">
        <v>816</v>
      </c>
      <c r="D43" s="1110"/>
      <c r="E43" s="1111" t="s">
        <v>1927</v>
      </c>
      <c r="F43" s="1111"/>
      <c r="G43" s="1112"/>
      <c r="H43" s="207"/>
      <c r="I43" s="212"/>
      <c r="J43" s="212"/>
      <c r="K43" s="212"/>
      <c r="L43" s="212"/>
      <c r="M43" s="213"/>
      <c r="N43" s="84"/>
    </row>
    <row r="44" spans="2:19" s="9" customFormat="1" ht="40.25" customHeight="1">
      <c r="B44" s="211"/>
      <c r="C44" s="1094" t="s">
        <v>817</v>
      </c>
      <c r="D44" s="1095"/>
      <c r="E44" s="1113" t="s">
        <v>16</v>
      </c>
      <c r="F44" s="1113"/>
      <c r="G44" s="1114"/>
      <c r="H44" s="212"/>
      <c r="I44" s="212"/>
      <c r="J44" s="212"/>
      <c r="K44" s="212"/>
      <c r="L44" s="212"/>
      <c r="M44" s="213"/>
      <c r="N44" s="84"/>
    </row>
    <row r="45" spans="2:19" s="9" customFormat="1" ht="48.65" customHeight="1">
      <c r="B45" s="211"/>
      <c r="C45" s="1094" t="s">
        <v>818</v>
      </c>
      <c r="D45" s="1095"/>
      <c r="E45" s="1096" t="s">
        <v>960</v>
      </c>
      <c r="F45" s="1096"/>
      <c r="G45" s="1097"/>
      <c r="H45" s="212"/>
      <c r="I45" s="212"/>
      <c r="J45" s="212"/>
      <c r="K45" s="212"/>
      <c r="L45" s="212"/>
      <c r="M45" s="213"/>
      <c r="N45" s="84"/>
    </row>
    <row r="46" spans="2:19" s="9" customFormat="1" ht="50.4" customHeight="1" thickBot="1">
      <c r="B46" s="211"/>
      <c r="C46" s="1078" t="s">
        <v>819</v>
      </c>
      <c r="D46" s="1079"/>
      <c r="E46" s="1090" t="s">
        <v>1138</v>
      </c>
      <c r="F46" s="1090"/>
      <c r="G46" s="1091"/>
      <c r="H46" s="212"/>
      <c r="I46" s="212"/>
      <c r="J46" s="212"/>
      <c r="K46" s="212"/>
      <c r="L46" s="212"/>
      <c r="M46" s="213"/>
      <c r="N46" s="84"/>
    </row>
    <row r="47" spans="2:19">
      <c r="B47" s="182"/>
      <c r="C47" s="214"/>
      <c r="D47" s="196"/>
      <c r="E47" s="196"/>
      <c r="F47" s="196"/>
      <c r="G47" s="196"/>
      <c r="H47" s="196"/>
      <c r="I47" s="196"/>
      <c r="J47" s="196"/>
      <c r="K47" s="196"/>
      <c r="L47" s="196"/>
      <c r="M47" s="184"/>
      <c r="N47" s="179"/>
    </row>
    <row r="48" spans="2:19">
      <c r="B48" s="182"/>
      <c r="C48" s="196"/>
      <c r="D48" s="196"/>
      <c r="E48" s="196"/>
      <c r="F48" s="196"/>
      <c r="G48" s="196"/>
      <c r="H48" s="196"/>
      <c r="I48" s="196"/>
      <c r="J48" s="196"/>
      <c r="K48" s="196"/>
      <c r="L48" s="196"/>
      <c r="M48" s="184"/>
      <c r="N48" s="179"/>
    </row>
    <row r="49" spans="2:21">
      <c r="B49" s="182"/>
      <c r="C49" s="185" t="s">
        <v>820</v>
      </c>
      <c r="D49" s="196"/>
      <c r="E49" s="196"/>
      <c r="F49" s="196"/>
      <c r="G49" s="196"/>
      <c r="H49" s="196"/>
      <c r="I49" s="196"/>
      <c r="J49" s="196"/>
      <c r="K49" s="196"/>
      <c r="L49" s="196"/>
      <c r="M49" s="184"/>
      <c r="N49" s="179"/>
    </row>
    <row r="50" spans="2:21" ht="15" thickBot="1">
      <c r="B50" s="182"/>
      <c r="C50" s="196"/>
      <c r="D50" s="214"/>
      <c r="E50" s="196"/>
      <c r="F50" s="196"/>
      <c r="G50" s="196"/>
      <c r="H50" s="196"/>
      <c r="I50" s="196"/>
      <c r="J50" s="196"/>
      <c r="K50" s="196"/>
      <c r="L50" s="196"/>
      <c r="M50" s="184"/>
      <c r="N50" s="179"/>
    </row>
    <row r="51" spans="2:21" ht="50" customHeight="1">
      <c r="B51" s="182"/>
      <c r="C51" s="1086" t="s">
        <v>821</v>
      </c>
      <c r="D51" s="1087"/>
      <c r="E51" s="1092"/>
      <c r="F51" s="1092"/>
      <c r="G51" s="1093"/>
      <c r="H51" s="201"/>
      <c r="I51" s="201"/>
      <c r="J51" s="201"/>
      <c r="K51" s="214"/>
      <c r="L51" s="214"/>
      <c r="M51" s="191"/>
      <c r="N51" s="186"/>
      <c r="O51" s="215"/>
      <c r="P51" s="215"/>
      <c r="Q51" s="215"/>
      <c r="R51" s="215"/>
      <c r="S51" s="215"/>
      <c r="T51" s="215"/>
      <c r="U51" s="215"/>
    </row>
    <row r="52" spans="2:21" ht="50" customHeight="1" thickBot="1">
      <c r="B52" s="182"/>
      <c r="C52" s="1094" t="s">
        <v>822</v>
      </c>
      <c r="D52" s="1095"/>
      <c r="E52" s="1080" t="s">
        <v>962</v>
      </c>
      <c r="F52" s="1080"/>
      <c r="G52" s="1081"/>
      <c r="H52" s="201"/>
      <c r="I52" s="201"/>
      <c r="J52" s="201"/>
      <c r="K52" s="214"/>
      <c r="L52" s="214"/>
      <c r="M52" s="191"/>
      <c r="N52" s="186"/>
      <c r="O52" s="215"/>
      <c r="P52" s="215"/>
      <c r="Q52" s="215"/>
      <c r="R52" s="215"/>
      <c r="S52" s="215"/>
      <c r="T52" s="215"/>
      <c r="U52" s="215"/>
    </row>
    <row r="53" spans="2:21" ht="50" customHeight="1" thickBot="1">
      <c r="B53" s="182"/>
      <c r="C53" s="1078" t="s">
        <v>823</v>
      </c>
      <c r="D53" s="1079"/>
      <c r="E53" s="1080" t="s">
        <v>961</v>
      </c>
      <c r="F53" s="1080"/>
      <c r="G53" s="1081"/>
      <c r="H53" s="201"/>
      <c r="I53" s="201"/>
      <c r="J53" s="201"/>
      <c r="K53" s="214"/>
      <c r="L53" s="214"/>
      <c r="M53" s="191"/>
      <c r="N53" s="186"/>
      <c r="O53" s="215"/>
      <c r="P53" s="215"/>
      <c r="Q53" s="215"/>
      <c r="R53" s="215"/>
      <c r="S53" s="215"/>
      <c r="T53" s="215"/>
      <c r="U53" s="215"/>
    </row>
    <row r="54" spans="2:21" customFormat="1" ht="15" customHeight="1" thickBot="1">
      <c r="B54" s="68"/>
      <c r="C54" s="110"/>
      <c r="D54" s="110"/>
      <c r="E54" s="110"/>
      <c r="F54" s="110"/>
      <c r="G54" s="110"/>
      <c r="H54" s="110"/>
      <c r="I54" s="110"/>
      <c r="J54" s="110"/>
      <c r="K54" s="110"/>
      <c r="L54" s="110"/>
      <c r="M54" s="70"/>
      <c r="N54" s="110"/>
    </row>
    <row r="55" spans="2:21" s="205" customFormat="1" ht="87.75" customHeight="1">
      <c r="B55" s="216"/>
      <c r="C55" s="379" t="s">
        <v>824</v>
      </c>
      <c r="D55" s="377" t="s">
        <v>825</v>
      </c>
      <c r="E55" s="377" t="s">
        <v>826</v>
      </c>
      <c r="F55" s="377" t="s">
        <v>827</v>
      </c>
      <c r="G55" s="377" t="s">
        <v>828</v>
      </c>
      <c r="H55" s="377" t="s">
        <v>829</v>
      </c>
      <c r="I55" s="377" t="s">
        <v>830</v>
      </c>
      <c r="J55" s="378" t="s">
        <v>831</v>
      </c>
      <c r="K55" s="207"/>
      <c r="L55" s="207"/>
      <c r="M55" s="208"/>
      <c r="N55" s="209"/>
      <c r="O55" s="210"/>
      <c r="P55" s="210"/>
      <c r="Q55" s="210"/>
      <c r="R55" s="210"/>
      <c r="S55" s="210"/>
      <c r="T55" s="210"/>
      <c r="U55" s="210"/>
    </row>
    <row r="56" spans="2:21" ht="30" customHeight="1">
      <c r="B56" s="182"/>
      <c r="C56" s="187" t="s">
        <v>832</v>
      </c>
      <c r="D56" s="189"/>
      <c r="E56" s="189"/>
      <c r="F56" s="189"/>
      <c r="G56" s="189"/>
      <c r="H56" s="189"/>
      <c r="I56" s="189"/>
      <c r="J56" s="190"/>
      <c r="K56" s="214"/>
      <c r="L56" s="214"/>
      <c r="M56" s="191"/>
      <c r="N56" s="186"/>
      <c r="O56" s="215"/>
      <c r="P56" s="215"/>
      <c r="Q56" s="215"/>
      <c r="R56" s="215"/>
      <c r="S56" s="215"/>
      <c r="T56" s="215"/>
      <c r="U56" s="215"/>
    </row>
    <row r="57" spans="2:21" ht="30" customHeight="1">
      <c r="B57" s="182"/>
      <c r="C57" s="187" t="s">
        <v>833</v>
      </c>
      <c r="D57" s="189"/>
      <c r="E57" s="189"/>
      <c r="F57" s="189"/>
      <c r="G57" s="189"/>
      <c r="H57" s="189"/>
      <c r="I57" s="189"/>
      <c r="J57" s="190"/>
      <c r="K57" s="214"/>
      <c r="L57" s="214"/>
      <c r="M57" s="191"/>
      <c r="N57" s="186"/>
      <c r="O57" s="215"/>
      <c r="P57" s="215"/>
      <c r="Q57" s="215"/>
      <c r="R57" s="215"/>
      <c r="S57" s="215"/>
      <c r="T57" s="215"/>
      <c r="U57" s="215"/>
    </row>
    <row r="58" spans="2:21" ht="30" customHeight="1">
      <c r="B58" s="182"/>
      <c r="C58" s="187" t="s">
        <v>834</v>
      </c>
      <c r="D58" s="189"/>
      <c r="E58" s="189"/>
      <c r="F58" s="189"/>
      <c r="G58" s="189"/>
      <c r="H58" s="189"/>
      <c r="I58" s="189"/>
      <c r="J58" s="190"/>
      <c r="K58" s="214"/>
      <c r="L58" s="214"/>
      <c r="M58" s="191"/>
      <c r="N58" s="186"/>
      <c r="O58" s="215"/>
      <c r="P58" s="215"/>
      <c r="Q58" s="215"/>
      <c r="R58" s="215"/>
      <c r="S58" s="215"/>
      <c r="T58" s="215"/>
      <c r="U58" s="215"/>
    </row>
    <row r="59" spans="2:21" ht="30" customHeight="1">
      <c r="B59" s="182"/>
      <c r="C59" s="187" t="s">
        <v>835</v>
      </c>
      <c r="D59" s="189"/>
      <c r="E59" s="189"/>
      <c r="F59" s="189"/>
      <c r="G59" s="189"/>
      <c r="H59" s="189"/>
      <c r="I59" s="189"/>
      <c r="J59" s="190"/>
      <c r="K59" s="214"/>
      <c r="L59" s="214"/>
      <c r="M59" s="191"/>
      <c r="N59" s="186"/>
      <c r="O59" s="215"/>
      <c r="P59" s="215"/>
      <c r="Q59" s="215"/>
      <c r="R59" s="215"/>
      <c r="S59" s="215"/>
      <c r="T59" s="215"/>
      <c r="U59" s="215"/>
    </row>
    <row r="60" spans="2:21" ht="30" customHeight="1">
      <c r="B60" s="182"/>
      <c r="C60" s="187" t="s">
        <v>836</v>
      </c>
      <c r="D60" s="217"/>
      <c r="E60" s="189"/>
      <c r="F60" s="189"/>
      <c r="G60" s="189"/>
      <c r="H60" s="189"/>
      <c r="I60" s="189"/>
      <c r="J60" s="190"/>
      <c r="K60" s="214"/>
      <c r="L60" s="214"/>
      <c r="M60" s="191"/>
      <c r="N60" s="186"/>
      <c r="O60" s="215"/>
      <c r="P60" s="215"/>
      <c r="Q60" s="215"/>
      <c r="R60" s="215"/>
      <c r="S60" s="215"/>
      <c r="T60" s="215"/>
      <c r="U60" s="215"/>
    </row>
    <row r="61" spans="2:21" ht="30" customHeight="1" thickBot="1">
      <c r="B61" s="182"/>
      <c r="C61" s="218"/>
      <c r="D61" s="219"/>
      <c r="E61" s="220"/>
      <c r="F61" s="220"/>
      <c r="G61" s="220"/>
      <c r="H61" s="220"/>
      <c r="I61" s="220"/>
      <c r="J61" s="221"/>
      <c r="K61" s="214"/>
      <c r="L61" s="214"/>
      <c r="M61" s="191"/>
      <c r="N61" s="186"/>
      <c r="O61" s="215"/>
      <c r="P61" s="215"/>
      <c r="Q61" s="215"/>
      <c r="R61" s="215"/>
      <c r="S61" s="215"/>
      <c r="T61" s="215"/>
      <c r="U61" s="215"/>
    </row>
    <row r="62" spans="2:21">
      <c r="B62" s="182"/>
      <c r="C62" s="196"/>
      <c r="D62" s="196"/>
      <c r="E62" s="196"/>
      <c r="F62" s="196"/>
      <c r="G62" s="196"/>
      <c r="H62" s="196"/>
      <c r="I62" s="196"/>
      <c r="J62" s="196"/>
      <c r="K62" s="196"/>
      <c r="L62" s="196"/>
      <c r="M62" s="184"/>
      <c r="N62" s="179"/>
    </row>
    <row r="63" spans="2:21">
      <c r="B63" s="182"/>
      <c r="C63" s="185" t="s">
        <v>837</v>
      </c>
      <c r="D63" s="196"/>
      <c r="E63" s="196"/>
      <c r="F63" s="196"/>
      <c r="G63" s="196"/>
      <c r="H63" s="196"/>
      <c r="I63" s="196"/>
      <c r="J63" s="196"/>
      <c r="K63" s="196"/>
      <c r="L63" s="196"/>
      <c r="M63" s="184"/>
      <c r="N63" s="179"/>
    </row>
    <row r="64" spans="2:21" ht="15" thickBot="1">
      <c r="B64" s="182"/>
      <c r="C64" s="185"/>
      <c r="D64" s="196"/>
      <c r="E64" s="196"/>
      <c r="F64" s="196"/>
      <c r="G64" s="196"/>
      <c r="H64" s="196"/>
      <c r="I64" s="196"/>
      <c r="J64" s="196"/>
      <c r="K64" s="196"/>
      <c r="L64" s="196"/>
      <c r="M64" s="184"/>
      <c r="N64" s="179"/>
    </row>
    <row r="65" spans="2:14" ht="60" customHeight="1" thickBot="1">
      <c r="B65" s="182"/>
      <c r="C65" s="1082" t="s">
        <v>838</v>
      </c>
      <c r="D65" s="1083"/>
      <c r="E65" s="1084"/>
      <c r="F65" s="1085"/>
      <c r="G65" s="524"/>
      <c r="H65" s="196"/>
      <c r="I65" s="196"/>
      <c r="J65" s="196"/>
      <c r="K65" s="196"/>
      <c r="L65" s="196"/>
      <c r="M65" s="184"/>
      <c r="N65" s="179"/>
    </row>
    <row r="66" spans="2:14" ht="15" thickBot="1">
      <c r="B66" s="182"/>
      <c r="C66" s="222"/>
      <c r="D66" s="222"/>
      <c r="E66" s="196"/>
      <c r="F66" s="196"/>
      <c r="G66" s="196"/>
      <c r="H66" s="196"/>
      <c r="I66" s="196"/>
      <c r="J66" s="196"/>
      <c r="K66" s="196"/>
      <c r="L66" s="196"/>
      <c r="M66" s="184"/>
      <c r="N66" s="179"/>
    </row>
    <row r="67" spans="2:14" ht="45" customHeight="1">
      <c r="B67" s="182"/>
      <c r="C67" s="1086" t="s">
        <v>839</v>
      </c>
      <c r="D67" s="1087"/>
      <c r="E67" s="1088" t="s">
        <v>840</v>
      </c>
      <c r="F67" s="1089"/>
      <c r="G67" s="196"/>
      <c r="H67" s="196"/>
      <c r="I67" s="196"/>
      <c r="J67" s="196"/>
      <c r="K67" s="196"/>
      <c r="L67" s="196"/>
      <c r="M67" s="184"/>
      <c r="N67" s="179"/>
    </row>
    <row r="68" spans="2:14" ht="29.75" customHeight="1">
      <c r="B68" s="182"/>
      <c r="C68" s="1071" t="s">
        <v>1942</v>
      </c>
      <c r="D68" s="1072"/>
      <c r="E68" s="1073"/>
      <c r="F68" s="1074"/>
      <c r="G68" s="196"/>
      <c r="H68" s="196"/>
      <c r="I68" s="196"/>
      <c r="J68" s="196"/>
      <c r="K68" s="196"/>
      <c r="L68" s="196"/>
      <c r="M68" s="184"/>
      <c r="N68" s="179"/>
    </row>
    <row r="69" spans="2:14" ht="32.25" customHeight="1" thickBot="1">
      <c r="B69" s="182"/>
      <c r="C69" s="1075"/>
      <c r="D69" s="1076"/>
      <c r="E69" s="1076"/>
      <c r="F69" s="1077"/>
      <c r="G69" s="196"/>
      <c r="H69" s="196"/>
      <c r="I69" s="196"/>
      <c r="J69" s="196"/>
      <c r="K69" s="196"/>
      <c r="L69" s="196"/>
      <c r="M69" s="184"/>
      <c r="N69" s="179"/>
    </row>
    <row r="70" spans="2:14">
      <c r="B70" s="182"/>
      <c r="C70" s="179"/>
      <c r="D70" s="179"/>
      <c r="E70" s="179"/>
      <c r="F70" s="179"/>
      <c r="G70" s="179"/>
      <c r="H70" s="179"/>
      <c r="I70" s="179"/>
      <c r="J70" s="179"/>
      <c r="K70" s="179"/>
      <c r="L70" s="179"/>
      <c r="M70" s="223"/>
      <c r="N70" s="179"/>
    </row>
    <row r="71" spans="2:14" ht="15" thickBot="1">
      <c r="B71" s="224"/>
      <c r="C71" s="225"/>
      <c r="D71" s="225"/>
      <c r="E71" s="225"/>
      <c r="F71" s="225"/>
      <c r="G71" s="225"/>
      <c r="H71" s="225"/>
      <c r="I71" s="225"/>
      <c r="J71" s="225"/>
      <c r="K71" s="225"/>
      <c r="L71" s="225"/>
      <c r="M71" s="226"/>
      <c r="N71" s="179"/>
    </row>
  </sheetData>
  <mergeCells count="36">
    <mergeCell ref="C3:G3"/>
    <mergeCell ref="D8:G8"/>
    <mergeCell ref="C30:D30"/>
    <mergeCell ref="E30:G30"/>
    <mergeCell ref="C31:D31"/>
    <mergeCell ref="E31:G31"/>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46:D46"/>
    <mergeCell ref="E46:G46"/>
    <mergeCell ref="C51:D51"/>
    <mergeCell ref="E51:G51"/>
    <mergeCell ref="C52:D52"/>
    <mergeCell ref="E52:G52"/>
    <mergeCell ref="C68:D68"/>
    <mergeCell ref="E68:F68"/>
    <mergeCell ref="C69:D69"/>
    <mergeCell ref="E69:F69"/>
    <mergeCell ref="C53:D53"/>
    <mergeCell ref="E53:G53"/>
    <mergeCell ref="C65:D65"/>
    <mergeCell ref="E65:F65"/>
    <mergeCell ref="C67:D67"/>
    <mergeCell ref="E67:F6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63500</xdr:colOff>
                    <xdr:row>7</xdr:row>
                    <xdr:rowOff>292100</xdr:rowOff>
                  </from>
                  <to>
                    <xdr:col>6</xdr:col>
                    <xdr:colOff>368300</xdr:colOff>
                    <xdr:row>7</xdr:row>
                    <xdr:rowOff>444500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xdr:col>
                    <xdr:colOff>63500</xdr:colOff>
                    <xdr:row>7</xdr:row>
                    <xdr:rowOff>63500</xdr:rowOff>
                  </from>
                  <to>
                    <xdr:col>5</xdr:col>
                    <xdr:colOff>1866900</xdr:colOff>
                    <xdr:row>7</xdr:row>
                    <xdr:rowOff>254000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23603"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23604"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23605"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23606"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23607"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23608"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23609"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23610"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23611"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23612"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23613"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23614"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23615"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23616"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23617"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23618"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23619"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23620"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23621"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23622"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I49"/>
  <sheetViews>
    <sheetView topLeftCell="A41" zoomScale="80" zoomScaleNormal="80" workbookViewId="0">
      <selection activeCell="C46" sqref="C46:D46"/>
    </sheetView>
  </sheetViews>
  <sheetFormatPr defaultColWidth="9.36328125" defaultRowHeight="14"/>
  <cols>
    <col min="1" max="2" width="1.6328125" style="197" customWidth="1"/>
    <col min="3" max="3" width="50" style="197" customWidth="1"/>
    <col min="4" max="4" width="29.453125" style="197" customWidth="1"/>
    <col min="5" max="5" width="24.08984375" style="197" customWidth="1"/>
    <col min="6" max="7" width="24.6328125" style="197" customWidth="1"/>
    <col min="8" max="8" width="60.6328125" style="197" customWidth="1"/>
    <col min="9" max="10" width="1.6328125" style="197" customWidth="1"/>
    <col min="11" max="16384" width="9.36328125" style="197"/>
  </cols>
  <sheetData>
    <row r="1" spans="2:9" ht="14.5" thickBot="1"/>
    <row r="2" spans="2:9" ht="14.5" thickBot="1">
      <c r="B2" s="227"/>
      <c r="C2" s="228"/>
      <c r="D2" s="228"/>
      <c r="E2" s="228"/>
      <c r="F2" s="228"/>
      <c r="G2" s="228"/>
      <c r="H2" s="228"/>
      <c r="I2" s="229"/>
    </row>
    <row r="3" spans="2:9" ht="20.5" thickBot="1">
      <c r="B3" s="198"/>
      <c r="C3" s="1182" t="s">
        <v>841</v>
      </c>
      <c r="D3" s="1183"/>
      <c r="E3" s="1183"/>
      <c r="F3" s="1183"/>
      <c r="G3" s="1183"/>
      <c r="H3" s="1184"/>
      <c r="I3" s="230"/>
    </row>
    <row r="4" spans="2:9">
      <c r="B4" s="198"/>
      <c r="C4" s="200"/>
      <c r="D4" s="200"/>
      <c r="E4" s="200"/>
      <c r="F4" s="200"/>
      <c r="G4" s="200"/>
      <c r="H4" s="200"/>
      <c r="I4" s="230"/>
    </row>
    <row r="5" spans="2:9">
      <c r="B5" s="198"/>
      <c r="C5" s="200"/>
      <c r="D5" s="200"/>
      <c r="E5" s="200"/>
      <c r="F5" s="200"/>
      <c r="G5" s="200"/>
      <c r="H5" s="200"/>
      <c r="I5" s="230"/>
    </row>
    <row r="6" spans="2:9">
      <c r="B6" s="198"/>
      <c r="C6" s="231" t="s">
        <v>842</v>
      </c>
      <c r="D6" s="200"/>
      <c r="E6" s="200"/>
      <c r="F6" s="200"/>
      <c r="G6" s="200"/>
      <c r="H6" s="200"/>
      <c r="I6" s="230"/>
    </row>
    <row r="7" spans="2:9" ht="14.5" thickBot="1">
      <c r="B7" s="198"/>
      <c r="C7" s="200"/>
      <c r="D7" s="200"/>
      <c r="E7" s="200"/>
      <c r="F7" s="200"/>
      <c r="G7" s="200"/>
      <c r="H7" s="200"/>
      <c r="I7" s="230"/>
    </row>
    <row r="8" spans="2:9" ht="45" customHeight="1">
      <c r="B8" s="198"/>
      <c r="C8" s="1086" t="s">
        <v>843</v>
      </c>
      <c r="D8" s="1087"/>
      <c r="E8" s="1185" t="s">
        <v>963</v>
      </c>
      <c r="F8" s="1185"/>
      <c r="G8" s="1185"/>
      <c r="H8" s="1186"/>
      <c r="I8" s="230"/>
    </row>
    <row r="9" spans="2:9" ht="126.5" customHeight="1" thickBot="1">
      <c r="B9" s="198"/>
      <c r="C9" s="1078" t="s">
        <v>844</v>
      </c>
      <c r="D9" s="1079"/>
      <c r="E9" s="1187" t="s">
        <v>964</v>
      </c>
      <c r="F9" s="1188"/>
      <c r="G9" s="1188"/>
      <c r="H9" s="1189"/>
      <c r="I9" s="230"/>
    </row>
    <row r="10" spans="2:9" ht="15" customHeight="1" thickBot="1">
      <c r="B10" s="198"/>
      <c r="C10" s="1180"/>
      <c r="D10" s="1180"/>
      <c r="E10" s="1181"/>
      <c r="F10" s="1181"/>
      <c r="G10" s="1181"/>
      <c r="H10" s="1181"/>
      <c r="I10" s="230"/>
    </row>
    <row r="11" spans="2:9" ht="30" customHeight="1">
      <c r="B11" s="198"/>
      <c r="C11" s="1103" t="s">
        <v>845</v>
      </c>
      <c r="D11" s="1166"/>
      <c r="E11" s="1166"/>
      <c r="F11" s="1166"/>
      <c r="G11" s="1166"/>
      <c r="H11" s="1167"/>
      <c r="I11" s="230"/>
    </row>
    <row r="12" spans="2:9">
      <c r="B12" s="198"/>
      <c r="C12" s="232" t="s">
        <v>846</v>
      </c>
      <c r="D12" s="233" t="s">
        <v>847</v>
      </c>
      <c r="E12" s="233" t="s">
        <v>300</v>
      </c>
      <c r="F12" s="233" t="s">
        <v>301</v>
      </c>
      <c r="G12" s="233" t="s">
        <v>848</v>
      </c>
      <c r="H12" s="519" t="s">
        <v>849</v>
      </c>
      <c r="I12" s="230"/>
    </row>
    <row r="13" spans="2:9" ht="48" customHeight="1">
      <c r="B13" s="198"/>
      <c r="C13" s="453" t="s">
        <v>966</v>
      </c>
      <c r="D13" s="520" t="s">
        <v>965</v>
      </c>
      <c r="E13" s="384" t="s">
        <v>967</v>
      </c>
      <c r="F13" s="384" t="s">
        <v>968</v>
      </c>
      <c r="G13" s="384" t="s">
        <v>969</v>
      </c>
      <c r="H13" s="531" t="s">
        <v>970</v>
      </c>
      <c r="I13" s="230"/>
    </row>
    <row r="14" spans="2:9" ht="82.25" customHeight="1">
      <c r="B14" s="198"/>
      <c r="C14" s="453" t="s">
        <v>972</v>
      </c>
      <c r="D14" s="520" t="s">
        <v>971</v>
      </c>
      <c r="E14" s="384" t="s">
        <v>967</v>
      </c>
      <c r="F14" s="384" t="s">
        <v>973</v>
      </c>
      <c r="G14" s="384" t="s">
        <v>969</v>
      </c>
      <c r="H14" s="531" t="s">
        <v>974</v>
      </c>
      <c r="I14" s="230"/>
    </row>
    <row r="15" spans="2:9" ht="64.25" customHeight="1">
      <c r="B15" s="198"/>
      <c r="C15" s="453" t="s">
        <v>976</v>
      </c>
      <c r="D15" s="520" t="s">
        <v>975</v>
      </c>
      <c r="E15" s="382" t="s">
        <v>977</v>
      </c>
      <c r="F15" s="382" t="s">
        <v>978</v>
      </c>
      <c r="G15" s="382" t="s">
        <v>979</v>
      </c>
      <c r="H15" s="532" t="s">
        <v>980</v>
      </c>
      <c r="I15" s="230"/>
    </row>
    <row r="16" spans="2:9" ht="101" customHeight="1">
      <c r="B16" s="198"/>
      <c r="C16" s="1171" t="s">
        <v>982</v>
      </c>
      <c r="D16" s="1173" t="s">
        <v>981</v>
      </c>
      <c r="E16" s="384" t="s">
        <v>983</v>
      </c>
      <c r="F16" s="382" t="s">
        <v>1015</v>
      </c>
      <c r="G16" s="1176" t="s">
        <v>985</v>
      </c>
      <c r="H16" s="533" t="s">
        <v>1157</v>
      </c>
      <c r="I16" s="230"/>
    </row>
    <row r="17" spans="2:9" ht="53.4" customHeight="1">
      <c r="B17" s="198"/>
      <c r="C17" s="1172"/>
      <c r="D17" s="1173"/>
      <c r="E17" s="384" t="s">
        <v>984</v>
      </c>
      <c r="F17" s="382" t="s">
        <v>987</v>
      </c>
      <c r="G17" s="1177"/>
      <c r="H17" s="533" t="s">
        <v>1157</v>
      </c>
      <c r="I17" s="230"/>
    </row>
    <row r="18" spans="2:9" ht="89" customHeight="1">
      <c r="B18" s="198"/>
      <c r="C18" s="453" t="s">
        <v>988</v>
      </c>
      <c r="D18" s="520" t="s">
        <v>986</v>
      </c>
      <c r="E18" s="385" t="s">
        <v>989</v>
      </c>
      <c r="F18" s="385" t="s">
        <v>990</v>
      </c>
      <c r="G18" s="383" t="s">
        <v>997</v>
      </c>
      <c r="H18" s="533" t="s">
        <v>1157</v>
      </c>
      <c r="I18" s="230"/>
    </row>
    <row r="19" spans="2:9" ht="66.650000000000006" customHeight="1">
      <c r="B19" s="198"/>
      <c r="C19" s="1171" t="s">
        <v>991</v>
      </c>
      <c r="D19" s="1173" t="s">
        <v>992</v>
      </c>
      <c r="E19" s="384" t="s">
        <v>993</v>
      </c>
      <c r="F19" s="382" t="s">
        <v>995</v>
      </c>
      <c r="G19" s="1178" t="s">
        <v>998</v>
      </c>
      <c r="H19" s="533" t="s">
        <v>1157</v>
      </c>
      <c r="I19" s="230"/>
    </row>
    <row r="20" spans="2:9" ht="120.65" customHeight="1" thickBot="1">
      <c r="B20" s="198"/>
      <c r="C20" s="1175"/>
      <c r="D20" s="1174"/>
      <c r="E20" s="454" t="s">
        <v>994</v>
      </c>
      <c r="F20" s="386" t="s">
        <v>996</v>
      </c>
      <c r="G20" s="1179"/>
      <c r="H20" s="534" t="s">
        <v>1157</v>
      </c>
      <c r="I20" s="230"/>
    </row>
    <row r="21" spans="2:9">
      <c r="B21" s="198"/>
      <c r="C21" s="200"/>
      <c r="D21" s="200"/>
      <c r="E21" s="200"/>
      <c r="F21" s="200"/>
      <c r="G21" s="200"/>
      <c r="H21" s="200"/>
      <c r="I21" s="230"/>
    </row>
    <row r="22" spans="2:9">
      <c r="B22" s="198"/>
      <c r="C22" s="222"/>
      <c r="D22" s="200"/>
      <c r="E22" s="200"/>
      <c r="F22" s="200"/>
      <c r="G22" s="200"/>
      <c r="H22" s="200"/>
      <c r="I22" s="230"/>
    </row>
    <row r="23" spans="2:9">
      <c r="B23" s="198"/>
      <c r="C23" s="231" t="s">
        <v>850</v>
      </c>
      <c r="D23" s="200"/>
      <c r="E23" s="200"/>
      <c r="F23" s="200"/>
      <c r="G23" s="200"/>
      <c r="H23" s="200"/>
      <c r="I23" s="230"/>
    </row>
    <row r="24" spans="2:9" ht="14.5" thickBot="1">
      <c r="B24" s="198"/>
      <c r="C24" s="231"/>
      <c r="D24" s="200"/>
      <c r="E24" s="200"/>
      <c r="F24" s="200"/>
      <c r="G24" s="200"/>
      <c r="H24" s="200"/>
      <c r="I24" s="230"/>
    </row>
    <row r="25" spans="2:9" ht="30" customHeight="1">
      <c r="B25" s="198"/>
      <c r="C25" s="1168" t="s">
        <v>851</v>
      </c>
      <c r="D25" s="1169"/>
      <c r="E25" s="1169"/>
      <c r="F25" s="1169"/>
      <c r="G25" s="1169"/>
      <c r="H25" s="1170"/>
      <c r="I25" s="230"/>
    </row>
    <row r="26" spans="2:9" ht="30" customHeight="1">
      <c r="B26" s="198"/>
      <c r="C26" s="1144" t="s">
        <v>999</v>
      </c>
      <c r="D26" s="1145"/>
      <c r="E26" s="1145" t="s">
        <v>849</v>
      </c>
      <c r="F26" s="1145"/>
      <c r="G26" s="1145"/>
      <c r="H26" s="1146"/>
      <c r="I26" s="230"/>
    </row>
    <row r="27" spans="2:9" s="12" customFormat="1" ht="34.25" customHeight="1">
      <c r="B27" s="50"/>
      <c r="C27" s="1126" t="s">
        <v>1139</v>
      </c>
      <c r="D27" s="1127"/>
      <c r="E27" s="1128" t="s">
        <v>1003</v>
      </c>
      <c r="F27" s="1129"/>
      <c r="G27" s="1129"/>
      <c r="H27" s="1130"/>
      <c r="I27" s="487"/>
    </row>
    <row r="28" spans="2:9" s="12" customFormat="1" ht="34.25" customHeight="1">
      <c r="B28" s="50"/>
      <c r="C28" s="1126" t="s">
        <v>1000</v>
      </c>
      <c r="D28" s="1127"/>
      <c r="E28" s="1131"/>
      <c r="F28" s="1132"/>
      <c r="G28" s="1132"/>
      <c r="H28" s="1133"/>
      <c r="I28" s="487"/>
    </row>
    <row r="29" spans="2:9" s="12" customFormat="1" ht="38" customHeight="1">
      <c r="B29" s="50"/>
      <c r="C29" s="1126" t="s">
        <v>1001</v>
      </c>
      <c r="D29" s="1127"/>
      <c r="E29" s="1134"/>
      <c r="F29" s="1135"/>
      <c r="G29" s="1135"/>
      <c r="H29" s="1136"/>
      <c r="I29" s="487"/>
    </row>
    <row r="30" spans="2:9" ht="48" customHeight="1">
      <c r="B30" s="198"/>
      <c r="C30" s="1161" t="s">
        <v>1002</v>
      </c>
      <c r="D30" s="1162"/>
      <c r="E30" s="1163" t="s">
        <v>1004</v>
      </c>
      <c r="F30" s="1164"/>
      <c r="G30" s="1164"/>
      <c r="H30" s="1165"/>
      <c r="I30" s="230"/>
    </row>
    <row r="31" spans="2:9">
      <c r="B31" s="198"/>
      <c r="C31" s="200"/>
      <c r="D31" s="200"/>
      <c r="E31" s="200"/>
      <c r="F31" s="200"/>
      <c r="G31" s="200"/>
      <c r="H31" s="200"/>
      <c r="I31" s="230"/>
    </row>
    <row r="32" spans="2:9">
      <c r="B32" s="198"/>
      <c r="C32" s="200"/>
      <c r="D32" s="200"/>
      <c r="E32" s="200"/>
      <c r="F32" s="200"/>
      <c r="G32" s="200"/>
      <c r="H32" s="200"/>
      <c r="I32" s="230"/>
    </row>
    <row r="33" spans="2:9">
      <c r="B33" s="198"/>
      <c r="C33" s="231" t="s">
        <v>852</v>
      </c>
      <c r="D33" s="231"/>
      <c r="E33" s="200"/>
      <c r="F33" s="200"/>
      <c r="G33" s="200"/>
      <c r="H33" s="200"/>
      <c r="I33" s="230"/>
    </row>
    <row r="34" spans="2:9" ht="14.5" thickBot="1">
      <c r="B34" s="198"/>
      <c r="C34" s="234"/>
      <c r="D34" s="200"/>
      <c r="E34" s="200"/>
      <c r="F34" s="200"/>
      <c r="G34" s="200"/>
      <c r="H34" s="200"/>
      <c r="I34" s="230"/>
    </row>
    <row r="35" spans="2:9" ht="116.4" customHeight="1">
      <c r="B35" s="198"/>
      <c r="C35" s="1086" t="s">
        <v>853</v>
      </c>
      <c r="D35" s="1087"/>
      <c r="E35" s="1158" t="s">
        <v>1140</v>
      </c>
      <c r="F35" s="1159"/>
      <c r="G35" s="1159"/>
      <c r="H35" s="1160"/>
      <c r="I35" s="230"/>
    </row>
    <row r="36" spans="2:9" ht="92" customHeight="1">
      <c r="B36" s="198"/>
      <c r="C36" s="1094" t="s">
        <v>854</v>
      </c>
      <c r="D36" s="1095"/>
      <c r="E36" s="1152" t="s">
        <v>1005</v>
      </c>
      <c r="F36" s="1153"/>
      <c r="G36" s="1153"/>
      <c r="H36" s="1154"/>
      <c r="I36" s="230"/>
    </row>
    <row r="37" spans="2:9" ht="69" customHeight="1">
      <c r="B37" s="198"/>
      <c r="C37" s="1094" t="s">
        <v>855</v>
      </c>
      <c r="D37" s="1095"/>
      <c r="E37" s="1152" t="s">
        <v>1141</v>
      </c>
      <c r="F37" s="1153"/>
      <c r="G37" s="1153"/>
      <c r="H37" s="1154"/>
      <c r="I37" s="230"/>
    </row>
    <row r="38" spans="2:9" ht="55.25" customHeight="1">
      <c r="B38" s="198"/>
      <c r="C38" s="1094" t="s">
        <v>856</v>
      </c>
      <c r="D38" s="1095"/>
      <c r="E38" s="1152" t="s">
        <v>1142</v>
      </c>
      <c r="F38" s="1153"/>
      <c r="G38" s="1153"/>
      <c r="H38" s="1154"/>
      <c r="I38" s="230"/>
    </row>
    <row r="39" spans="2:9" ht="67.25" customHeight="1" thickBot="1">
      <c r="B39" s="198"/>
      <c r="C39" s="1078" t="s">
        <v>857</v>
      </c>
      <c r="D39" s="1079"/>
      <c r="E39" s="1155" t="s">
        <v>1006</v>
      </c>
      <c r="F39" s="1156"/>
      <c r="G39" s="1156"/>
      <c r="H39" s="1157"/>
      <c r="I39" s="230"/>
    </row>
    <row r="40" spans="2:9" customFormat="1" ht="15" customHeight="1">
      <c r="B40" s="68"/>
      <c r="C40" s="110"/>
      <c r="D40" s="110"/>
      <c r="E40" s="110"/>
      <c r="F40" s="110"/>
      <c r="G40" s="110"/>
      <c r="H40" s="110"/>
      <c r="I40" s="70"/>
    </row>
    <row r="41" spans="2:9">
      <c r="B41" s="198"/>
      <c r="C41" s="222"/>
      <c r="D41" s="200"/>
      <c r="E41" s="200"/>
      <c r="F41" s="200"/>
      <c r="G41" s="200"/>
      <c r="H41" s="200"/>
      <c r="I41" s="230"/>
    </row>
    <row r="42" spans="2:9">
      <c r="B42" s="198"/>
      <c r="C42" s="231" t="s">
        <v>858</v>
      </c>
      <c r="D42" s="200"/>
      <c r="E42" s="200"/>
      <c r="F42" s="200"/>
      <c r="G42" s="200"/>
      <c r="H42" s="200"/>
      <c r="I42" s="230"/>
    </row>
    <row r="43" spans="2:9" ht="14.5" thickBot="1">
      <c r="B43" s="198"/>
      <c r="C43" s="231"/>
      <c r="D43" s="200"/>
      <c r="E43" s="200"/>
      <c r="F43" s="200"/>
      <c r="G43" s="200"/>
      <c r="H43" s="200"/>
      <c r="I43" s="230"/>
    </row>
    <row r="44" spans="2:9" ht="45" customHeight="1">
      <c r="B44" s="198"/>
      <c r="C44" s="1086" t="s">
        <v>859</v>
      </c>
      <c r="D44" s="1087"/>
      <c r="E44" s="1142"/>
      <c r="F44" s="1142"/>
      <c r="G44" s="1142"/>
      <c r="H44" s="1143"/>
      <c r="I44" s="230"/>
    </row>
    <row r="45" spans="2:9" ht="45" customHeight="1">
      <c r="B45" s="198"/>
      <c r="C45" s="1144" t="s">
        <v>860</v>
      </c>
      <c r="D45" s="1145"/>
      <c r="E45" s="1145" t="s">
        <v>840</v>
      </c>
      <c r="F45" s="1145"/>
      <c r="G45" s="1145"/>
      <c r="H45" s="1146"/>
      <c r="I45" s="230"/>
    </row>
    <row r="46" spans="2:9" ht="129" customHeight="1">
      <c r="B46" s="198"/>
      <c r="C46" s="1147" t="s">
        <v>1007</v>
      </c>
      <c r="D46" s="1148"/>
      <c r="E46" s="1149"/>
      <c r="F46" s="1150"/>
      <c r="G46" s="1150"/>
      <c r="H46" s="1151"/>
      <c r="I46" s="230"/>
    </row>
    <row r="47" spans="2:9" ht="45" customHeight="1" thickBot="1">
      <c r="B47" s="198"/>
      <c r="C47" s="1137"/>
      <c r="D47" s="1138"/>
      <c r="E47" s="1139"/>
      <c r="F47" s="1140"/>
      <c r="G47" s="1140"/>
      <c r="H47" s="1141"/>
      <c r="I47" s="230"/>
    </row>
    <row r="48" spans="2:9">
      <c r="B48" s="198"/>
      <c r="C48" s="200"/>
      <c r="D48" s="200"/>
      <c r="E48" s="200"/>
      <c r="F48" s="200"/>
      <c r="G48" s="200"/>
      <c r="H48" s="200"/>
      <c r="I48" s="230"/>
    </row>
    <row r="49" spans="2:9" ht="14.5" thickBot="1">
      <c r="B49" s="235"/>
      <c r="C49" s="236"/>
      <c r="D49" s="236"/>
      <c r="E49" s="236"/>
      <c r="F49" s="236"/>
      <c r="G49" s="236"/>
      <c r="H49" s="236"/>
      <c r="I49" s="237"/>
    </row>
  </sheetData>
  <mergeCells count="41">
    <mergeCell ref="C10:D10"/>
    <mergeCell ref="E10:H10"/>
    <mergeCell ref="C3:H3"/>
    <mergeCell ref="C8:D8"/>
    <mergeCell ref="E8:H8"/>
    <mergeCell ref="C9:D9"/>
    <mergeCell ref="E9:H9"/>
    <mergeCell ref="C11:H11"/>
    <mergeCell ref="C25:H25"/>
    <mergeCell ref="C26:D26"/>
    <mergeCell ref="E26:H26"/>
    <mergeCell ref="C27:D27"/>
    <mergeCell ref="C16:C17"/>
    <mergeCell ref="D16:D17"/>
    <mergeCell ref="D19:D20"/>
    <mergeCell ref="C19:C20"/>
    <mergeCell ref="G16:G17"/>
    <mergeCell ref="G19:G20"/>
    <mergeCell ref="C29:D29"/>
    <mergeCell ref="C35:D35"/>
    <mergeCell ref="E35:H35"/>
    <mergeCell ref="C36:D36"/>
    <mergeCell ref="E36:H36"/>
    <mergeCell ref="C30:D30"/>
    <mergeCell ref="E30:H30"/>
    <mergeCell ref="C28:D28"/>
    <mergeCell ref="E27:H29"/>
    <mergeCell ref="C47:D47"/>
    <mergeCell ref="E47:H47"/>
    <mergeCell ref="C44:D44"/>
    <mergeCell ref="E44:H44"/>
    <mergeCell ref="C45:D45"/>
    <mergeCell ref="E45:H45"/>
    <mergeCell ref="C46:D46"/>
    <mergeCell ref="E46:H46"/>
    <mergeCell ref="C37:D37"/>
    <mergeCell ref="E37:H37"/>
    <mergeCell ref="C38:D38"/>
    <mergeCell ref="E38:H38"/>
    <mergeCell ref="C39:D39"/>
    <mergeCell ref="E39:H3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43</xdr:row>
                    <xdr:rowOff>0</xdr:rowOff>
                  </from>
                  <to>
                    <xdr:col>4</xdr:col>
                    <xdr:colOff>596900</xdr:colOff>
                    <xdr:row>44</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641350</xdr:colOff>
                    <xdr:row>43</xdr:row>
                    <xdr:rowOff>0</xdr:rowOff>
                  </from>
                  <to>
                    <xdr:col>4</xdr:col>
                    <xdr:colOff>1238250</xdr:colOff>
                    <xdr:row>44</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1231900</xdr:colOff>
                    <xdr:row>43</xdr:row>
                    <xdr:rowOff>0</xdr:rowOff>
                  </from>
                  <to>
                    <xdr:col>5</xdr:col>
                    <xdr:colOff>476250</xdr:colOff>
                    <xdr:row>44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B1:F34"/>
  <sheetViews>
    <sheetView workbookViewId="0">
      <selection activeCell="D21" sqref="D21"/>
    </sheetView>
  </sheetViews>
  <sheetFormatPr defaultColWidth="9.36328125" defaultRowHeight="14"/>
  <cols>
    <col min="1" max="2" width="1.6328125" style="13" customWidth="1"/>
    <col min="3" max="3" width="11.453125" style="238" customWidth="1"/>
    <col min="4" max="4" width="116" style="14" customWidth="1"/>
    <col min="5" max="6" width="1.6328125" style="13" customWidth="1"/>
    <col min="7" max="16384" width="9.36328125" style="13"/>
  </cols>
  <sheetData>
    <row r="1" spans="2:6" ht="10.5" customHeight="1" thickBot="1"/>
    <row r="2" spans="2:6" ht="14.5" thickBot="1">
      <c r="B2" s="239"/>
      <c r="C2" s="240"/>
      <c r="D2" s="241"/>
      <c r="E2" s="242"/>
    </row>
    <row r="3" spans="2:6" ht="20.5" thickBot="1">
      <c r="B3" s="243"/>
      <c r="C3" s="1190" t="s">
        <v>861</v>
      </c>
      <c r="D3" s="1191"/>
      <c r="E3" s="244"/>
    </row>
    <row r="4" spans="2:6" ht="20">
      <c r="B4" s="243"/>
      <c r="C4" s="245"/>
      <c r="D4" s="245"/>
      <c r="E4" s="244"/>
    </row>
    <row r="5" spans="2:6" ht="20">
      <c r="B5" s="243"/>
      <c r="C5" s="185" t="s">
        <v>862</v>
      </c>
      <c r="D5" s="245"/>
      <c r="E5" s="244"/>
    </row>
    <row r="6" spans="2:6" ht="14.5" thickBot="1">
      <c r="B6" s="243"/>
      <c r="C6" s="246"/>
      <c r="D6" s="206"/>
      <c r="E6" s="244"/>
    </row>
    <row r="7" spans="2:6" ht="30" customHeight="1">
      <c r="B7" s="243"/>
      <c r="C7" s="247" t="s">
        <v>863</v>
      </c>
      <c r="D7" s="248" t="s">
        <v>864</v>
      </c>
      <c r="E7" s="244"/>
    </row>
    <row r="8" spans="2:6" ht="42">
      <c r="B8" s="243"/>
      <c r="C8" s="232">
        <v>1</v>
      </c>
      <c r="D8" s="190" t="s">
        <v>865</v>
      </c>
      <c r="E8" s="244"/>
      <c r="F8" s="249"/>
    </row>
    <row r="9" spans="2:6">
      <c r="B9" s="243"/>
      <c r="C9" s="232">
        <v>2</v>
      </c>
      <c r="D9" s="190" t="s">
        <v>866</v>
      </c>
      <c r="E9" s="244"/>
    </row>
    <row r="10" spans="2:6" ht="42">
      <c r="B10" s="243"/>
      <c r="C10" s="232">
        <v>3</v>
      </c>
      <c r="D10" s="190" t="s">
        <v>867</v>
      </c>
      <c r="E10" s="244"/>
    </row>
    <row r="11" spans="2:6">
      <c r="B11" s="243"/>
      <c r="C11" s="232">
        <v>4</v>
      </c>
      <c r="D11" s="190" t="s">
        <v>868</v>
      </c>
      <c r="E11" s="244"/>
    </row>
    <row r="12" spans="2:6" ht="28">
      <c r="B12" s="243"/>
      <c r="C12" s="232">
        <v>5</v>
      </c>
      <c r="D12" s="190" t="s">
        <v>869</v>
      </c>
      <c r="E12" s="244"/>
    </row>
    <row r="13" spans="2:6">
      <c r="B13" s="243"/>
      <c r="C13" s="232">
        <v>6</v>
      </c>
      <c r="D13" s="190" t="s">
        <v>870</v>
      </c>
      <c r="E13" s="244"/>
    </row>
    <row r="14" spans="2:6" ht="28">
      <c r="B14" s="243"/>
      <c r="C14" s="232">
        <v>7</v>
      </c>
      <c r="D14" s="190" t="s">
        <v>871</v>
      </c>
      <c r="E14" s="244"/>
    </row>
    <row r="15" spans="2:6">
      <c r="B15" s="243"/>
      <c r="C15" s="232">
        <v>8</v>
      </c>
      <c r="D15" s="190" t="s">
        <v>872</v>
      </c>
      <c r="E15" s="244"/>
    </row>
    <row r="16" spans="2:6">
      <c r="B16" s="243"/>
      <c r="C16" s="232">
        <v>9</v>
      </c>
      <c r="D16" s="190" t="s">
        <v>873</v>
      </c>
      <c r="E16" s="244"/>
    </row>
    <row r="17" spans="2:5">
      <c r="B17" s="243"/>
      <c r="C17" s="232">
        <v>10</v>
      </c>
      <c r="D17" s="250" t="s">
        <v>874</v>
      </c>
      <c r="E17" s="244"/>
    </row>
    <row r="18" spans="2:5" ht="28.5" thickBot="1">
      <c r="B18" s="243"/>
      <c r="C18" s="251">
        <v>11</v>
      </c>
      <c r="D18" s="195" t="s">
        <v>875</v>
      </c>
      <c r="E18" s="244"/>
    </row>
    <row r="19" spans="2:5">
      <c r="B19" s="243"/>
      <c r="C19" s="252"/>
      <c r="D19" s="201"/>
      <c r="E19" s="244"/>
    </row>
    <row r="20" spans="2:5">
      <c r="B20" s="243"/>
      <c r="C20" s="185" t="s">
        <v>876</v>
      </c>
      <c r="D20" s="201"/>
      <c r="E20" s="244"/>
    </row>
    <row r="21" spans="2:5" ht="14.5" thickBot="1">
      <c r="B21" s="243"/>
      <c r="C21" s="246"/>
      <c r="D21" s="201"/>
      <c r="E21" s="244"/>
    </row>
    <row r="22" spans="2:5" ht="30" customHeight="1">
      <c r="B22" s="243"/>
      <c r="C22" s="247" t="s">
        <v>863</v>
      </c>
      <c r="D22" s="248" t="s">
        <v>864</v>
      </c>
      <c r="E22" s="244"/>
    </row>
    <row r="23" spans="2:5">
      <c r="B23" s="243"/>
      <c r="C23" s="232">
        <v>1</v>
      </c>
      <c r="D23" s="250" t="s">
        <v>877</v>
      </c>
      <c r="E23" s="244"/>
    </row>
    <row r="24" spans="2:5">
      <c r="B24" s="243"/>
      <c r="C24" s="232">
        <v>2</v>
      </c>
      <c r="D24" s="190" t="s">
        <v>878</v>
      </c>
      <c r="E24" s="244"/>
    </row>
    <row r="25" spans="2:5">
      <c r="B25" s="243"/>
      <c r="C25" s="403">
        <v>3</v>
      </c>
      <c r="D25" s="404" t="s">
        <v>879</v>
      </c>
      <c r="E25" s="244"/>
    </row>
    <row r="26" spans="2:5">
      <c r="B26" s="243"/>
      <c r="C26" s="232">
        <v>4</v>
      </c>
      <c r="D26" s="190" t="s">
        <v>880</v>
      </c>
      <c r="E26" s="244"/>
    </row>
    <row r="27" spans="2:5">
      <c r="B27" s="243"/>
      <c r="C27" s="232">
        <v>5</v>
      </c>
      <c r="D27" s="190" t="s">
        <v>881</v>
      </c>
      <c r="E27" s="244"/>
    </row>
    <row r="28" spans="2:5" ht="42.5" thickBot="1">
      <c r="B28" s="243"/>
      <c r="C28" s="251">
        <v>6</v>
      </c>
      <c r="D28" s="195" t="s">
        <v>882</v>
      </c>
      <c r="E28" s="244"/>
    </row>
    <row r="29" spans="2:5" ht="14.5" thickBot="1">
      <c r="B29" s="253"/>
      <c r="C29" s="254"/>
      <c r="D29" s="255"/>
      <c r="E29" s="256"/>
    </row>
    <row r="30" spans="2:5">
      <c r="D30" s="249"/>
    </row>
    <row r="31" spans="2:5">
      <c r="D31" s="249"/>
    </row>
    <row r="32" spans="2:5">
      <c r="D32" s="249"/>
    </row>
    <row r="33" spans="4:4">
      <c r="D33" s="249"/>
    </row>
    <row r="34" spans="4:4">
      <c r="D34" s="249"/>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Z156"/>
  <sheetViews>
    <sheetView topLeftCell="A25" zoomScale="90" zoomScaleNormal="90" zoomScalePageLayoutView="80" workbookViewId="0">
      <selection activeCell="C27" sqref="C27"/>
    </sheetView>
  </sheetViews>
  <sheetFormatPr defaultColWidth="8.6328125" defaultRowHeight="14.5"/>
  <cols>
    <col min="1" max="1" width="2.08984375" customWidth="1"/>
    <col min="2" max="2" width="2.36328125" customWidth="1"/>
    <col min="3" max="3" width="22.453125" style="9" customWidth="1"/>
    <col min="4" max="7" width="17.6328125" customWidth="1"/>
    <col min="8" max="8" width="103.6328125" customWidth="1"/>
    <col min="9" max="9" width="13.6328125" customWidth="1"/>
    <col min="10" max="10" width="2.6328125" customWidth="1"/>
    <col min="11" max="11" width="5.453125" customWidth="1"/>
    <col min="12" max="12" width="40.6328125" customWidth="1"/>
  </cols>
  <sheetData>
    <row r="1" spans="1:52" ht="15" thickBot="1">
      <c r="A1" s="13"/>
      <c r="B1" s="13"/>
      <c r="C1" s="12"/>
      <c r="D1" s="13"/>
      <c r="E1" s="13"/>
      <c r="F1" s="13"/>
      <c r="G1" s="13"/>
      <c r="H1" s="73"/>
      <c r="I1" s="73"/>
      <c r="J1" s="1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row>
    <row r="2" spans="1:52" ht="15" thickBot="1">
      <c r="A2" s="13"/>
      <c r="B2" s="21"/>
      <c r="C2" s="22"/>
      <c r="D2" s="23"/>
      <c r="E2" s="23"/>
      <c r="F2" s="23"/>
      <c r="G2" s="23"/>
      <c r="H2" s="81"/>
      <c r="I2" s="81"/>
      <c r="J2" s="24"/>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row>
    <row r="3" spans="1:52" ht="20.5" thickBot="1">
      <c r="A3" s="13"/>
      <c r="B3" s="68"/>
      <c r="C3" s="1031" t="s">
        <v>267</v>
      </c>
      <c r="D3" s="1032"/>
      <c r="E3" s="1032"/>
      <c r="F3" s="1032"/>
      <c r="G3" s="1032"/>
      <c r="H3" s="1032"/>
      <c r="I3" s="1033"/>
      <c r="J3" s="69"/>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row>
    <row r="4" spans="1:52" ht="15" customHeight="1">
      <c r="A4" s="13"/>
      <c r="B4" s="25"/>
      <c r="C4" s="1241" t="s">
        <v>268</v>
      </c>
      <c r="D4" s="1241"/>
      <c r="E4" s="1241"/>
      <c r="F4" s="1241"/>
      <c r="G4" s="1241"/>
      <c r="H4" s="1241"/>
      <c r="I4" s="1241"/>
      <c r="J4" s="26"/>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row>
    <row r="5" spans="1:52" ht="15" customHeight="1">
      <c r="A5" s="13"/>
      <c r="B5" s="25"/>
      <c r="C5" s="172"/>
      <c r="D5" s="172"/>
      <c r="E5" s="172"/>
      <c r="F5" s="172"/>
      <c r="G5" s="172"/>
      <c r="H5" s="172"/>
      <c r="I5" s="172"/>
      <c r="J5" s="26"/>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row>
    <row r="6" spans="1:52">
      <c r="A6" s="13"/>
      <c r="B6" s="25"/>
      <c r="C6" s="27"/>
      <c r="D6" s="28"/>
      <c r="E6" s="28"/>
      <c r="F6" s="28"/>
      <c r="G6" s="28"/>
      <c r="H6" s="82"/>
      <c r="I6" s="82"/>
      <c r="J6" s="26"/>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row>
    <row r="7" spans="1:52" ht="33" customHeight="1" thickBot="1">
      <c r="A7" s="13"/>
      <c r="B7" s="25"/>
      <c r="C7" s="27"/>
      <c r="D7" s="1221" t="s">
        <v>269</v>
      </c>
      <c r="E7" s="1221"/>
      <c r="F7" s="1221" t="s">
        <v>270</v>
      </c>
      <c r="G7" s="1221"/>
      <c r="H7" s="80" t="s">
        <v>271</v>
      </c>
      <c r="I7" s="80" t="s">
        <v>272</v>
      </c>
      <c r="J7" s="26"/>
      <c r="K7" s="258"/>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row>
    <row r="8" spans="1:52" s="9" customFormat="1" ht="234" customHeight="1" thickBot="1">
      <c r="A8" s="12"/>
      <c r="B8" s="29"/>
      <c r="C8" s="79" t="s">
        <v>273</v>
      </c>
      <c r="D8" s="1192" t="s">
        <v>705</v>
      </c>
      <c r="E8" s="1193"/>
      <c r="F8" s="1198" t="s">
        <v>1019</v>
      </c>
      <c r="G8" s="1199"/>
      <c r="H8" s="489" t="s">
        <v>1928</v>
      </c>
      <c r="I8" s="164" t="s">
        <v>27</v>
      </c>
      <c r="J8" s="30"/>
      <c r="K8" s="259"/>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row>
    <row r="9" spans="1:52" s="9" customFormat="1" ht="140.4" customHeight="1" thickBot="1">
      <c r="A9" s="12"/>
      <c r="B9" s="29"/>
      <c r="C9" s="79"/>
      <c r="D9" s="1192" t="s">
        <v>246</v>
      </c>
      <c r="E9" s="1193"/>
      <c r="F9" s="1198" t="s">
        <v>722</v>
      </c>
      <c r="G9" s="1199"/>
      <c r="H9" s="489" t="s">
        <v>1929</v>
      </c>
      <c r="I9" s="164" t="s">
        <v>27</v>
      </c>
      <c r="J9" s="30"/>
      <c r="K9" s="259"/>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row>
    <row r="10" spans="1:52" s="9" customFormat="1" ht="105.5" customHeight="1" thickBot="1">
      <c r="A10" s="12"/>
      <c r="B10" s="29"/>
      <c r="C10" s="79"/>
      <c r="D10" s="1192" t="s">
        <v>236</v>
      </c>
      <c r="E10" s="1193"/>
      <c r="F10" s="1049" t="s">
        <v>1020</v>
      </c>
      <c r="G10" s="1051"/>
      <c r="H10" s="488" t="s">
        <v>1021</v>
      </c>
      <c r="I10" s="164" t="s">
        <v>27</v>
      </c>
      <c r="J10" s="30"/>
      <c r="K10" s="259"/>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row>
    <row r="11" spans="1:52" s="9" customFormat="1" ht="153" customHeight="1" thickBot="1">
      <c r="A11" s="12"/>
      <c r="B11" s="29"/>
      <c r="C11" s="79"/>
      <c r="D11" s="1194" t="s">
        <v>237</v>
      </c>
      <c r="E11" s="1195"/>
      <c r="F11" s="1200" t="s">
        <v>1022</v>
      </c>
      <c r="G11" s="1195"/>
      <c r="H11" s="489" t="s">
        <v>1930</v>
      </c>
      <c r="I11" s="160" t="s">
        <v>27</v>
      </c>
      <c r="J11" s="30"/>
      <c r="K11" s="259"/>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row>
    <row r="12" spans="1:52" s="9" customFormat="1" ht="170" customHeight="1" thickBot="1">
      <c r="A12" s="12"/>
      <c r="B12" s="29"/>
      <c r="C12" s="79"/>
      <c r="D12" s="1196" t="s">
        <v>706</v>
      </c>
      <c r="E12" s="1197"/>
      <c r="F12" s="1201" t="s">
        <v>1023</v>
      </c>
      <c r="G12" s="1202"/>
      <c r="H12" s="488" t="s">
        <v>1024</v>
      </c>
      <c r="I12" s="160" t="s">
        <v>27</v>
      </c>
      <c r="J12" s="30"/>
      <c r="K12" s="259"/>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row>
    <row r="13" spans="1:52" s="9" customFormat="1" ht="138.65" customHeight="1" thickBot="1">
      <c r="A13" s="12"/>
      <c r="B13" s="29"/>
      <c r="C13" s="79"/>
      <c r="D13" s="1196" t="s">
        <v>248</v>
      </c>
      <c r="E13" s="1197"/>
      <c r="F13" s="1203" t="s">
        <v>1025</v>
      </c>
      <c r="G13" s="1204"/>
      <c r="H13" s="488" t="s">
        <v>1026</v>
      </c>
      <c r="I13" s="160" t="s">
        <v>27</v>
      </c>
      <c r="J13" s="30"/>
      <c r="K13" s="259"/>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row>
    <row r="14" spans="1:52" s="9" customFormat="1" ht="110" customHeight="1" thickBot="1">
      <c r="A14" s="12"/>
      <c r="B14" s="29"/>
      <c r="C14" s="79"/>
      <c r="D14" s="1196" t="s">
        <v>249</v>
      </c>
      <c r="E14" s="1197"/>
      <c r="F14" s="1205" t="s">
        <v>1027</v>
      </c>
      <c r="G14" s="1206"/>
      <c r="H14" s="488" t="s">
        <v>1028</v>
      </c>
      <c r="I14" s="160" t="s">
        <v>27</v>
      </c>
      <c r="J14" s="30"/>
      <c r="K14" s="259"/>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row>
    <row r="15" spans="1:52" s="9" customFormat="1" ht="276.64999999999998" customHeight="1" thickBot="1">
      <c r="A15" s="12"/>
      <c r="B15" s="29"/>
      <c r="C15" s="79"/>
      <c r="D15" s="1194" t="s">
        <v>707</v>
      </c>
      <c r="E15" s="1195"/>
      <c r="F15" s="1198" t="s">
        <v>1029</v>
      </c>
      <c r="G15" s="1199"/>
      <c r="H15" s="489" t="s">
        <v>1931</v>
      </c>
      <c r="I15" s="160" t="s">
        <v>27</v>
      </c>
      <c r="J15" s="30"/>
      <c r="K15" s="259"/>
      <c r="L15" s="259"/>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row>
    <row r="16" spans="1:52" s="9" customFormat="1" ht="152.4" customHeight="1" thickBot="1">
      <c r="A16" s="12"/>
      <c r="B16" s="29"/>
      <c r="C16" s="79"/>
      <c r="D16" s="1196" t="s">
        <v>250</v>
      </c>
      <c r="E16" s="1197"/>
      <c r="F16" s="1196" t="s">
        <v>1030</v>
      </c>
      <c r="G16" s="1197"/>
      <c r="H16" s="490" t="s">
        <v>1031</v>
      </c>
      <c r="I16" s="164" t="s">
        <v>885</v>
      </c>
      <c r="J16" s="30"/>
      <c r="K16" s="259"/>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row>
    <row r="17" spans="1:52" s="9" customFormat="1" ht="108" customHeight="1" thickBot="1">
      <c r="A17" s="12"/>
      <c r="B17" s="29"/>
      <c r="C17" s="79"/>
      <c r="D17" s="1196" t="s">
        <v>708</v>
      </c>
      <c r="E17" s="1197"/>
      <c r="F17" s="1196" t="s">
        <v>1032</v>
      </c>
      <c r="G17" s="1197"/>
      <c r="H17" s="490" t="s">
        <v>1174</v>
      </c>
      <c r="I17" s="164" t="s">
        <v>27</v>
      </c>
      <c r="J17" s="30"/>
      <c r="K17" s="259"/>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row>
    <row r="18" spans="1:52" s="9" customFormat="1" ht="93.65" customHeight="1" thickBot="1">
      <c r="A18" s="12"/>
      <c r="B18" s="29"/>
      <c r="C18" s="79"/>
      <c r="D18" s="1196" t="s">
        <v>251</v>
      </c>
      <c r="E18" s="1197"/>
      <c r="F18" s="1196" t="s">
        <v>1034</v>
      </c>
      <c r="G18" s="1197"/>
      <c r="H18" s="490" t="s">
        <v>1035</v>
      </c>
      <c r="I18" s="164" t="s">
        <v>27</v>
      </c>
      <c r="J18" s="30"/>
      <c r="K18" s="259"/>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row>
    <row r="19" spans="1:52" s="9" customFormat="1" ht="234.65" customHeight="1" thickBot="1">
      <c r="A19" s="12"/>
      <c r="B19" s="29"/>
      <c r="C19" s="79"/>
      <c r="D19" s="1196" t="s">
        <v>709</v>
      </c>
      <c r="E19" s="1197"/>
      <c r="F19" s="1196" t="s">
        <v>1036</v>
      </c>
      <c r="G19" s="1197"/>
      <c r="H19" s="490" t="s">
        <v>1932</v>
      </c>
      <c r="I19" s="164" t="s">
        <v>885</v>
      </c>
      <c r="J19" s="30"/>
      <c r="K19" s="259"/>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row>
    <row r="20" spans="1:52" s="9" customFormat="1" ht="52.25" customHeight="1" thickBot="1">
      <c r="A20" s="12"/>
      <c r="B20" s="29"/>
      <c r="C20" s="79"/>
      <c r="D20" s="1196" t="s">
        <v>710</v>
      </c>
      <c r="E20" s="1197"/>
      <c r="F20" s="1196" t="s">
        <v>761</v>
      </c>
      <c r="G20" s="1197"/>
      <c r="H20" s="490" t="s">
        <v>1037</v>
      </c>
      <c r="I20" s="160" t="s">
        <v>698</v>
      </c>
      <c r="J20" s="30"/>
      <c r="K20" s="259"/>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row>
    <row r="21" spans="1:52" s="9" customFormat="1" ht="53.75" customHeight="1" thickBot="1">
      <c r="A21" s="12"/>
      <c r="B21" s="29"/>
      <c r="C21" s="79"/>
      <c r="D21" s="1196" t="s">
        <v>253</v>
      </c>
      <c r="E21" s="1197"/>
      <c r="F21" s="1196" t="s">
        <v>764</v>
      </c>
      <c r="G21" s="1197"/>
      <c r="H21" s="470" t="s">
        <v>1038</v>
      </c>
      <c r="I21" s="160" t="s">
        <v>698</v>
      </c>
      <c r="J21" s="30"/>
      <c r="K21" s="259"/>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row>
    <row r="22" spans="1:52" s="9" customFormat="1" ht="116.75" customHeight="1" thickBot="1">
      <c r="A22" s="12"/>
      <c r="B22" s="29"/>
      <c r="C22" s="79"/>
      <c r="D22" s="1196" t="s">
        <v>711</v>
      </c>
      <c r="E22" s="1197"/>
      <c r="F22" s="1196" t="s">
        <v>1039</v>
      </c>
      <c r="G22" s="1197"/>
      <c r="H22" s="490" t="s">
        <v>1040</v>
      </c>
      <c r="I22" s="160" t="s">
        <v>698</v>
      </c>
      <c r="J22" s="30"/>
      <c r="K22" s="259"/>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row>
    <row r="23" spans="1:52" s="9" customFormat="1" ht="51.5" customHeight="1" thickBot="1">
      <c r="A23" s="12"/>
      <c r="B23" s="29"/>
      <c r="C23" s="79"/>
      <c r="D23" s="1196" t="s">
        <v>712</v>
      </c>
      <c r="E23" s="1197"/>
      <c r="F23" s="1196" t="s">
        <v>772</v>
      </c>
      <c r="G23" s="1197"/>
      <c r="H23" s="490" t="s">
        <v>1037</v>
      </c>
      <c r="I23" s="160" t="s">
        <v>698</v>
      </c>
      <c r="J23" s="30"/>
      <c r="K23" s="259"/>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row>
    <row r="24" spans="1:52" s="9" customFormat="1" ht="120.65" customHeight="1" thickBot="1">
      <c r="A24" s="12"/>
      <c r="B24" s="29"/>
      <c r="C24" s="79"/>
      <c r="D24" s="1196" t="s">
        <v>713</v>
      </c>
      <c r="E24" s="1197"/>
      <c r="F24" s="1196" t="s">
        <v>773</v>
      </c>
      <c r="G24" s="1197"/>
      <c r="H24" s="470" t="s">
        <v>1041</v>
      </c>
      <c r="I24" s="160" t="s">
        <v>698</v>
      </c>
      <c r="J24" s="30"/>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row>
    <row r="25" spans="1:52" s="9" customFormat="1" ht="18.75" customHeight="1" thickBot="1">
      <c r="A25" s="12"/>
      <c r="B25" s="29"/>
      <c r="C25" s="168"/>
      <c r="D25" s="31"/>
      <c r="E25" s="31"/>
      <c r="F25" s="31"/>
      <c r="G25" s="31"/>
      <c r="H25" s="85" t="s">
        <v>275</v>
      </c>
      <c r="I25" s="161" t="s">
        <v>27</v>
      </c>
      <c r="J25" s="30"/>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row>
    <row r="26" spans="1:52" s="9" customFormat="1" ht="18.75" customHeight="1">
      <c r="A26" s="12"/>
      <c r="B26" s="29"/>
      <c r="C26" s="168"/>
      <c r="D26" s="31"/>
      <c r="E26" s="31"/>
      <c r="F26" s="31"/>
      <c r="G26" s="31"/>
      <c r="H26" s="86"/>
      <c r="I26" s="27"/>
      <c r="J26" s="30"/>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row>
    <row r="27" spans="1:52" s="9" customFormat="1" ht="15" thickBot="1">
      <c r="A27" s="12"/>
      <c r="B27" s="29"/>
      <c r="C27" s="168"/>
      <c r="D27" s="1243" t="s">
        <v>276</v>
      </c>
      <c r="E27" s="1243"/>
      <c r="F27" s="1243"/>
      <c r="G27" s="1243"/>
      <c r="H27" s="1243"/>
      <c r="I27" s="1243"/>
      <c r="J27" s="30"/>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row>
    <row r="28" spans="1:52" s="9" customFormat="1" ht="15" thickBot="1">
      <c r="A28" s="12"/>
      <c r="B28" s="29"/>
      <c r="C28" s="168"/>
      <c r="D28" s="62" t="s">
        <v>79</v>
      </c>
      <c r="E28" s="1242" t="s">
        <v>883</v>
      </c>
      <c r="F28" s="1219"/>
      <c r="G28" s="1219"/>
      <c r="H28" s="1220"/>
      <c r="I28" s="31"/>
      <c r="J28" s="30"/>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row>
    <row r="29" spans="1:52" s="9" customFormat="1" ht="15" thickBot="1">
      <c r="A29" s="12"/>
      <c r="B29" s="29"/>
      <c r="C29" s="168"/>
      <c r="D29" s="62" t="s">
        <v>81</v>
      </c>
      <c r="E29" s="1242" t="s">
        <v>884</v>
      </c>
      <c r="F29" s="1219"/>
      <c r="G29" s="1219"/>
      <c r="H29" s="1220"/>
      <c r="I29" s="31"/>
      <c r="J29" s="30"/>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row>
    <row r="30" spans="1:52" s="9" customFormat="1" ht="13.5" customHeight="1">
      <c r="A30" s="12"/>
      <c r="B30" s="29"/>
      <c r="C30" s="168"/>
      <c r="D30" s="31"/>
      <c r="E30" s="31"/>
      <c r="F30" s="31"/>
      <c r="G30" s="31"/>
      <c r="H30" s="31"/>
      <c r="I30" s="31"/>
      <c r="J30" s="30"/>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row>
    <row r="31" spans="1:52" s="9" customFormat="1" ht="30.75" customHeight="1" thickBot="1">
      <c r="A31" s="12"/>
      <c r="B31" s="29"/>
      <c r="C31" s="1034" t="s">
        <v>277</v>
      </c>
      <c r="D31" s="1034"/>
      <c r="E31" s="1034"/>
      <c r="F31" s="1034"/>
      <c r="G31" s="1034"/>
      <c r="H31" s="1034"/>
      <c r="I31" s="82"/>
      <c r="J31" s="30"/>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row>
    <row r="32" spans="1:52" s="9" customFormat="1" ht="29" customHeight="1">
      <c r="A32" s="12"/>
      <c r="B32" s="29"/>
      <c r="C32" s="169"/>
      <c r="D32" s="1210" t="s">
        <v>1042</v>
      </c>
      <c r="E32" s="1211"/>
      <c r="F32" s="1211"/>
      <c r="G32" s="1211"/>
      <c r="H32" s="1211"/>
      <c r="I32" s="1212"/>
      <c r="J32" s="30"/>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row>
    <row r="33" spans="1:52" s="9" customFormat="1" ht="29" customHeight="1">
      <c r="A33" s="12"/>
      <c r="B33" s="29"/>
      <c r="C33" s="169"/>
      <c r="D33" s="1213"/>
      <c r="E33" s="1214"/>
      <c r="F33" s="1214"/>
      <c r="G33" s="1214"/>
      <c r="H33" s="1214"/>
      <c r="I33" s="1215"/>
      <c r="J33" s="30"/>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row>
    <row r="34" spans="1:52" s="9" customFormat="1" ht="29" customHeight="1">
      <c r="A34" s="12"/>
      <c r="B34" s="29"/>
      <c r="C34" s="257"/>
      <c r="D34" s="1213"/>
      <c r="E34" s="1214"/>
      <c r="F34" s="1214"/>
      <c r="G34" s="1214"/>
      <c r="H34" s="1214"/>
      <c r="I34" s="1215"/>
      <c r="J34" s="30"/>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row>
    <row r="35" spans="1:52" s="9" customFormat="1" ht="29" customHeight="1">
      <c r="A35" s="12"/>
      <c r="B35" s="29"/>
      <c r="C35" s="257"/>
      <c r="D35" s="1213"/>
      <c r="E35" s="1214"/>
      <c r="F35" s="1214"/>
      <c r="G35" s="1214"/>
      <c r="H35" s="1214"/>
      <c r="I35" s="1215"/>
      <c r="J35" s="30"/>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row>
    <row r="36" spans="1:52" s="9" customFormat="1" ht="29" customHeight="1">
      <c r="A36" s="12"/>
      <c r="B36" s="29"/>
      <c r="C36" s="257"/>
      <c r="D36" s="1213"/>
      <c r="E36" s="1214"/>
      <c r="F36" s="1214"/>
      <c r="G36" s="1214"/>
      <c r="H36" s="1214"/>
      <c r="I36" s="1215"/>
      <c r="J36" s="30"/>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row>
    <row r="37" spans="1:52" s="9" customFormat="1" ht="29" customHeight="1">
      <c r="A37" s="12"/>
      <c r="B37" s="29"/>
      <c r="C37" s="257"/>
      <c r="D37" s="1213"/>
      <c r="E37" s="1214"/>
      <c r="F37" s="1214"/>
      <c r="G37" s="1214"/>
      <c r="H37" s="1214"/>
      <c r="I37" s="1215"/>
      <c r="J37" s="30"/>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row>
    <row r="38" spans="1:52" s="9" customFormat="1" ht="29" customHeight="1">
      <c r="A38" s="12"/>
      <c r="B38" s="29"/>
      <c r="C38" s="257"/>
      <c r="D38" s="1213"/>
      <c r="E38" s="1214"/>
      <c r="F38" s="1214"/>
      <c r="G38" s="1214"/>
      <c r="H38" s="1214"/>
      <c r="I38" s="1215"/>
      <c r="J38" s="30"/>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row>
    <row r="39" spans="1:52" s="9" customFormat="1" ht="29" customHeight="1">
      <c r="A39" s="12"/>
      <c r="B39" s="29"/>
      <c r="C39" s="169"/>
      <c r="D39" s="1213"/>
      <c r="E39" s="1214"/>
      <c r="F39" s="1214"/>
      <c r="G39" s="1214"/>
      <c r="H39" s="1214"/>
      <c r="I39" s="1215"/>
      <c r="J39" s="30"/>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row>
    <row r="40" spans="1:52" s="9" customFormat="1" ht="32.4" customHeight="1" thickBot="1">
      <c r="A40" s="12"/>
      <c r="B40" s="29"/>
      <c r="C40" s="169"/>
      <c r="D40" s="1216"/>
      <c r="E40" s="1217"/>
      <c r="F40" s="1217"/>
      <c r="G40" s="1217"/>
      <c r="H40" s="1217"/>
      <c r="I40" s="1064"/>
      <c r="J40" s="30"/>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row>
    <row r="41" spans="1:52" s="9" customFormat="1">
      <c r="A41" s="12"/>
      <c r="B41" s="29"/>
      <c r="C41" s="169"/>
      <c r="D41" s="169"/>
      <c r="E41" s="169"/>
      <c r="F41" s="169"/>
      <c r="G41" s="169"/>
      <c r="H41" s="82"/>
      <c r="I41" s="82"/>
      <c r="J41" s="30"/>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row>
    <row r="42" spans="1:52" ht="28.5" customHeight="1" thickBot="1">
      <c r="A42" s="13"/>
      <c r="B42" s="29"/>
      <c r="C42" s="32"/>
      <c r="D42" s="1221" t="s">
        <v>269</v>
      </c>
      <c r="E42" s="1221"/>
      <c r="F42" s="1221" t="s">
        <v>270</v>
      </c>
      <c r="G42" s="1221"/>
      <c r="H42" s="80" t="s">
        <v>271</v>
      </c>
      <c r="I42" s="80" t="s">
        <v>272</v>
      </c>
      <c r="J42" s="30"/>
      <c r="K42" s="6"/>
      <c r="L42" s="329"/>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row>
    <row r="43" spans="1:52" ht="221" customHeight="1" thickBot="1">
      <c r="A43" s="13"/>
      <c r="B43" s="29"/>
      <c r="C43" s="79" t="s">
        <v>278</v>
      </c>
      <c r="D43" s="1192" t="s">
        <v>705</v>
      </c>
      <c r="E43" s="1193"/>
      <c r="F43" s="1198" t="s">
        <v>720</v>
      </c>
      <c r="G43" s="1199"/>
      <c r="H43" s="488" t="s">
        <v>1043</v>
      </c>
      <c r="I43" s="164" t="s">
        <v>27</v>
      </c>
      <c r="J43" s="30"/>
      <c r="K43" s="6"/>
      <c r="L43" s="330"/>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row>
    <row r="44" spans="1:52" ht="207.65" customHeight="1" thickBot="1">
      <c r="A44" s="13"/>
      <c r="B44" s="29"/>
      <c r="C44" s="79"/>
      <c r="D44" s="1192" t="s">
        <v>246</v>
      </c>
      <c r="E44" s="1193"/>
      <c r="F44" s="1198" t="s">
        <v>722</v>
      </c>
      <c r="G44" s="1199"/>
      <c r="H44" s="488" t="s">
        <v>1044</v>
      </c>
      <c r="I44" s="164" t="s">
        <v>27</v>
      </c>
      <c r="J44" s="30"/>
      <c r="K44" s="6"/>
      <c r="L44" s="159"/>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row>
    <row r="45" spans="1:52" ht="101.75" customHeight="1" thickBot="1">
      <c r="A45" s="13"/>
      <c r="B45" s="29"/>
      <c r="C45" s="79"/>
      <c r="D45" s="1192" t="s">
        <v>236</v>
      </c>
      <c r="E45" s="1193"/>
      <c r="F45" s="1049" t="s">
        <v>1020</v>
      </c>
      <c r="G45" s="1051"/>
      <c r="H45" s="488" t="s">
        <v>1045</v>
      </c>
      <c r="I45" s="164" t="s">
        <v>27</v>
      </c>
      <c r="J45" s="30"/>
      <c r="K45" s="6"/>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row>
    <row r="46" spans="1:52" ht="180" customHeight="1" thickBot="1">
      <c r="A46" s="13"/>
      <c r="B46" s="29"/>
      <c r="C46" s="79"/>
      <c r="D46" s="1194" t="s">
        <v>237</v>
      </c>
      <c r="E46" s="1195"/>
      <c r="F46" s="1200" t="s">
        <v>1022</v>
      </c>
      <c r="G46" s="1195"/>
      <c r="H46" s="488" t="s">
        <v>1046</v>
      </c>
      <c r="I46" s="160" t="s">
        <v>27</v>
      </c>
      <c r="J46" s="30"/>
      <c r="K46" s="6"/>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row>
    <row r="47" spans="1:52" ht="192" customHeight="1" thickBot="1">
      <c r="A47" s="13"/>
      <c r="B47" s="29"/>
      <c r="C47" s="79"/>
      <c r="D47" s="1196" t="s">
        <v>706</v>
      </c>
      <c r="E47" s="1197"/>
      <c r="F47" s="1201" t="s">
        <v>1023</v>
      </c>
      <c r="G47" s="1202"/>
      <c r="H47" s="488" t="s">
        <v>1047</v>
      </c>
      <c r="I47" s="160" t="s">
        <v>27</v>
      </c>
      <c r="J47" s="30"/>
      <c r="K47" s="6"/>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row>
    <row r="48" spans="1:52" ht="132.5" customHeight="1" thickBot="1">
      <c r="A48" s="13"/>
      <c r="B48" s="29"/>
      <c r="C48" s="79"/>
      <c r="D48" s="1196" t="s">
        <v>248</v>
      </c>
      <c r="E48" s="1197"/>
      <c r="F48" s="1203" t="s">
        <v>1025</v>
      </c>
      <c r="G48" s="1204"/>
      <c r="H48" s="489" t="s">
        <v>1026</v>
      </c>
      <c r="I48" s="160" t="s">
        <v>27</v>
      </c>
      <c r="J48" s="30"/>
      <c r="K48" s="6"/>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row>
    <row r="49" spans="1:52" ht="144.65" customHeight="1" thickBot="1">
      <c r="A49" s="13"/>
      <c r="B49" s="29"/>
      <c r="C49" s="79"/>
      <c r="D49" s="1196" t="s">
        <v>249</v>
      </c>
      <c r="E49" s="1197"/>
      <c r="F49" s="1205" t="s">
        <v>1048</v>
      </c>
      <c r="G49" s="1206"/>
      <c r="H49" s="489" t="s">
        <v>1049</v>
      </c>
      <c r="I49" s="160" t="s">
        <v>27</v>
      </c>
      <c r="J49" s="30"/>
      <c r="K49" s="6"/>
      <c r="L49" s="159"/>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row>
    <row r="50" spans="1:52" ht="340.25" customHeight="1" thickBot="1">
      <c r="A50" s="13"/>
      <c r="B50" s="29"/>
      <c r="C50" s="79"/>
      <c r="D50" s="1194" t="s">
        <v>707</v>
      </c>
      <c r="E50" s="1195"/>
      <c r="F50" s="1244" t="s">
        <v>1050</v>
      </c>
      <c r="G50" s="1245"/>
      <c r="H50" s="489" t="s">
        <v>1051</v>
      </c>
      <c r="I50" s="160" t="s">
        <v>27</v>
      </c>
      <c r="J50" s="30"/>
      <c r="K50" s="6"/>
      <c r="L50" s="159"/>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row>
    <row r="51" spans="1:52" ht="151.25" customHeight="1" thickBot="1">
      <c r="A51" s="13"/>
      <c r="B51" s="29"/>
      <c r="C51" s="79"/>
      <c r="D51" s="1196" t="s">
        <v>250</v>
      </c>
      <c r="E51" s="1197"/>
      <c r="F51" s="1196" t="s">
        <v>1052</v>
      </c>
      <c r="G51" s="1197"/>
      <c r="H51" s="490" t="s">
        <v>1031</v>
      </c>
      <c r="I51" s="164" t="s">
        <v>885</v>
      </c>
      <c r="J51" s="30"/>
      <c r="K51" s="6"/>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row>
    <row r="52" spans="1:52" ht="74.75" customHeight="1" thickBot="1">
      <c r="A52" s="13"/>
      <c r="B52" s="29"/>
      <c r="C52" s="79"/>
      <c r="D52" s="1196" t="s">
        <v>708</v>
      </c>
      <c r="E52" s="1197"/>
      <c r="F52" s="1196" t="s">
        <v>1032</v>
      </c>
      <c r="G52" s="1197"/>
      <c r="H52" s="490" t="s">
        <v>1033</v>
      </c>
      <c r="I52" s="164" t="s">
        <v>27</v>
      </c>
      <c r="J52" s="30"/>
      <c r="K52" s="6"/>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row>
    <row r="53" spans="1:52" ht="93" customHeight="1" thickBot="1">
      <c r="A53" s="13"/>
      <c r="B53" s="29"/>
      <c r="C53" s="79"/>
      <c r="D53" s="1196" t="s">
        <v>251</v>
      </c>
      <c r="E53" s="1197"/>
      <c r="F53" s="1196" t="s">
        <v>1034</v>
      </c>
      <c r="G53" s="1197"/>
      <c r="H53" s="490" t="s">
        <v>1035</v>
      </c>
      <c r="I53" s="164" t="s">
        <v>27</v>
      </c>
      <c r="J53" s="30"/>
      <c r="K53" s="6"/>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row>
    <row r="54" spans="1:52" ht="331.25" customHeight="1" thickBot="1">
      <c r="A54" s="13"/>
      <c r="B54" s="29"/>
      <c r="C54" s="79"/>
      <c r="D54" s="1196" t="s">
        <v>709</v>
      </c>
      <c r="E54" s="1197"/>
      <c r="F54" s="1196" t="s">
        <v>1053</v>
      </c>
      <c r="G54" s="1197"/>
      <c r="H54" s="490" t="s">
        <v>1054</v>
      </c>
      <c r="I54" s="164" t="s">
        <v>885</v>
      </c>
      <c r="J54" s="30"/>
      <c r="K54" s="6"/>
      <c r="L54" s="159"/>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row>
    <row r="55" spans="1:52" ht="62" customHeight="1" thickBot="1">
      <c r="A55" s="13"/>
      <c r="B55" s="29"/>
      <c r="C55" s="79"/>
      <c r="D55" s="1196" t="s">
        <v>710</v>
      </c>
      <c r="E55" s="1197"/>
      <c r="F55" s="1196" t="s">
        <v>1055</v>
      </c>
      <c r="G55" s="1197"/>
      <c r="H55" s="490" t="s">
        <v>1037</v>
      </c>
      <c r="I55" s="160" t="s">
        <v>698</v>
      </c>
      <c r="J55" s="30"/>
      <c r="K55" s="6"/>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row>
    <row r="56" spans="1:52" ht="51.5" customHeight="1" thickBot="1">
      <c r="A56" s="13"/>
      <c r="B56" s="29"/>
      <c r="C56" s="79"/>
      <c r="D56" s="1196" t="s">
        <v>253</v>
      </c>
      <c r="E56" s="1197"/>
      <c r="F56" s="1196" t="s">
        <v>1056</v>
      </c>
      <c r="G56" s="1197"/>
      <c r="H56" s="470" t="s">
        <v>1038</v>
      </c>
      <c r="I56" s="160" t="s">
        <v>698</v>
      </c>
      <c r="J56" s="30"/>
      <c r="K56" s="6"/>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row>
    <row r="57" spans="1:52" ht="116.75" customHeight="1" thickBot="1">
      <c r="A57" s="13"/>
      <c r="B57" s="29"/>
      <c r="C57" s="79"/>
      <c r="D57" s="1196" t="s">
        <v>711</v>
      </c>
      <c r="E57" s="1197"/>
      <c r="F57" s="1196" t="s">
        <v>1057</v>
      </c>
      <c r="G57" s="1197"/>
      <c r="H57" s="490" t="s">
        <v>1040</v>
      </c>
      <c r="I57" s="160" t="s">
        <v>698</v>
      </c>
      <c r="J57" s="30"/>
      <c r="K57" s="6"/>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row>
    <row r="58" spans="1:52" ht="61.25" customHeight="1" thickBot="1">
      <c r="A58" s="13"/>
      <c r="B58" s="29"/>
      <c r="C58" s="79"/>
      <c r="D58" s="1196" t="s">
        <v>712</v>
      </c>
      <c r="E58" s="1197"/>
      <c r="F58" s="1196" t="s">
        <v>1058</v>
      </c>
      <c r="G58" s="1197"/>
      <c r="H58" s="490" t="s">
        <v>1037</v>
      </c>
      <c r="I58" s="160" t="s">
        <v>698</v>
      </c>
      <c r="J58" s="30"/>
      <c r="K58" s="6"/>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row>
    <row r="59" spans="1:52" ht="116" customHeight="1" thickBot="1">
      <c r="A59" s="13"/>
      <c r="B59" s="29"/>
      <c r="C59" s="79"/>
      <c r="D59" s="1196" t="s">
        <v>713</v>
      </c>
      <c r="E59" s="1197"/>
      <c r="F59" s="1196" t="s">
        <v>1059</v>
      </c>
      <c r="G59" s="1197"/>
      <c r="H59" s="470" t="s">
        <v>1041</v>
      </c>
      <c r="I59" s="160" t="s">
        <v>698</v>
      </c>
      <c r="J59" s="30"/>
      <c r="K59" s="6"/>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row>
    <row r="60" spans="1:52" ht="18.75" customHeight="1" thickBot="1">
      <c r="A60" s="13"/>
      <c r="B60" s="29"/>
      <c r="C60" s="27"/>
      <c r="D60" s="27"/>
      <c r="E60" s="27"/>
      <c r="F60" s="27"/>
      <c r="G60" s="27"/>
      <c r="H60" s="85" t="s">
        <v>275</v>
      </c>
      <c r="I60" s="161" t="s">
        <v>27</v>
      </c>
      <c r="J60" s="30"/>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row>
    <row r="61" spans="1:52" ht="15" thickBot="1">
      <c r="A61" s="13"/>
      <c r="B61" s="29"/>
      <c r="C61" s="27"/>
      <c r="D61" s="109" t="s">
        <v>276</v>
      </c>
      <c r="E61" s="110"/>
      <c r="F61" s="27"/>
      <c r="G61" s="27"/>
      <c r="H61" s="86"/>
      <c r="I61" s="27"/>
      <c r="J61" s="30"/>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row>
    <row r="62" spans="1:52" ht="15" thickBot="1">
      <c r="A62" s="13"/>
      <c r="B62" s="29"/>
      <c r="C62" s="27"/>
      <c r="D62" s="62" t="s">
        <v>79</v>
      </c>
      <c r="E62" s="1207" t="s">
        <v>279</v>
      </c>
      <c r="F62" s="1208"/>
      <c r="G62" s="1208"/>
      <c r="H62" s="1209"/>
      <c r="I62" s="27"/>
      <c r="J62" s="30"/>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row>
    <row r="63" spans="1:52" ht="15" thickBot="1">
      <c r="A63" s="13"/>
      <c r="B63" s="29"/>
      <c r="C63" s="27"/>
      <c r="D63" s="62" t="s">
        <v>81</v>
      </c>
      <c r="E63" s="1218" t="s">
        <v>280</v>
      </c>
      <c r="F63" s="1219"/>
      <c r="G63" s="1219"/>
      <c r="H63" s="1220"/>
      <c r="I63" s="27"/>
      <c r="J63" s="30"/>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row>
    <row r="64" spans="1:52">
      <c r="A64" s="13"/>
      <c r="B64" s="29"/>
      <c r="C64" s="27"/>
      <c r="D64" s="27"/>
      <c r="E64" s="27"/>
      <c r="F64" s="27"/>
      <c r="G64" s="27"/>
      <c r="H64" s="86"/>
      <c r="I64" s="27"/>
      <c r="J64" s="30"/>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row>
    <row r="65" spans="1:52" ht="15" thickBot="1">
      <c r="A65" s="13"/>
      <c r="B65" s="29"/>
      <c r="C65" s="32"/>
      <c r="D65" s="1221" t="s">
        <v>269</v>
      </c>
      <c r="E65" s="1221"/>
      <c r="F65" s="1221" t="s">
        <v>270</v>
      </c>
      <c r="G65" s="1221"/>
      <c r="H65" s="80" t="s">
        <v>271</v>
      </c>
      <c r="I65" s="80" t="s">
        <v>272</v>
      </c>
      <c r="J65" s="30"/>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row>
    <row r="66" spans="1:52" ht="152" customHeight="1" thickBot="1">
      <c r="A66" s="13"/>
      <c r="B66" s="29"/>
      <c r="C66" s="79" t="s">
        <v>894</v>
      </c>
      <c r="D66" s="1194" t="s">
        <v>705</v>
      </c>
      <c r="E66" s="1195"/>
      <c r="F66" s="1198" t="s">
        <v>720</v>
      </c>
      <c r="G66" s="1199"/>
      <c r="H66" s="488" t="s">
        <v>1060</v>
      </c>
      <c r="I66" s="325" t="s">
        <v>274</v>
      </c>
      <c r="J66" s="30"/>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row>
    <row r="67" spans="1:52" ht="89.4" customHeight="1" thickBot="1">
      <c r="A67" s="13"/>
      <c r="B67" s="29"/>
      <c r="C67" s="79"/>
      <c r="D67" s="1192" t="s">
        <v>246</v>
      </c>
      <c r="E67" s="1193"/>
      <c r="F67" s="1198" t="s">
        <v>722</v>
      </c>
      <c r="G67" s="1199"/>
      <c r="H67" s="489" t="s">
        <v>1061</v>
      </c>
      <c r="I67" s="325" t="s">
        <v>27</v>
      </c>
      <c r="J67" s="30"/>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row>
    <row r="68" spans="1:52" ht="107" customHeight="1" thickBot="1">
      <c r="A68" s="13"/>
      <c r="B68" s="29"/>
      <c r="C68" s="79"/>
      <c r="D68" s="1192" t="s">
        <v>236</v>
      </c>
      <c r="E68" s="1193"/>
      <c r="F68" s="1049" t="s">
        <v>1020</v>
      </c>
      <c r="G68" s="1051"/>
      <c r="H68" s="489" t="s">
        <v>1062</v>
      </c>
      <c r="I68" s="325" t="s">
        <v>27</v>
      </c>
      <c r="J68" s="30"/>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row>
    <row r="69" spans="1:52" ht="134" customHeight="1" thickBot="1">
      <c r="A69" s="13"/>
      <c r="B69" s="29"/>
      <c r="C69" s="79"/>
      <c r="D69" s="1194" t="s">
        <v>237</v>
      </c>
      <c r="E69" s="1195"/>
      <c r="F69" s="1200" t="s">
        <v>1022</v>
      </c>
      <c r="G69" s="1195"/>
      <c r="H69" s="489" t="s">
        <v>1063</v>
      </c>
      <c r="I69" s="160" t="s">
        <v>27</v>
      </c>
      <c r="J69" s="30"/>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row>
    <row r="70" spans="1:52" ht="144" customHeight="1" thickBot="1">
      <c r="A70" s="13"/>
      <c r="B70" s="29"/>
      <c r="C70" s="79"/>
      <c r="D70" s="1196" t="s">
        <v>706</v>
      </c>
      <c r="E70" s="1197"/>
      <c r="F70" s="1201" t="s">
        <v>1023</v>
      </c>
      <c r="G70" s="1202"/>
      <c r="H70" s="488" t="s">
        <v>1064</v>
      </c>
      <c r="I70" s="160" t="s">
        <v>27</v>
      </c>
      <c r="J70" s="30"/>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row>
    <row r="71" spans="1:52" ht="93" customHeight="1" thickBot="1">
      <c r="A71" s="13"/>
      <c r="B71" s="29"/>
      <c r="C71" s="79"/>
      <c r="D71" s="1196" t="s">
        <v>248</v>
      </c>
      <c r="E71" s="1197"/>
      <c r="F71" s="1203" t="s">
        <v>1025</v>
      </c>
      <c r="G71" s="1204"/>
      <c r="H71" s="489" t="s">
        <v>1065</v>
      </c>
      <c r="I71" s="160" t="s">
        <v>27</v>
      </c>
      <c r="J71" s="30"/>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row>
    <row r="72" spans="1:52" ht="136.25" customHeight="1" thickBot="1">
      <c r="A72" s="13"/>
      <c r="B72" s="29"/>
      <c r="C72" s="79"/>
      <c r="D72" s="1196" t="s">
        <v>249</v>
      </c>
      <c r="E72" s="1197"/>
      <c r="F72" s="1205" t="s">
        <v>1048</v>
      </c>
      <c r="G72" s="1206"/>
      <c r="H72" s="488" t="s">
        <v>1066</v>
      </c>
      <c r="I72" s="160" t="s">
        <v>27</v>
      </c>
      <c r="J72" s="30"/>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row>
    <row r="73" spans="1:52" ht="105.65" customHeight="1" thickBot="1">
      <c r="A73" s="13"/>
      <c r="B73" s="29"/>
      <c r="C73" s="79"/>
      <c r="D73" s="1194" t="s">
        <v>707</v>
      </c>
      <c r="E73" s="1195"/>
      <c r="F73" s="1198" t="s">
        <v>1067</v>
      </c>
      <c r="G73" s="1199"/>
      <c r="H73" s="489" t="s">
        <v>1068</v>
      </c>
      <c r="I73" s="160" t="s">
        <v>27</v>
      </c>
      <c r="J73" s="30"/>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row>
    <row r="74" spans="1:52" ht="146.4" customHeight="1" thickBot="1">
      <c r="A74" s="13"/>
      <c r="B74" s="29"/>
      <c r="C74" s="79"/>
      <c r="D74" s="1196" t="s">
        <v>250</v>
      </c>
      <c r="E74" s="1197"/>
      <c r="F74" s="1196" t="s">
        <v>1030</v>
      </c>
      <c r="G74" s="1197"/>
      <c r="H74" s="470" t="s">
        <v>1069</v>
      </c>
      <c r="I74" s="331" t="s">
        <v>27</v>
      </c>
      <c r="J74" s="30"/>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row>
    <row r="75" spans="1:52" ht="86" customHeight="1" thickBot="1">
      <c r="A75" s="13"/>
      <c r="B75" s="29"/>
      <c r="C75" s="79"/>
      <c r="D75" s="1196" t="s">
        <v>708</v>
      </c>
      <c r="E75" s="1197"/>
      <c r="F75" s="1196" t="s">
        <v>1070</v>
      </c>
      <c r="G75" s="1197"/>
      <c r="H75" s="326" t="s">
        <v>1071</v>
      </c>
      <c r="I75" s="331" t="s">
        <v>27</v>
      </c>
      <c r="J75" s="30"/>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row>
    <row r="76" spans="1:52" ht="63" customHeight="1" thickBot="1">
      <c r="A76" s="13"/>
      <c r="B76" s="29"/>
      <c r="C76" s="79"/>
      <c r="D76" s="1196" t="s">
        <v>251</v>
      </c>
      <c r="E76" s="1197"/>
      <c r="F76" s="1196" t="s">
        <v>1072</v>
      </c>
      <c r="G76" s="1197"/>
      <c r="H76" s="326" t="s">
        <v>1073</v>
      </c>
      <c r="I76" s="331" t="s">
        <v>698</v>
      </c>
      <c r="J76" s="30"/>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row>
    <row r="77" spans="1:52" ht="96" customHeight="1" thickBot="1">
      <c r="A77" s="13"/>
      <c r="B77" s="29"/>
      <c r="C77" s="79"/>
      <c r="D77" s="1196" t="s">
        <v>709</v>
      </c>
      <c r="E77" s="1197"/>
      <c r="F77" s="1196" t="s">
        <v>1053</v>
      </c>
      <c r="G77" s="1197"/>
      <c r="H77" s="470" t="s">
        <v>1074</v>
      </c>
      <c r="I77" s="331" t="s">
        <v>274</v>
      </c>
      <c r="J77" s="30"/>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row>
    <row r="78" spans="1:52" ht="59" customHeight="1" thickBot="1">
      <c r="A78" s="13"/>
      <c r="B78" s="29"/>
      <c r="C78" s="79"/>
      <c r="D78" s="1196" t="s">
        <v>710</v>
      </c>
      <c r="E78" s="1197"/>
      <c r="F78" s="1196" t="s">
        <v>1075</v>
      </c>
      <c r="G78" s="1197"/>
      <c r="H78" s="326" t="s">
        <v>1037</v>
      </c>
      <c r="I78" s="327" t="s">
        <v>698</v>
      </c>
      <c r="J78" s="30"/>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row>
    <row r="79" spans="1:52" ht="46.25" customHeight="1" thickBot="1">
      <c r="A79" s="13"/>
      <c r="B79" s="29"/>
      <c r="C79" s="79"/>
      <c r="D79" s="1196" t="s">
        <v>253</v>
      </c>
      <c r="E79" s="1197"/>
      <c r="F79" s="1196" t="s">
        <v>1056</v>
      </c>
      <c r="G79" s="1197"/>
      <c r="H79" s="326" t="s">
        <v>1073</v>
      </c>
      <c r="I79" s="327" t="s">
        <v>698</v>
      </c>
      <c r="J79" s="30"/>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row>
    <row r="80" spans="1:52" ht="44" customHeight="1" thickBot="1">
      <c r="A80" s="13"/>
      <c r="B80" s="29"/>
      <c r="C80" s="79"/>
      <c r="D80" s="1196" t="s">
        <v>711</v>
      </c>
      <c r="E80" s="1197"/>
      <c r="F80" s="1196" t="s">
        <v>1076</v>
      </c>
      <c r="G80" s="1197"/>
      <c r="H80" s="326" t="s">
        <v>1037</v>
      </c>
      <c r="I80" s="327" t="s">
        <v>698</v>
      </c>
      <c r="J80" s="30"/>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row>
    <row r="81" spans="1:52" ht="41" customHeight="1" thickBot="1">
      <c r="A81" s="13"/>
      <c r="B81" s="29"/>
      <c r="C81" s="79"/>
      <c r="D81" s="1196" t="s">
        <v>712</v>
      </c>
      <c r="E81" s="1197"/>
      <c r="F81" s="1196" t="s">
        <v>1058</v>
      </c>
      <c r="G81" s="1197"/>
      <c r="H81" s="326" t="s">
        <v>1037</v>
      </c>
      <c r="I81" s="327" t="s">
        <v>698</v>
      </c>
      <c r="J81" s="30"/>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row>
    <row r="82" spans="1:52" ht="46.25" customHeight="1" thickBot="1">
      <c r="A82" s="13"/>
      <c r="B82" s="29"/>
      <c r="C82" s="79"/>
      <c r="D82" s="1196" t="s">
        <v>713</v>
      </c>
      <c r="E82" s="1197"/>
      <c r="F82" s="1235" t="s">
        <v>773</v>
      </c>
      <c r="G82" s="1236"/>
      <c r="H82" s="326" t="s">
        <v>1037</v>
      </c>
      <c r="I82" s="327" t="s">
        <v>698</v>
      </c>
      <c r="J82" s="30"/>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row>
    <row r="83" spans="1:52" ht="15" thickBot="1">
      <c r="A83" s="13"/>
      <c r="B83" s="29"/>
      <c r="C83" s="27"/>
      <c r="D83" s="27"/>
      <c r="E83" s="27"/>
      <c r="F83" s="27"/>
      <c r="G83" s="27"/>
      <c r="H83" s="85" t="s">
        <v>275</v>
      </c>
      <c r="I83" s="161" t="s">
        <v>27</v>
      </c>
      <c r="J83" s="30"/>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row>
    <row r="84" spans="1:52" ht="15" thickBot="1">
      <c r="A84" s="13"/>
      <c r="B84" s="29"/>
      <c r="C84" s="27"/>
      <c r="D84" s="109" t="s">
        <v>276</v>
      </c>
      <c r="E84" s="110"/>
      <c r="F84" s="27"/>
      <c r="G84" s="27"/>
      <c r="H84" s="86"/>
      <c r="I84" s="27"/>
      <c r="J84" s="30"/>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row>
    <row r="85" spans="1:52" ht="17.75" customHeight="1" thickBot="1">
      <c r="A85" s="13"/>
      <c r="B85" s="29"/>
      <c r="C85" s="27"/>
      <c r="D85" s="62" t="s">
        <v>79</v>
      </c>
      <c r="E85" s="1237" t="s">
        <v>896</v>
      </c>
      <c r="F85" s="1238"/>
      <c r="G85" s="1238"/>
      <c r="H85" s="1239"/>
      <c r="I85" s="27"/>
      <c r="J85" s="30"/>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row>
    <row r="86" spans="1:52" ht="17.75" customHeight="1" thickBot="1">
      <c r="A86" s="13"/>
      <c r="B86" s="29"/>
      <c r="C86" s="27"/>
      <c r="D86" s="62" t="s">
        <v>81</v>
      </c>
      <c r="E86" s="1240" t="s">
        <v>895</v>
      </c>
      <c r="F86" s="1219"/>
      <c r="G86" s="1219"/>
      <c r="H86" s="1220"/>
      <c r="I86" s="27"/>
      <c r="J86" s="30"/>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row>
    <row r="87" spans="1:52">
      <c r="A87" s="13"/>
      <c r="B87" s="29"/>
      <c r="C87" s="32"/>
      <c r="D87" s="27"/>
      <c r="E87" s="27"/>
      <c r="F87" s="27"/>
      <c r="G87" s="27"/>
      <c r="H87" s="86"/>
      <c r="I87" s="27"/>
      <c r="J87" s="30"/>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row>
    <row r="88" spans="1:52" ht="14.75" customHeight="1" thickBot="1">
      <c r="A88" s="13"/>
      <c r="B88" s="29"/>
      <c r="C88" s="27"/>
      <c r="D88" s="62"/>
      <c r="E88" s="27"/>
      <c r="F88" s="27"/>
      <c r="G88" s="27"/>
      <c r="H88" s="27"/>
      <c r="I88" s="27"/>
      <c r="J88" s="30"/>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row>
    <row r="89" spans="1:52" ht="316.25" customHeight="1" thickBot="1">
      <c r="A89" s="13"/>
      <c r="B89" s="29"/>
      <c r="C89" s="84"/>
      <c r="D89" s="1231" t="s">
        <v>282</v>
      </c>
      <c r="E89" s="1231"/>
      <c r="F89" s="1232" t="s">
        <v>1077</v>
      </c>
      <c r="G89" s="1233"/>
      <c r="H89" s="1233"/>
      <c r="I89" s="1234"/>
      <c r="J89" s="30"/>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row>
    <row r="90" spans="1:52" s="9" customFormat="1" ht="18.75" customHeight="1">
      <c r="A90" s="12"/>
      <c r="B90" s="29"/>
      <c r="C90" s="33"/>
      <c r="D90" s="33"/>
      <c r="E90" s="33"/>
      <c r="F90" s="33"/>
      <c r="G90" s="33"/>
      <c r="H90" s="82"/>
      <c r="I90" s="82"/>
      <c r="J90" s="30"/>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row>
    <row r="91" spans="1:52" s="9" customFormat="1" ht="15.75" customHeight="1" thickBot="1">
      <c r="A91" s="12"/>
      <c r="B91" s="29"/>
      <c r="C91" s="27"/>
      <c r="D91" s="28"/>
      <c r="E91" s="28"/>
      <c r="F91" s="28"/>
      <c r="G91" s="61" t="s">
        <v>283</v>
      </c>
      <c r="H91" s="82"/>
      <c r="I91" s="82"/>
      <c r="J91" s="30"/>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row>
    <row r="92" spans="1:52" s="9" customFormat="1" ht="55.25" customHeight="1">
      <c r="A92" s="12"/>
      <c r="B92" s="29"/>
      <c r="C92" s="27"/>
      <c r="D92" s="28"/>
      <c r="E92" s="28"/>
      <c r="F92" s="15" t="s">
        <v>284</v>
      </c>
      <c r="G92" s="1225" t="s">
        <v>285</v>
      </c>
      <c r="H92" s="1226"/>
      <c r="I92" s="1227"/>
      <c r="J92" s="30"/>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row>
    <row r="93" spans="1:52" s="9" customFormat="1" ht="55.25" customHeight="1">
      <c r="A93" s="12"/>
      <c r="B93" s="29"/>
      <c r="C93" s="27"/>
      <c r="D93" s="28"/>
      <c r="E93" s="28"/>
      <c r="F93" s="16" t="s">
        <v>286</v>
      </c>
      <c r="G93" s="1228" t="s">
        <v>287</v>
      </c>
      <c r="H93" s="1229"/>
      <c r="I93" s="1230"/>
      <c r="J93" s="30"/>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row>
    <row r="94" spans="1:52" s="9" customFormat="1" ht="55.25" customHeight="1">
      <c r="A94" s="12"/>
      <c r="B94" s="29"/>
      <c r="C94" s="27"/>
      <c r="D94" s="28"/>
      <c r="E94" s="28"/>
      <c r="F94" s="16" t="s">
        <v>288</v>
      </c>
      <c r="G94" s="1228" t="s">
        <v>289</v>
      </c>
      <c r="H94" s="1229"/>
      <c r="I94" s="1230"/>
      <c r="J94" s="30"/>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row>
    <row r="95" spans="1:52" ht="55.25" customHeight="1">
      <c r="A95" s="13"/>
      <c r="B95" s="29"/>
      <c r="C95" s="27"/>
      <c r="D95" s="28"/>
      <c r="E95" s="28"/>
      <c r="F95" s="16" t="s">
        <v>290</v>
      </c>
      <c r="G95" s="1228" t="s">
        <v>291</v>
      </c>
      <c r="H95" s="1229"/>
      <c r="I95" s="1230"/>
      <c r="J95" s="30"/>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row>
    <row r="96" spans="1:52" ht="55.25" customHeight="1">
      <c r="A96" s="13"/>
      <c r="B96" s="25"/>
      <c r="C96" s="27"/>
      <c r="D96" s="28"/>
      <c r="E96" s="28"/>
      <c r="F96" s="16" t="s">
        <v>292</v>
      </c>
      <c r="G96" s="1228" t="s">
        <v>293</v>
      </c>
      <c r="H96" s="1229"/>
      <c r="I96" s="1230"/>
      <c r="J96" s="26"/>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row>
    <row r="97" spans="1:52" ht="55.25" customHeight="1" thickBot="1">
      <c r="A97" s="13"/>
      <c r="B97" s="25"/>
      <c r="C97" s="27"/>
      <c r="D97" s="28"/>
      <c r="E97" s="28"/>
      <c r="F97" s="17" t="s">
        <v>294</v>
      </c>
      <c r="G97" s="1222" t="s">
        <v>295</v>
      </c>
      <c r="H97" s="1223"/>
      <c r="I97" s="1224"/>
      <c r="J97" s="26"/>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row>
    <row r="98" spans="1:52" ht="15" thickBot="1">
      <c r="A98" s="13"/>
      <c r="B98" s="34"/>
      <c r="C98" s="35"/>
      <c r="D98" s="36"/>
      <c r="E98" s="36"/>
      <c r="F98" s="36"/>
      <c r="G98" s="36"/>
      <c r="H98" s="83"/>
      <c r="I98" s="83"/>
      <c r="J98" s="37"/>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row>
    <row r="99" spans="1:52" ht="50" customHeight="1">
      <c r="A99" s="1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row>
    <row r="100" spans="1:52" ht="50" customHeight="1">
      <c r="A100" s="1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row>
    <row r="101" spans="1:52" ht="49.5" customHeight="1">
      <c r="A101" s="1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row>
    <row r="102" spans="1:52" ht="50" customHeight="1">
      <c r="A102" s="1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row>
    <row r="103" spans="1:52" ht="50" customHeight="1">
      <c r="A103" s="1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row>
    <row r="104" spans="1:52" ht="50" customHeight="1">
      <c r="A104" s="1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row>
    <row r="105" spans="1:52">
      <c r="A105" s="1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row>
    <row r="106" spans="1:52">
      <c r="A106" s="1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row>
    <row r="107" spans="1:52">
      <c r="A107" s="1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row>
    <row r="108" spans="1:52">
      <c r="A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row>
    <row r="109" spans="1:5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row>
    <row r="110" spans="1:5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row>
    <row r="111" spans="1:52">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row>
    <row r="112" spans="1:52">
      <c r="A112" s="73"/>
      <c r="B112" s="73"/>
      <c r="C112" s="73"/>
      <c r="D112" s="73"/>
      <c r="E112" s="73"/>
      <c r="F112" s="73"/>
      <c r="G112" s="73"/>
      <c r="H112" s="73"/>
      <c r="I112" s="73"/>
      <c r="J112" s="73"/>
      <c r="K112" s="73"/>
    </row>
    <row r="113" spans="1:11">
      <c r="A113" s="73"/>
      <c r="B113" s="73"/>
      <c r="C113" s="73"/>
      <c r="D113" s="73"/>
      <c r="E113" s="73"/>
      <c r="F113" s="73"/>
      <c r="G113" s="73"/>
      <c r="H113" s="73"/>
      <c r="I113" s="73"/>
      <c r="J113" s="73"/>
      <c r="K113" s="73"/>
    </row>
    <row r="114" spans="1:11">
      <c r="A114" s="73"/>
      <c r="B114" s="73"/>
      <c r="C114" s="73"/>
      <c r="D114" s="73"/>
      <c r="E114" s="73"/>
      <c r="F114" s="73"/>
      <c r="G114" s="73"/>
      <c r="H114" s="73"/>
      <c r="I114" s="73"/>
      <c r="J114" s="73"/>
      <c r="K114" s="73"/>
    </row>
    <row r="115" spans="1:11">
      <c r="A115" s="73"/>
      <c r="B115" s="73"/>
      <c r="C115" s="73"/>
      <c r="D115" s="73"/>
      <c r="E115" s="73"/>
      <c r="F115" s="73"/>
      <c r="G115" s="73"/>
      <c r="H115" s="73"/>
      <c r="I115" s="73"/>
      <c r="J115" s="73"/>
      <c r="K115" s="73"/>
    </row>
    <row r="116" spans="1:11">
      <c r="A116" s="73"/>
      <c r="B116" s="73"/>
      <c r="C116" s="73"/>
      <c r="D116" s="73"/>
      <c r="E116" s="73"/>
      <c r="F116" s="73"/>
      <c r="G116" s="73"/>
      <c r="H116" s="73"/>
      <c r="I116" s="73"/>
      <c r="J116" s="73"/>
      <c r="K116" s="73"/>
    </row>
    <row r="117" spans="1:11">
      <c r="A117" s="73"/>
      <c r="B117" s="73"/>
      <c r="C117" s="73"/>
      <c r="D117" s="73"/>
      <c r="E117" s="73"/>
      <c r="F117" s="73"/>
      <c r="G117" s="73"/>
      <c r="H117" s="73"/>
      <c r="I117" s="73"/>
      <c r="J117" s="73"/>
      <c r="K117" s="73"/>
    </row>
    <row r="118" spans="1:11">
      <c r="A118" s="73"/>
      <c r="B118" s="73"/>
      <c r="C118" s="73"/>
      <c r="D118" s="73"/>
      <c r="E118" s="73"/>
      <c r="F118" s="73"/>
      <c r="G118" s="73"/>
      <c r="H118" s="73"/>
      <c r="I118" s="73"/>
      <c r="J118" s="73"/>
      <c r="K118" s="73"/>
    </row>
    <row r="119" spans="1:11">
      <c r="A119" s="73"/>
      <c r="B119" s="73"/>
      <c r="C119" s="73"/>
      <c r="D119" s="73"/>
      <c r="E119" s="73"/>
      <c r="F119" s="73"/>
      <c r="G119" s="73"/>
      <c r="H119" s="73"/>
      <c r="I119" s="73"/>
      <c r="J119" s="73"/>
      <c r="K119" s="73"/>
    </row>
    <row r="120" spans="1:11">
      <c r="A120" s="73"/>
      <c r="B120" s="73"/>
      <c r="C120" s="73"/>
      <c r="D120" s="73"/>
      <c r="E120" s="73"/>
      <c r="F120" s="73"/>
      <c r="G120" s="73"/>
      <c r="H120" s="73"/>
      <c r="I120" s="73"/>
      <c r="J120" s="73"/>
      <c r="K120" s="73"/>
    </row>
    <row r="121" spans="1:11">
      <c r="A121" s="73"/>
      <c r="B121" s="73"/>
      <c r="C121" s="73"/>
      <c r="D121" s="73"/>
      <c r="E121" s="73"/>
      <c r="F121" s="73"/>
      <c r="G121" s="73"/>
      <c r="H121" s="73"/>
      <c r="I121" s="73"/>
      <c r="J121" s="73"/>
      <c r="K121" s="73"/>
    </row>
    <row r="122" spans="1:11">
      <c r="A122" s="73"/>
      <c r="B122" s="73"/>
      <c r="C122" s="73"/>
      <c r="D122" s="73"/>
      <c r="E122" s="73"/>
      <c r="F122" s="73"/>
      <c r="G122" s="73"/>
      <c r="H122" s="73"/>
      <c r="I122" s="73"/>
      <c r="J122" s="73"/>
      <c r="K122" s="73"/>
    </row>
    <row r="123" spans="1:11">
      <c r="A123" s="73"/>
      <c r="B123" s="73"/>
      <c r="C123" s="73"/>
      <c r="D123" s="73"/>
      <c r="E123" s="73"/>
      <c r="F123" s="73"/>
      <c r="G123" s="73"/>
      <c r="H123" s="73"/>
      <c r="I123" s="73"/>
      <c r="J123" s="73"/>
      <c r="K123" s="73"/>
    </row>
    <row r="124" spans="1:11">
      <c r="A124" s="73"/>
      <c r="B124" s="73"/>
      <c r="C124" s="73"/>
      <c r="D124" s="73"/>
      <c r="E124" s="73"/>
      <c r="F124" s="73"/>
      <c r="G124" s="73"/>
      <c r="H124" s="73"/>
      <c r="I124" s="73"/>
      <c r="J124" s="73"/>
      <c r="K124" s="73"/>
    </row>
    <row r="125" spans="1:11">
      <c r="A125" s="73"/>
      <c r="B125" s="73"/>
      <c r="C125" s="73"/>
      <c r="D125" s="73"/>
      <c r="E125" s="73"/>
      <c r="F125" s="73"/>
      <c r="G125" s="73"/>
      <c r="H125" s="73"/>
      <c r="I125" s="73"/>
      <c r="J125" s="73"/>
      <c r="K125" s="73"/>
    </row>
    <row r="126" spans="1:11">
      <c r="A126" s="73"/>
      <c r="B126" s="73"/>
      <c r="C126" s="73"/>
      <c r="D126" s="73"/>
      <c r="E126" s="73"/>
      <c r="F126" s="73"/>
      <c r="G126" s="73"/>
      <c r="H126" s="73"/>
      <c r="I126" s="73"/>
      <c r="J126" s="73"/>
      <c r="K126" s="73"/>
    </row>
    <row r="127" spans="1:11">
      <c r="A127" s="73"/>
      <c r="B127" s="73"/>
      <c r="C127" s="73"/>
      <c r="D127" s="73"/>
      <c r="E127" s="73"/>
      <c r="F127" s="73"/>
      <c r="G127" s="73"/>
      <c r="H127" s="73"/>
      <c r="I127" s="73"/>
      <c r="J127" s="73"/>
      <c r="K127" s="73"/>
    </row>
    <row r="128" spans="1:11">
      <c r="A128" s="73"/>
      <c r="B128" s="73"/>
      <c r="C128" s="73"/>
      <c r="D128" s="73"/>
      <c r="E128" s="73"/>
      <c r="F128" s="73"/>
      <c r="G128" s="73"/>
      <c r="H128" s="73"/>
      <c r="I128" s="73"/>
      <c r="J128" s="73"/>
      <c r="K128" s="73"/>
    </row>
    <row r="129" spans="1:11">
      <c r="A129" s="73"/>
      <c r="B129" s="73"/>
      <c r="C129" s="73"/>
      <c r="D129" s="73"/>
      <c r="E129" s="73"/>
      <c r="F129" s="73"/>
      <c r="G129" s="73"/>
      <c r="H129" s="73"/>
      <c r="I129" s="73"/>
      <c r="J129" s="73"/>
      <c r="K129" s="73"/>
    </row>
    <row r="130" spans="1:11">
      <c r="A130" s="73"/>
      <c r="B130" s="73"/>
      <c r="C130" s="73"/>
      <c r="D130" s="73"/>
      <c r="E130" s="73"/>
      <c r="F130" s="73"/>
      <c r="G130" s="73"/>
      <c r="H130" s="73"/>
      <c r="I130" s="73"/>
      <c r="J130" s="73"/>
      <c r="K130" s="73"/>
    </row>
    <row r="131" spans="1:11">
      <c r="A131" s="73"/>
      <c r="B131" s="73"/>
      <c r="C131" s="73"/>
      <c r="D131" s="73"/>
      <c r="E131" s="73"/>
      <c r="F131" s="73"/>
      <c r="G131" s="73"/>
      <c r="H131" s="73"/>
      <c r="I131" s="73"/>
      <c r="J131" s="73"/>
      <c r="K131" s="73"/>
    </row>
    <row r="132" spans="1:11">
      <c r="A132" s="73"/>
      <c r="B132" s="73"/>
      <c r="C132" s="73"/>
      <c r="D132" s="73"/>
      <c r="E132" s="73"/>
      <c r="F132" s="73"/>
      <c r="G132" s="73"/>
      <c r="H132" s="73"/>
      <c r="I132" s="73"/>
      <c r="J132" s="73"/>
      <c r="K132" s="73"/>
    </row>
    <row r="133" spans="1:11">
      <c r="A133" s="73"/>
      <c r="B133" s="73"/>
      <c r="C133" s="73"/>
      <c r="D133" s="73"/>
      <c r="E133" s="73"/>
      <c r="F133" s="73"/>
      <c r="G133" s="73"/>
      <c r="H133" s="73"/>
      <c r="I133" s="73"/>
      <c r="J133" s="73"/>
      <c r="K133" s="73"/>
    </row>
    <row r="134" spans="1:11">
      <c r="A134" s="73"/>
      <c r="B134" s="73"/>
      <c r="C134" s="73"/>
      <c r="D134" s="73"/>
      <c r="E134" s="73"/>
      <c r="F134" s="73"/>
      <c r="G134" s="73"/>
      <c r="H134" s="73"/>
      <c r="I134" s="73"/>
      <c r="J134" s="73"/>
      <c r="K134" s="73"/>
    </row>
    <row r="135" spans="1:11">
      <c r="A135" s="73"/>
      <c r="B135" s="73"/>
      <c r="C135" s="73"/>
      <c r="D135" s="73"/>
      <c r="E135" s="73"/>
      <c r="F135" s="73"/>
      <c r="G135" s="73"/>
      <c r="H135" s="73"/>
      <c r="I135" s="73"/>
      <c r="J135" s="73"/>
      <c r="K135" s="73"/>
    </row>
    <row r="136" spans="1:11">
      <c r="A136" s="73"/>
      <c r="B136" s="73"/>
      <c r="C136" s="73"/>
      <c r="D136" s="73"/>
      <c r="E136" s="73"/>
      <c r="F136" s="73"/>
      <c r="G136" s="73"/>
      <c r="H136" s="73"/>
      <c r="I136" s="73"/>
      <c r="J136" s="73"/>
      <c r="K136" s="73"/>
    </row>
    <row r="137" spans="1:11">
      <c r="A137" s="73"/>
      <c r="B137" s="73"/>
      <c r="C137" s="73"/>
      <c r="D137" s="73"/>
      <c r="E137" s="73"/>
      <c r="F137" s="73"/>
      <c r="G137" s="73"/>
      <c r="H137" s="73"/>
      <c r="I137" s="73"/>
      <c r="J137" s="73"/>
      <c r="K137" s="73"/>
    </row>
    <row r="138" spans="1:11">
      <c r="A138" s="73"/>
      <c r="B138" s="73"/>
      <c r="C138" s="73"/>
      <c r="D138" s="73"/>
      <c r="E138" s="73"/>
      <c r="F138" s="73"/>
      <c r="G138" s="73"/>
      <c r="H138" s="73"/>
      <c r="I138" s="73"/>
      <c r="J138" s="73"/>
      <c r="K138" s="73"/>
    </row>
    <row r="139" spans="1:11">
      <c r="A139" s="73"/>
      <c r="B139" s="73"/>
      <c r="C139" s="73"/>
      <c r="D139" s="73"/>
      <c r="E139" s="73"/>
      <c r="F139" s="73"/>
      <c r="G139" s="73"/>
      <c r="H139" s="73"/>
      <c r="I139" s="73"/>
      <c r="J139" s="73"/>
      <c r="K139" s="73"/>
    </row>
    <row r="140" spans="1:11">
      <c r="A140" s="73"/>
      <c r="B140" s="73"/>
      <c r="C140" s="73"/>
      <c r="D140" s="73"/>
      <c r="E140" s="73"/>
      <c r="F140" s="73"/>
      <c r="G140" s="73"/>
      <c r="H140" s="73"/>
      <c r="I140" s="73"/>
      <c r="J140" s="73"/>
      <c r="K140" s="73"/>
    </row>
    <row r="141" spans="1:11">
      <c r="A141" s="73"/>
      <c r="B141" s="73"/>
      <c r="C141" s="73"/>
      <c r="D141" s="73"/>
      <c r="E141" s="73"/>
      <c r="F141" s="73"/>
      <c r="G141" s="73"/>
      <c r="H141" s="73"/>
      <c r="I141" s="73"/>
      <c r="J141" s="73"/>
      <c r="K141" s="73"/>
    </row>
    <row r="142" spans="1:11">
      <c r="A142" s="73"/>
      <c r="B142" s="73"/>
      <c r="C142" s="73"/>
      <c r="D142" s="73"/>
      <c r="E142" s="73"/>
      <c r="F142" s="73"/>
      <c r="G142" s="73"/>
      <c r="H142" s="73"/>
      <c r="I142" s="73"/>
      <c r="J142" s="73"/>
      <c r="K142" s="73"/>
    </row>
    <row r="143" spans="1:11">
      <c r="A143" s="73"/>
      <c r="B143" s="73"/>
      <c r="C143" s="73"/>
      <c r="D143" s="73"/>
      <c r="E143" s="73"/>
      <c r="F143" s="73"/>
      <c r="G143" s="73"/>
      <c r="H143" s="73"/>
      <c r="I143" s="73"/>
      <c r="J143" s="73"/>
      <c r="K143" s="73"/>
    </row>
    <row r="144" spans="1:11">
      <c r="A144" s="73"/>
      <c r="B144" s="73"/>
      <c r="C144" s="73"/>
      <c r="D144" s="73"/>
      <c r="E144" s="73"/>
      <c r="F144" s="73"/>
      <c r="G144" s="73"/>
      <c r="H144" s="73"/>
      <c r="I144" s="73"/>
      <c r="J144" s="73"/>
      <c r="K144" s="73"/>
    </row>
    <row r="145" spans="1:11">
      <c r="A145" s="73"/>
      <c r="B145" s="73"/>
      <c r="C145" s="73"/>
      <c r="D145" s="73"/>
      <c r="E145" s="73"/>
      <c r="F145" s="73"/>
      <c r="G145" s="73"/>
      <c r="H145" s="73"/>
      <c r="I145" s="73"/>
      <c r="J145" s="73"/>
      <c r="K145" s="73"/>
    </row>
    <row r="146" spans="1:11">
      <c r="A146" s="73"/>
      <c r="B146" s="73"/>
      <c r="C146" s="73"/>
      <c r="D146" s="73"/>
      <c r="E146" s="73"/>
      <c r="F146" s="73"/>
      <c r="G146" s="73"/>
      <c r="H146" s="73"/>
      <c r="I146" s="73"/>
      <c r="J146" s="73"/>
      <c r="K146" s="73"/>
    </row>
    <row r="147" spans="1:11">
      <c r="A147" s="73"/>
      <c r="B147" s="73"/>
      <c r="H147" s="73"/>
      <c r="I147" s="73"/>
      <c r="J147" s="73"/>
      <c r="K147" s="73"/>
    </row>
    <row r="148" spans="1:11">
      <c r="A148" s="73"/>
      <c r="B148" s="73"/>
      <c r="H148" s="73"/>
      <c r="I148" s="73"/>
      <c r="J148" s="73"/>
      <c r="K148" s="73"/>
    </row>
    <row r="149" spans="1:11">
      <c r="A149" s="73"/>
      <c r="B149" s="73"/>
      <c r="H149" s="73"/>
      <c r="I149" s="73"/>
      <c r="J149" s="73"/>
      <c r="K149" s="73"/>
    </row>
    <row r="150" spans="1:11">
      <c r="A150" s="73"/>
      <c r="B150" s="73"/>
      <c r="H150" s="73"/>
      <c r="I150" s="73"/>
      <c r="J150" s="73"/>
      <c r="K150" s="73"/>
    </row>
    <row r="151" spans="1:11">
      <c r="A151" s="73"/>
      <c r="B151" s="73"/>
      <c r="H151" s="73"/>
      <c r="I151" s="73"/>
      <c r="J151" s="73"/>
      <c r="K151" s="73"/>
    </row>
    <row r="152" spans="1:11">
      <c r="A152" s="73"/>
      <c r="B152" s="73"/>
      <c r="H152" s="73"/>
      <c r="I152" s="73"/>
      <c r="J152" s="73"/>
      <c r="K152" s="73"/>
    </row>
    <row r="153" spans="1:11">
      <c r="A153" s="73"/>
      <c r="B153" s="73"/>
      <c r="H153" s="73"/>
      <c r="I153" s="73"/>
      <c r="J153" s="73"/>
      <c r="K153" s="73"/>
    </row>
    <row r="154" spans="1:11">
      <c r="A154" s="73"/>
      <c r="B154" s="73"/>
      <c r="H154" s="73"/>
      <c r="I154" s="73"/>
      <c r="J154" s="73"/>
      <c r="K154" s="73"/>
    </row>
    <row r="155" spans="1:11">
      <c r="A155" s="73"/>
      <c r="B155" s="73"/>
      <c r="H155" s="73"/>
      <c r="I155" s="73"/>
      <c r="J155" s="73"/>
      <c r="K155" s="73"/>
    </row>
    <row r="156" spans="1:11">
      <c r="B156" s="73"/>
      <c r="J156" s="73"/>
    </row>
  </sheetData>
  <mergeCells count="127">
    <mergeCell ref="F55:G55"/>
    <mergeCell ref="F56:G56"/>
    <mergeCell ref="F57:G57"/>
    <mergeCell ref="F58:G58"/>
    <mergeCell ref="D52:E52"/>
    <mergeCell ref="D51:E51"/>
    <mergeCell ref="D50:E50"/>
    <mergeCell ref="F50:G50"/>
    <mergeCell ref="F51:G51"/>
    <mergeCell ref="F52:G52"/>
    <mergeCell ref="D45:E45"/>
    <mergeCell ref="D44:E44"/>
    <mergeCell ref="F44:G44"/>
    <mergeCell ref="F45:G45"/>
    <mergeCell ref="F46:G46"/>
    <mergeCell ref="F47:G47"/>
    <mergeCell ref="F48:G48"/>
    <mergeCell ref="F53:G53"/>
    <mergeCell ref="F54:G54"/>
    <mergeCell ref="C3:I3"/>
    <mergeCell ref="C4:I4"/>
    <mergeCell ref="C31:H31"/>
    <mergeCell ref="D8:E8"/>
    <mergeCell ref="D24:E24"/>
    <mergeCell ref="D7:E7"/>
    <mergeCell ref="F7:G7"/>
    <mergeCell ref="F24:G24"/>
    <mergeCell ref="F9:G9"/>
    <mergeCell ref="F8:G8"/>
    <mergeCell ref="E29:H29"/>
    <mergeCell ref="D27:I27"/>
    <mergeCell ref="D16:E16"/>
    <mergeCell ref="F16:G16"/>
    <mergeCell ref="D17:E17"/>
    <mergeCell ref="D9:E9"/>
    <mergeCell ref="D15:E15"/>
    <mergeCell ref="F15:G15"/>
    <mergeCell ref="E28:H28"/>
    <mergeCell ref="D10:E10"/>
    <mergeCell ref="F10:G10"/>
    <mergeCell ref="D11:E11"/>
    <mergeCell ref="F11:G11"/>
    <mergeCell ref="D12:E12"/>
    <mergeCell ref="G97:I97"/>
    <mergeCell ref="G92:I92"/>
    <mergeCell ref="G93:I93"/>
    <mergeCell ref="G94:I94"/>
    <mergeCell ref="G95:I95"/>
    <mergeCell ref="G96:I96"/>
    <mergeCell ref="D89:E89"/>
    <mergeCell ref="F89:I89"/>
    <mergeCell ref="D72:E72"/>
    <mergeCell ref="F72:G72"/>
    <mergeCell ref="D82:E82"/>
    <mergeCell ref="F82:G82"/>
    <mergeCell ref="E85:H85"/>
    <mergeCell ref="E86:H86"/>
    <mergeCell ref="D79:E79"/>
    <mergeCell ref="F79:G79"/>
    <mergeCell ref="D80:E80"/>
    <mergeCell ref="F80:G80"/>
    <mergeCell ref="D81:E81"/>
    <mergeCell ref="F81:G81"/>
    <mergeCell ref="D32:I40"/>
    <mergeCell ref="F17:G17"/>
    <mergeCell ref="E63:H63"/>
    <mergeCell ref="D65:E65"/>
    <mergeCell ref="F65:G65"/>
    <mergeCell ref="D66:E66"/>
    <mergeCell ref="F66:G66"/>
    <mergeCell ref="D59:E59"/>
    <mergeCell ref="F59:G59"/>
    <mergeCell ref="D43:E43"/>
    <mergeCell ref="F43:G43"/>
    <mergeCell ref="D42:E42"/>
    <mergeCell ref="F42:G42"/>
    <mergeCell ref="F49:G49"/>
    <mergeCell ref="D49:E49"/>
    <mergeCell ref="D58:E58"/>
    <mergeCell ref="D57:E57"/>
    <mergeCell ref="D56:E56"/>
    <mergeCell ref="D55:E55"/>
    <mergeCell ref="D54:E54"/>
    <mergeCell ref="D53:E53"/>
    <mergeCell ref="D48:E48"/>
    <mergeCell ref="D47:E47"/>
    <mergeCell ref="D46:E46"/>
    <mergeCell ref="F12:G12"/>
    <mergeCell ref="D13:E13"/>
    <mergeCell ref="F13:G13"/>
    <mergeCell ref="D14:E14"/>
    <mergeCell ref="F14:G14"/>
    <mergeCell ref="D70:E70"/>
    <mergeCell ref="F70:G70"/>
    <mergeCell ref="D71:E71"/>
    <mergeCell ref="F71:G71"/>
    <mergeCell ref="D18:E18"/>
    <mergeCell ref="F18:G18"/>
    <mergeCell ref="D19:E19"/>
    <mergeCell ref="F19:G19"/>
    <mergeCell ref="D23:E23"/>
    <mergeCell ref="F23:G23"/>
    <mergeCell ref="D20:E20"/>
    <mergeCell ref="F20:G20"/>
    <mergeCell ref="D21:E21"/>
    <mergeCell ref="F21:G21"/>
    <mergeCell ref="D22:E22"/>
    <mergeCell ref="F22:G22"/>
    <mergeCell ref="E62:H62"/>
    <mergeCell ref="D67:E67"/>
    <mergeCell ref="F67:G67"/>
    <mergeCell ref="D68:E68"/>
    <mergeCell ref="F68:G68"/>
    <mergeCell ref="D69:E69"/>
    <mergeCell ref="D76:E76"/>
    <mergeCell ref="F76:G76"/>
    <mergeCell ref="D77:E77"/>
    <mergeCell ref="F77:G77"/>
    <mergeCell ref="D78:E78"/>
    <mergeCell ref="F78:G78"/>
    <mergeCell ref="D73:E73"/>
    <mergeCell ref="F73:G73"/>
    <mergeCell ref="D74:E74"/>
    <mergeCell ref="F74:G74"/>
    <mergeCell ref="D75:E75"/>
    <mergeCell ref="F75:G75"/>
    <mergeCell ref="F69:G69"/>
  </mergeCells>
  <hyperlinks>
    <hyperlink ref="E29" r:id="rId1" xr:uid="{00000000-0004-0000-0700-000000000000}"/>
    <hyperlink ref="E86" r:id="rId2" display="antohurta2014@gmail.com / "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I58"/>
  <sheetViews>
    <sheetView topLeftCell="A4" workbookViewId="0">
      <pane xSplit="3" ySplit="5" topLeftCell="D43" activePane="bottomRight" state="frozen"/>
      <selection activeCell="I265" sqref="I265"/>
      <selection pane="topRight" activeCell="I265" sqref="I265"/>
      <selection pane="bottomLeft" activeCell="I265" sqref="I265"/>
      <selection pane="bottomRight" activeCell="H44" sqref="H44:H45"/>
    </sheetView>
  </sheetViews>
  <sheetFormatPr defaultColWidth="8.6328125" defaultRowHeight="14.5"/>
  <cols>
    <col min="1" max="1" width="1.453125" customWidth="1"/>
    <col min="2" max="2" width="1.6328125" customWidth="1"/>
    <col min="3" max="3" width="9.453125" customWidth="1"/>
    <col min="4" max="4" width="11.453125" customWidth="1"/>
    <col min="5" max="5" width="20.453125" customWidth="1"/>
    <col min="6" max="6" width="33" customWidth="1"/>
    <col min="7" max="8" width="52.6328125" style="478" customWidth="1"/>
    <col min="9" max="10" width="1.6328125" customWidth="1"/>
  </cols>
  <sheetData>
    <row r="1" spans="2:9" ht="15" thickBot="1"/>
    <row r="2" spans="2:9" ht="18" customHeight="1" thickBot="1">
      <c r="B2" s="21"/>
      <c r="C2" s="22"/>
      <c r="D2" s="23"/>
      <c r="E2" s="23"/>
      <c r="F2" s="23"/>
      <c r="G2" s="479"/>
      <c r="H2" s="479"/>
      <c r="I2" s="24"/>
    </row>
    <row r="3" spans="2:9" ht="18" customHeight="1" thickBot="1">
      <c r="B3" s="68"/>
      <c r="C3" s="1031" t="s">
        <v>296</v>
      </c>
      <c r="D3" s="1261"/>
      <c r="E3" s="1261"/>
      <c r="F3" s="1261"/>
      <c r="G3" s="1261"/>
      <c r="H3" s="1262"/>
      <c r="I3" s="69"/>
    </row>
    <row r="4" spans="2:9" ht="18" customHeight="1">
      <c r="B4" s="25"/>
      <c r="C4" s="1263" t="s">
        <v>297</v>
      </c>
      <c r="D4" s="1263"/>
      <c r="E4" s="1263"/>
      <c r="F4" s="1263"/>
      <c r="G4" s="1263"/>
      <c r="H4" s="1263"/>
      <c r="I4" s="26"/>
    </row>
    <row r="5" spans="2:9" ht="18" customHeight="1">
      <c r="B5" s="25"/>
      <c r="C5" s="1264"/>
      <c r="D5" s="1264"/>
      <c r="E5" s="1264"/>
      <c r="F5" s="1264"/>
      <c r="G5" s="1264"/>
      <c r="H5" s="1264"/>
      <c r="I5" s="26"/>
    </row>
    <row r="6" spans="2:9" ht="18" customHeight="1" thickBot="1">
      <c r="B6" s="25"/>
      <c r="C6" s="332" t="s">
        <v>298</v>
      </c>
      <c r="D6" s="332"/>
      <c r="E6" s="28"/>
      <c r="F6" s="28"/>
      <c r="G6" s="480"/>
      <c r="H6" s="480"/>
      <c r="I6" s="26"/>
    </row>
    <row r="7" spans="2:9" ht="30" customHeight="1" thickBot="1">
      <c r="B7" s="25"/>
      <c r="C7" s="111" t="s">
        <v>299</v>
      </c>
      <c r="D7" s="1265" t="s">
        <v>300</v>
      </c>
      <c r="E7" s="1266"/>
      <c r="F7" s="74" t="s">
        <v>301</v>
      </c>
      <c r="G7" s="75" t="s">
        <v>302</v>
      </c>
      <c r="H7" s="74" t="s">
        <v>303</v>
      </c>
      <c r="I7" s="26"/>
    </row>
    <row r="8" spans="2:9" ht="36.75" customHeight="1" thickBot="1">
      <c r="B8" s="25"/>
      <c r="C8" s="1268" t="s">
        <v>1119</v>
      </c>
      <c r="D8" s="1269"/>
      <c r="E8" s="1269"/>
      <c r="F8" s="1269"/>
      <c r="G8" s="1269"/>
      <c r="H8" s="1270"/>
      <c r="I8" s="26"/>
    </row>
    <row r="9" spans="2:9" ht="64.5" customHeight="1">
      <c r="B9" s="29"/>
      <c r="C9" s="165"/>
      <c r="D9" s="1267" t="s">
        <v>714</v>
      </c>
      <c r="E9" s="1267"/>
      <c r="F9" s="391" t="s">
        <v>1936</v>
      </c>
      <c r="G9" s="491" t="s">
        <v>1175</v>
      </c>
      <c r="H9" s="492" t="s">
        <v>1078</v>
      </c>
      <c r="I9" s="30"/>
    </row>
    <row r="10" spans="2:9" ht="61.25" customHeight="1">
      <c r="B10" s="29"/>
      <c r="C10" s="165"/>
      <c r="D10" s="1271" t="s">
        <v>715</v>
      </c>
      <c r="E10" s="1271"/>
      <c r="F10" s="391" t="s">
        <v>1081</v>
      </c>
      <c r="G10" s="391" t="s">
        <v>1079</v>
      </c>
      <c r="H10" s="493" t="s">
        <v>1080</v>
      </c>
      <c r="I10" s="30"/>
    </row>
    <row r="11" spans="2:9" ht="154.25" customHeight="1">
      <c r="B11" s="29"/>
      <c r="C11" s="165"/>
      <c r="D11" s="1272" t="s">
        <v>716</v>
      </c>
      <c r="E11" s="1272"/>
      <c r="F11" s="471" t="s">
        <v>1082</v>
      </c>
      <c r="G11" s="494" t="s">
        <v>1176</v>
      </c>
      <c r="H11" s="493" t="s">
        <v>1083</v>
      </c>
      <c r="I11" s="30"/>
    </row>
    <row r="12" spans="2:9" ht="207.65" customHeight="1" thickBot="1">
      <c r="B12" s="29"/>
      <c r="C12" s="422"/>
      <c r="D12" s="1246" t="s">
        <v>918</v>
      </c>
      <c r="E12" s="1246"/>
      <c r="F12" s="421" t="s">
        <v>1148</v>
      </c>
      <c r="G12" s="421" t="s">
        <v>1084</v>
      </c>
      <c r="H12" s="495" t="s">
        <v>919</v>
      </c>
      <c r="I12" s="30"/>
    </row>
    <row r="13" spans="2:9" ht="27.75" customHeight="1" thickBot="1">
      <c r="B13" s="1276" t="s">
        <v>305</v>
      </c>
      <c r="C13" s="1277"/>
      <c r="D13" s="1277"/>
      <c r="E13" s="1277"/>
      <c r="F13" s="1277"/>
      <c r="G13" s="1277"/>
      <c r="H13" s="1278"/>
      <c r="I13" s="30"/>
    </row>
    <row r="14" spans="2:9" ht="40.5" customHeight="1" thickBot="1">
      <c r="B14" s="1256" t="s">
        <v>306</v>
      </c>
      <c r="C14" s="1257"/>
      <c r="D14" s="1257"/>
      <c r="E14" s="1257"/>
      <c r="F14" s="1257"/>
      <c r="G14" s="1257"/>
      <c r="H14" s="1258"/>
      <c r="I14" s="30"/>
    </row>
    <row r="15" spans="2:9" ht="87.5" customHeight="1">
      <c r="B15" s="388"/>
      <c r="C15" s="387"/>
      <c r="D15" s="1274" t="s">
        <v>717</v>
      </c>
      <c r="E15" s="1274"/>
      <c r="F15" s="389" t="s">
        <v>1089</v>
      </c>
      <c r="G15" s="389" t="s">
        <v>1121</v>
      </c>
      <c r="H15" s="496" t="s">
        <v>718</v>
      </c>
      <c r="I15" s="30"/>
    </row>
    <row r="16" spans="2:9" ht="58.25" customHeight="1">
      <c r="B16" s="388"/>
      <c r="C16" s="387"/>
      <c r="D16" s="1259" t="s">
        <v>719</v>
      </c>
      <c r="E16" s="1259"/>
      <c r="F16" s="389" t="s">
        <v>1085</v>
      </c>
      <c r="G16" s="497" t="s">
        <v>1086</v>
      </c>
      <c r="H16" s="498" t="s">
        <v>720</v>
      </c>
      <c r="I16" s="30"/>
    </row>
    <row r="17" spans="2:9" ht="88.25" customHeight="1">
      <c r="B17" s="388"/>
      <c r="C17" s="387"/>
      <c r="D17" s="1259" t="s">
        <v>721</v>
      </c>
      <c r="E17" s="1259"/>
      <c r="F17" s="472" t="s">
        <v>1087</v>
      </c>
      <c r="G17" s="497" t="s">
        <v>1088</v>
      </c>
      <c r="H17" s="498" t="s">
        <v>722</v>
      </c>
      <c r="I17" s="30"/>
    </row>
    <row r="18" spans="2:9" ht="72" customHeight="1">
      <c r="B18" s="388"/>
      <c r="C18" s="387"/>
      <c r="D18" s="1259" t="s">
        <v>723</v>
      </c>
      <c r="E18" s="1259"/>
      <c r="F18" s="472" t="s">
        <v>1165</v>
      </c>
      <c r="G18" s="535" t="s">
        <v>1166</v>
      </c>
      <c r="H18" s="498" t="s">
        <v>724</v>
      </c>
      <c r="I18" s="30"/>
    </row>
    <row r="19" spans="2:9" ht="71.400000000000006" customHeight="1">
      <c r="B19" s="388"/>
      <c r="C19" s="387"/>
      <c r="D19" s="1259" t="s">
        <v>725</v>
      </c>
      <c r="E19" s="1260"/>
      <c r="F19" s="472" t="s">
        <v>1090</v>
      </c>
      <c r="G19" s="472" t="s">
        <v>1167</v>
      </c>
      <c r="H19" s="498" t="s">
        <v>726</v>
      </c>
      <c r="I19" s="30"/>
    </row>
    <row r="20" spans="2:9" ht="38.75" customHeight="1">
      <c r="B20" s="388"/>
      <c r="C20" s="387"/>
      <c r="D20" s="1259" t="s">
        <v>942</v>
      </c>
      <c r="E20" s="1259"/>
      <c r="F20" s="1279" t="s">
        <v>1092</v>
      </c>
      <c r="G20" s="535" t="s">
        <v>1168</v>
      </c>
      <c r="H20" s="1282" t="s">
        <v>728</v>
      </c>
      <c r="I20" s="30"/>
    </row>
    <row r="21" spans="2:9" ht="38.75" customHeight="1">
      <c r="B21" s="388"/>
      <c r="C21" s="387"/>
      <c r="D21" s="1259" t="s">
        <v>905</v>
      </c>
      <c r="E21" s="1259"/>
      <c r="F21" s="1280"/>
      <c r="G21" s="535" t="s">
        <v>1091</v>
      </c>
      <c r="H21" s="1283"/>
      <c r="I21" s="30"/>
    </row>
    <row r="22" spans="2:9" ht="38.75" customHeight="1">
      <c r="B22" s="388"/>
      <c r="C22" s="387"/>
      <c r="D22" s="1259" t="s">
        <v>727</v>
      </c>
      <c r="E22" s="1259"/>
      <c r="F22" s="1281"/>
      <c r="G22" s="535" t="s">
        <v>1169</v>
      </c>
      <c r="H22" s="1284"/>
      <c r="I22" s="30"/>
    </row>
    <row r="23" spans="2:9" ht="43.5" customHeight="1">
      <c r="B23" s="388"/>
      <c r="C23" s="387"/>
      <c r="D23" s="1259" t="s">
        <v>943</v>
      </c>
      <c r="E23" s="1259"/>
      <c r="F23" s="1288" t="s">
        <v>1093</v>
      </c>
      <c r="G23" s="535" t="s">
        <v>1170</v>
      </c>
      <c r="H23" s="1282" t="s">
        <v>730</v>
      </c>
      <c r="I23" s="30"/>
    </row>
    <row r="24" spans="2:9" ht="43.5" customHeight="1">
      <c r="B24" s="388"/>
      <c r="C24" s="387"/>
      <c r="D24" s="1259" t="s">
        <v>906</v>
      </c>
      <c r="E24" s="1259"/>
      <c r="F24" s="1289"/>
      <c r="G24" s="535" t="s">
        <v>1094</v>
      </c>
      <c r="H24" s="1283"/>
      <c r="I24" s="30"/>
    </row>
    <row r="25" spans="2:9" ht="36.75" customHeight="1">
      <c r="B25" s="388"/>
      <c r="C25" s="387"/>
      <c r="D25" s="1259" t="s">
        <v>729</v>
      </c>
      <c r="E25" s="1259"/>
      <c r="F25" s="1290"/>
      <c r="G25" s="535" t="s">
        <v>1171</v>
      </c>
      <c r="H25" s="1284"/>
      <c r="I25" s="30"/>
    </row>
    <row r="26" spans="2:9" ht="76.25" customHeight="1">
      <c r="B26" s="388"/>
      <c r="C26" s="387"/>
      <c r="D26" s="1275" t="s">
        <v>731</v>
      </c>
      <c r="E26" s="1275"/>
      <c r="F26" s="473" t="s">
        <v>1095</v>
      </c>
      <c r="G26" s="497" t="s">
        <v>1096</v>
      </c>
      <c r="H26" s="469" t="s">
        <v>732</v>
      </c>
      <c r="I26" s="30"/>
    </row>
    <row r="27" spans="2:9" ht="54" customHeight="1">
      <c r="B27" s="388"/>
      <c r="C27" s="387"/>
      <c r="D27" s="1275" t="s">
        <v>733</v>
      </c>
      <c r="E27" s="1275"/>
      <c r="F27" s="473" t="s">
        <v>1097</v>
      </c>
      <c r="G27" s="499" t="s">
        <v>1099</v>
      </c>
      <c r="H27" s="469" t="s">
        <v>734</v>
      </c>
      <c r="I27" s="30"/>
    </row>
    <row r="28" spans="2:9" ht="54" customHeight="1" thickBot="1">
      <c r="B28" s="388"/>
      <c r="C28" s="387"/>
      <c r="D28" s="1273" t="s">
        <v>735</v>
      </c>
      <c r="E28" s="1273"/>
      <c r="F28" s="474" t="s">
        <v>1098</v>
      </c>
      <c r="G28" s="500" t="s">
        <v>1158</v>
      </c>
      <c r="H28" s="468" t="s">
        <v>736</v>
      </c>
      <c r="I28" s="30"/>
    </row>
    <row r="29" spans="2:9" ht="52.5" customHeight="1" thickBot="1">
      <c r="B29" s="1256" t="s">
        <v>307</v>
      </c>
      <c r="C29" s="1257"/>
      <c r="D29" s="1257"/>
      <c r="E29" s="1257"/>
      <c r="F29" s="1257"/>
      <c r="G29" s="1257"/>
      <c r="H29" s="1258"/>
      <c r="I29" s="30"/>
    </row>
    <row r="30" spans="2:9" ht="131" customHeight="1">
      <c r="B30" s="29"/>
      <c r="C30" s="165"/>
      <c r="D30" s="1254" t="s">
        <v>737</v>
      </c>
      <c r="E30" s="1254"/>
      <c r="F30" s="476" t="s">
        <v>1101</v>
      </c>
      <c r="G30" s="501" t="s">
        <v>1122</v>
      </c>
      <c r="H30" s="467" t="s">
        <v>738</v>
      </c>
      <c r="I30" s="30"/>
    </row>
    <row r="31" spans="2:9" ht="66" customHeight="1">
      <c r="B31" s="29"/>
      <c r="C31" s="165"/>
      <c r="D31" s="1250" t="s">
        <v>739</v>
      </c>
      <c r="E31" s="1250"/>
      <c r="F31" s="475" t="s">
        <v>1102</v>
      </c>
      <c r="G31" s="502" t="s">
        <v>1100</v>
      </c>
      <c r="H31" s="466" t="s">
        <v>740</v>
      </c>
      <c r="I31" s="30"/>
    </row>
    <row r="32" spans="2:9" ht="131.4" customHeight="1">
      <c r="B32" s="29"/>
      <c r="C32" s="165"/>
      <c r="D32" s="1250" t="s">
        <v>741</v>
      </c>
      <c r="E32" s="1250"/>
      <c r="F32" s="475" t="s">
        <v>1106</v>
      </c>
      <c r="G32" s="503" t="s">
        <v>1177</v>
      </c>
      <c r="H32" s="466" t="s">
        <v>742</v>
      </c>
      <c r="I32" s="30"/>
    </row>
    <row r="33" spans="2:9" ht="46.25" customHeight="1">
      <c r="B33" s="29"/>
      <c r="C33" s="165"/>
      <c r="D33" s="1250" t="s">
        <v>743</v>
      </c>
      <c r="E33" s="1250"/>
      <c r="F33" s="1285" t="s">
        <v>1105</v>
      </c>
      <c r="G33" s="502" t="s">
        <v>1104</v>
      </c>
      <c r="H33" s="1250" t="s">
        <v>745</v>
      </c>
      <c r="I33" s="30"/>
    </row>
    <row r="34" spans="2:9" ht="46.25" customHeight="1">
      <c r="B34" s="29"/>
      <c r="C34" s="165"/>
      <c r="D34" s="1250" t="s">
        <v>744</v>
      </c>
      <c r="E34" s="1250"/>
      <c r="F34" s="1285"/>
      <c r="G34" s="466" t="s">
        <v>304</v>
      </c>
      <c r="H34" s="1250"/>
      <c r="I34" s="30"/>
    </row>
    <row r="35" spans="2:9" ht="57" customHeight="1">
      <c r="B35" s="29"/>
      <c r="C35" s="165"/>
      <c r="D35" s="1286" t="s">
        <v>746</v>
      </c>
      <c r="E35" s="1286"/>
      <c r="F35" s="473" t="s">
        <v>1107</v>
      </c>
      <c r="G35" s="504" t="s">
        <v>1108</v>
      </c>
      <c r="H35" s="1250" t="s">
        <v>747</v>
      </c>
      <c r="I35" s="30"/>
    </row>
    <row r="36" spans="2:9" ht="48" customHeight="1" thickBot="1">
      <c r="B36" s="29"/>
      <c r="C36" s="165"/>
      <c r="D36" s="1252" t="s">
        <v>912</v>
      </c>
      <c r="E36" s="1252"/>
      <c r="F36" s="473" t="s">
        <v>1103</v>
      </c>
      <c r="G36" s="505" t="s">
        <v>1109</v>
      </c>
      <c r="H36" s="1251"/>
      <c r="I36" s="30"/>
    </row>
    <row r="37" spans="2:9" ht="51.75" customHeight="1" thickBot="1">
      <c r="B37" s="1256" t="s">
        <v>308</v>
      </c>
      <c r="C37" s="1257"/>
      <c r="D37" s="1257"/>
      <c r="E37" s="1257"/>
      <c r="F37" s="1257"/>
      <c r="G37" s="1257"/>
      <c r="H37" s="1258"/>
      <c r="I37" s="30"/>
    </row>
    <row r="38" spans="2:9" ht="157.25" customHeight="1">
      <c r="B38" s="29"/>
      <c r="C38" s="165"/>
      <c r="D38" s="1287" t="s">
        <v>748</v>
      </c>
      <c r="E38" s="1287"/>
      <c r="F38" s="476" t="s">
        <v>1127</v>
      </c>
      <c r="G38" s="1253" t="s">
        <v>1123</v>
      </c>
      <c r="H38" s="1254" t="s">
        <v>749</v>
      </c>
      <c r="I38" s="30"/>
    </row>
    <row r="39" spans="2:9" ht="62.4" customHeight="1">
      <c r="B39" s="29"/>
      <c r="C39" s="165"/>
      <c r="D39" s="1255" t="s">
        <v>913</v>
      </c>
      <c r="E39" s="1255"/>
      <c r="F39" s="390" t="s">
        <v>1110</v>
      </c>
      <c r="G39" s="1247"/>
      <c r="H39" s="1250"/>
      <c r="I39" s="30"/>
    </row>
    <row r="40" spans="2:9" ht="74" customHeight="1">
      <c r="B40" s="29"/>
      <c r="C40" s="165"/>
      <c r="D40" s="1250" t="s">
        <v>750</v>
      </c>
      <c r="E40" s="1250"/>
      <c r="F40" s="459" t="s">
        <v>751</v>
      </c>
      <c r="G40" s="502" t="s">
        <v>1124</v>
      </c>
      <c r="H40" s="466" t="s">
        <v>752</v>
      </c>
      <c r="I40" s="30"/>
    </row>
    <row r="41" spans="2:9" ht="62" customHeight="1">
      <c r="B41" s="29"/>
      <c r="C41" s="165"/>
      <c r="D41" s="1250" t="s">
        <v>753</v>
      </c>
      <c r="E41" s="1250"/>
      <c r="F41" s="459" t="s">
        <v>754</v>
      </c>
      <c r="G41" s="537" t="s">
        <v>304</v>
      </c>
      <c r="H41" s="536" t="s">
        <v>755</v>
      </c>
      <c r="I41" s="30"/>
    </row>
    <row r="42" spans="2:9" ht="102" customHeight="1">
      <c r="B42" s="29"/>
      <c r="C42" s="165"/>
      <c r="D42" s="1250" t="s">
        <v>756</v>
      </c>
      <c r="E42" s="1250"/>
      <c r="F42" s="465" t="s">
        <v>1128</v>
      </c>
      <c r="G42" s="466" t="s">
        <v>1125</v>
      </c>
      <c r="H42" s="1250" t="s">
        <v>759</v>
      </c>
      <c r="I42" s="30"/>
    </row>
    <row r="43" spans="2:9" ht="54" customHeight="1">
      <c r="B43" s="29"/>
      <c r="C43" s="165"/>
      <c r="D43" s="1250" t="s">
        <v>757</v>
      </c>
      <c r="E43" s="1250"/>
      <c r="F43" s="466" t="s">
        <v>758</v>
      </c>
      <c r="G43" s="502" t="s">
        <v>1111</v>
      </c>
      <c r="H43" s="1250"/>
      <c r="I43" s="30"/>
    </row>
    <row r="44" spans="2:9" ht="51" customHeight="1">
      <c r="B44" s="29"/>
      <c r="C44" s="165"/>
      <c r="D44" s="1250" t="s">
        <v>760</v>
      </c>
      <c r="E44" s="1250"/>
      <c r="F44" s="1248" t="s">
        <v>1117</v>
      </c>
      <c r="G44" s="1247" t="s">
        <v>304</v>
      </c>
      <c r="H44" s="1251" t="s">
        <v>761</v>
      </c>
      <c r="I44" s="30"/>
    </row>
    <row r="45" spans="2:9" ht="52.25" customHeight="1">
      <c r="B45" s="29"/>
      <c r="C45" s="165"/>
      <c r="D45" s="1247" t="s">
        <v>911</v>
      </c>
      <c r="E45" s="1247"/>
      <c r="F45" s="1249"/>
      <c r="G45" s="1247"/>
      <c r="H45" s="1254"/>
      <c r="I45" s="30"/>
    </row>
    <row r="46" spans="2:9" ht="40.25" customHeight="1">
      <c r="B46" s="29"/>
      <c r="C46" s="165"/>
      <c r="D46" s="1250" t="s">
        <v>762</v>
      </c>
      <c r="E46" s="1250"/>
      <c r="F46" s="459" t="s">
        <v>763</v>
      </c>
      <c r="G46" s="466" t="s">
        <v>304</v>
      </c>
      <c r="H46" s="466" t="s">
        <v>764</v>
      </c>
      <c r="I46" s="30"/>
    </row>
    <row r="47" spans="2:9" ht="104.75" customHeight="1">
      <c r="B47" s="29"/>
      <c r="C47" s="165"/>
      <c r="D47" s="1250" t="s">
        <v>765</v>
      </c>
      <c r="E47" s="1250"/>
      <c r="F47" s="475" t="s">
        <v>1118</v>
      </c>
      <c r="G47" s="506" t="s">
        <v>1178</v>
      </c>
      <c r="H47" s="466" t="s">
        <v>766</v>
      </c>
      <c r="I47" s="30"/>
    </row>
    <row r="48" spans="2:9" ht="89" customHeight="1">
      <c r="B48" s="29"/>
      <c r="C48" s="165"/>
      <c r="D48" s="1250" t="s">
        <v>767</v>
      </c>
      <c r="E48" s="1250"/>
      <c r="F48" s="465" t="s">
        <v>1115</v>
      </c>
      <c r="G48" s="502" t="s">
        <v>1116</v>
      </c>
      <c r="H48" s="466" t="s">
        <v>768</v>
      </c>
      <c r="I48" s="30"/>
    </row>
    <row r="49" spans="1:9" ht="63" customHeight="1">
      <c r="B49" s="29"/>
      <c r="C49" s="165"/>
      <c r="D49" s="1250" t="s">
        <v>1933</v>
      </c>
      <c r="E49" s="1250"/>
      <c r="F49" s="477" t="s">
        <v>1129</v>
      </c>
      <c r="G49" s="466" t="s">
        <v>304</v>
      </c>
      <c r="H49" s="466" t="s">
        <v>769</v>
      </c>
      <c r="I49" s="30"/>
    </row>
    <row r="50" spans="1:9" ht="44.75" customHeight="1">
      <c r="B50" s="29"/>
      <c r="C50" s="165"/>
      <c r="D50" s="1250" t="s">
        <v>770</v>
      </c>
      <c r="E50" s="1250"/>
      <c r="F50" s="475" t="s">
        <v>1112</v>
      </c>
      <c r="G50" s="466" t="s">
        <v>304</v>
      </c>
      <c r="H50" s="466" t="s">
        <v>771</v>
      </c>
      <c r="I50" s="30"/>
    </row>
    <row r="51" spans="1:9" ht="44.75" customHeight="1">
      <c r="B51" s="29"/>
      <c r="C51" s="165"/>
      <c r="D51" s="1250" t="s">
        <v>1934</v>
      </c>
      <c r="E51" s="1250"/>
      <c r="F51" s="475" t="s">
        <v>1113</v>
      </c>
      <c r="G51" s="466" t="s">
        <v>304</v>
      </c>
      <c r="H51" s="466" t="s">
        <v>772</v>
      </c>
      <c r="I51" s="30"/>
    </row>
    <row r="52" spans="1:9" ht="48.5" customHeight="1">
      <c r="B52" s="29"/>
      <c r="C52" s="165"/>
      <c r="D52" s="1250" t="s">
        <v>1935</v>
      </c>
      <c r="E52" s="1250"/>
      <c r="F52" s="475" t="s">
        <v>1114</v>
      </c>
      <c r="G52" s="502" t="s">
        <v>1126</v>
      </c>
      <c r="H52" s="466" t="s">
        <v>773</v>
      </c>
      <c r="I52" s="30"/>
    </row>
    <row r="53" spans="1:9" ht="15" thickBot="1">
      <c r="B53" s="76"/>
      <c r="C53" s="77"/>
      <c r="D53" s="77"/>
      <c r="E53" s="77"/>
      <c r="F53" s="77"/>
      <c r="G53" s="77"/>
      <c r="H53" s="77"/>
      <c r="I53" s="78"/>
    </row>
    <row r="54" spans="1:9">
      <c r="A54" s="398"/>
      <c r="B54" s="398"/>
      <c r="C54" s="398"/>
      <c r="D54" s="398"/>
      <c r="E54" s="398"/>
      <c r="F54" s="398"/>
      <c r="G54" s="481"/>
      <c r="H54" s="481"/>
      <c r="I54" s="398"/>
    </row>
    <row r="55" spans="1:9">
      <c r="A55" s="398"/>
      <c r="B55" s="398"/>
      <c r="C55" s="398"/>
      <c r="D55" s="398"/>
      <c r="E55" s="398"/>
      <c r="F55" s="398"/>
      <c r="G55" s="481"/>
      <c r="H55" s="481"/>
      <c r="I55" s="398"/>
    </row>
    <row r="56" spans="1:9">
      <c r="A56" s="398"/>
      <c r="B56" s="398"/>
      <c r="C56" s="398"/>
      <c r="D56" s="398"/>
      <c r="E56" s="398"/>
      <c r="F56" s="398"/>
      <c r="G56" s="481"/>
      <c r="H56" s="481"/>
      <c r="I56" s="398"/>
    </row>
    <row r="57" spans="1:9">
      <c r="A57" s="398"/>
      <c r="B57" s="398"/>
      <c r="C57" s="398"/>
      <c r="D57" s="398"/>
      <c r="E57" s="398"/>
      <c r="F57" s="398"/>
      <c r="G57" s="481"/>
      <c r="H57" s="481"/>
      <c r="I57" s="398"/>
    </row>
    <row r="58" spans="1:9" ht="216.75" customHeight="1">
      <c r="A58" s="398"/>
      <c r="B58" s="398"/>
      <c r="C58" s="398"/>
      <c r="D58" s="398"/>
      <c r="E58" s="398"/>
      <c r="F58" s="166"/>
      <c r="G58" s="482"/>
      <c r="H58" s="482"/>
      <c r="I58" s="167"/>
    </row>
  </sheetData>
  <mergeCells count="62">
    <mergeCell ref="F23:F25"/>
    <mergeCell ref="H23:H25"/>
    <mergeCell ref="D50:E50"/>
    <mergeCell ref="D49:E49"/>
    <mergeCell ref="D48:E48"/>
    <mergeCell ref="D46:E46"/>
    <mergeCell ref="D45:E45"/>
    <mergeCell ref="H44:H45"/>
    <mergeCell ref="D52:E52"/>
    <mergeCell ref="D51:E51"/>
    <mergeCell ref="B29:H29"/>
    <mergeCell ref="B37:H37"/>
    <mergeCell ref="F33:F34"/>
    <mergeCell ref="H33:H34"/>
    <mergeCell ref="D41:E41"/>
    <mergeCell ref="D47:E47"/>
    <mergeCell ref="D35:E35"/>
    <mergeCell ref="D38:E38"/>
    <mergeCell ref="D40:E40"/>
    <mergeCell ref="D34:E34"/>
    <mergeCell ref="D30:E30"/>
    <mergeCell ref="D31:E31"/>
    <mergeCell ref="D32:E32"/>
    <mergeCell ref="D33:E33"/>
    <mergeCell ref="D10:E10"/>
    <mergeCell ref="D11:E11"/>
    <mergeCell ref="D28:E28"/>
    <mergeCell ref="D22:E22"/>
    <mergeCell ref="D15:E15"/>
    <mergeCell ref="D26:E26"/>
    <mergeCell ref="D27:E27"/>
    <mergeCell ref="D20:E20"/>
    <mergeCell ref="D18:E18"/>
    <mergeCell ref="D21:E21"/>
    <mergeCell ref="D24:E24"/>
    <mergeCell ref="B13:H13"/>
    <mergeCell ref="F20:F22"/>
    <mergeCell ref="H20:H22"/>
    <mergeCell ref="D25:E25"/>
    <mergeCell ref="D23:E23"/>
    <mergeCell ref="C3:H3"/>
    <mergeCell ref="C4:H4"/>
    <mergeCell ref="C5:H5"/>
    <mergeCell ref="D7:E7"/>
    <mergeCell ref="D9:E9"/>
    <mergeCell ref="C8:H8"/>
    <mergeCell ref="D12:E12"/>
    <mergeCell ref="G44:G45"/>
    <mergeCell ref="F44:F45"/>
    <mergeCell ref="H35:H36"/>
    <mergeCell ref="D36:E36"/>
    <mergeCell ref="G38:G39"/>
    <mergeCell ref="H38:H39"/>
    <mergeCell ref="D39:E39"/>
    <mergeCell ref="D44:E44"/>
    <mergeCell ref="D43:E43"/>
    <mergeCell ref="D42:E42"/>
    <mergeCell ref="H42:H43"/>
    <mergeCell ref="B14:H14"/>
    <mergeCell ref="D16:E16"/>
    <mergeCell ref="D17:E17"/>
    <mergeCell ref="D19:E19"/>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S41"/>
  <sheetViews>
    <sheetView zoomScale="90" zoomScaleNormal="90" workbookViewId="0">
      <selection activeCell="D9" sqref="D9"/>
    </sheetView>
  </sheetViews>
  <sheetFormatPr defaultColWidth="8.6328125" defaultRowHeight="14.5"/>
  <cols>
    <col min="1" max="1" width="1.36328125" customWidth="1"/>
    <col min="2" max="2" width="2" customWidth="1"/>
    <col min="3" max="3" width="45.36328125" customWidth="1"/>
    <col min="4" max="4" width="130" customWidth="1"/>
    <col min="5" max="5" width="2.453125" customWidth="1"/>
    <col min="6" max="6" width="1.453125" customWidth="1"/>
    <col min="14" max="14" width="14.08984375" customWidth="1"/>
  </cols>
  <sheetData>
    <row r="1" spans="2:19" ht="15" thickBot="1"/>
    <row r="2" spans="2:19" ht="15" thickBot="1">
      <c r="B2" s="87"/>
      <c r="C2" s="48"/>
      <c r="D2" s="48"/>
      <c r="E2" s="49"/>
    </row>
    <row r="3" spans="2:19" ht="18" thickBot="1">
      <c r="B3" s="88"/>
      <c r="C3" s="1293" t="s">
        <v>310</v>
      </c>
      <c r="D3" s="1294"/>
      <c r="E3" s="89"/>
    </row>
    <row r="4" spans="2:19">
      <c r="B4" s="88"/>
      <c r="C4" s="90"/>
      <c r="D4" s="90"/>
      <c r="E4" s="89"/>
    </row>
    <row r="5" spans="2:19" ht="15" thickBot="1">
      <c r="B5" s="88"/>
      <c r="C5" s="91" t="s">
        <v>311</v>
      </c>
      <c r="D5" s="90"/>
      <c r="E5" s="89"/>
    </row>
    <row r="6" spans="2:19" ht="15" thickBot="1">
      <c r="B6" s="88"/>
      <c r="C6" s="95" t="s">
        <v>312</v>
      </c>
      <c r="D6" s="96" t="s">
        <v>313</v>
      </c>
      <c r="E6" s="89"/>
    </row>
    <row r="7" spans="2:19" ht="248.4" customHeight="1" thickBot="1">
      <c r="B7" s="88"/>
      <c r="C7" s="525" t="s">
        <v>1149</v>
      </c>
      <c r="D7" s="526" t="s">
        <v>1164</v>
      </c>
      <c r="E7" s="89"/>
      <c r="G7" s="483"/>
      <c r="H7" s="483"/>
      <c r="I7" s="483"/>
      <c r="J7" s="483"/>
      <c r="K7" s="483"/>
      <c r="L7" s="483"/>
      <c r="M7" s="483"/>
      <c r="N7" s="483"/>
      <c r="O7" s="483"/>
      <c r="P7" s="483"/>
      <c r="Q7" s="483"/>
      <c r="R7" s="483"/>
      <c r="S7" s="483"/>
    </row>
    <row r="8" spans="2:19" ht="98.4" customHeight="1" thickBot="1">
      <c r="B8" s="88"/>
      <c r="C8" s="527" t="s">
        <v>1150</v>
      </c>
      <c r="D8" s="528" t="s">
        <v>1940</v>
      </c>
      <c r="E8" s="89"/>
    </row>
    <row r="9" spans="2:19" ht="108.65" customHeight="1" thickBot="1">
      <c r="B9" s="88"/>
      <c r="C9" s="93" t="s">
        <v>1151</v>
      </c>
      <c r="D9" s="526" t="s">
        <v>1152</v>
      </c>
      <c r="E9" s="89"/>
    </row>
    <row r="10" spans="2:19" ht="50.4" customHeight="1" thickBot="1">
      <c r="B10" s="88"/>
      <c r="C10" s="401" t="s">
        <v>1153</v>
      </c>
      <c r="D10" s="484" t="s">
        <v>698</v>
      </c>
      <c r="E10" s="89"/>
    </row>
    <row r="11" spans="2:19" ht="122" customHeight="1" thickBot="1">
      <c r="B11" s="88"/>
      <c r="C11" s="92" t="s">
        <v>1154</v>
      </c>
      <c r="D11" s="529" t="s">
        <v>1120</v>
      </c>
      <c r="E11" s="89"/>
    </row>
    <row r="12" spans="2:19" ht="31.25" customHeight="1">
      <c r="B12" s="88"/>
      <c r="C12" s="1292" t="s">
        <v>897</v>
      </c>
      <c r="D12" s="1292"/>
      <c r="E12" s="89"/>
    </row>
    <row r="13" spans="2:19">
      <c r="B13" s="88"/>
      <c r="C13" s="90"/>
      <c r="D13" s="90"/>
      <c r="E13" s="89"/>
    </row>
    <row r="14" spans="2:19" ht="15" thickBot="1">
      <c r="B14" s="88"/>
      <c r="C14" s="1295" t="s">
        <v>314</v>
      </c>
      <c r="D14" s="1295"/>
      <c r="E14" s="89"/>
    </row>
    <row r="15" spans="2:19" ht="15" thickBot="1">
      <c r="B15" s="88"/>
      <c r="C15" s="333" t="s">
        <v>315</v>
      </c>
      <c r="D15" s="333" t="s">
        <v>313</v>
      </c>
      <c r="E15" s="89"/>
    </row>
    <row r="16" spans="2:19" ht="15" thickBot="1">
      <c r="B16" s="88"/>
      <c r="C16" s="1291" t="s">
        <v>316</v>
      </c>
      <c r="D16" s="1291"/>
      <c r="E16" s="89"/>
    </row>
    <row r="17" spans="2:5" ht="70.5" thickBot="1">
      <c r="B17" s="88"/>
      <c r="C17" s="334" t="s">
        <v>317</v>
      </c>
      <c r="D17" s="956" t="s">
        <v>698</v>
      </c>
      <c r="E17" s="89"/>
    </row>
    <row r="18" spans="2:5" ht="56.5" thickBot="1">
      <c r="B18" s="88"/>
      <c r="C18" s="334" t="s">
        <v>318</v>
      </c>
      <c r="D18" s="956" t="s">
        <v>698</v>
      </c>
      <c r="E18" s="89"/>
    </row>
    <row r="19" spans="2:5" ht="15" thickBot="1">
      <c r="B19" s="88"/>
      <c r="C19" s="1296" t="s">
        <v>319</v>
      </c>
      <c r="D19" s="1296"/>
      <c r="E19" s="89"/>
    </row>
    <row r="20" spans="2:5" ht="75.75" customHeight="1" thickBot="1">
      <c r="B20" s="88"/>
      <c r="C20" s="336" t="s">
        <v>320</v>
      </c>
      <c r="D20" s="958" t="s">
        <v>698</v>
      </c>
      <c r="E20" s="89"/>
    </row>
    <row r="21" spans="2:5" ht="120.75" customHeight="1" thickBot="1">
      <c r="B21" s="88"/>
      <c r="C21" s="336" t="s">
        <v>321</v>
      </c>
      <c r="D21" s="958" t="s">
        <v>698</v>
      </c>
      <c r="E21" s="89"/>
    </row>
    <row r="22" spans="2:5" ht="15" thickBot="1">
      <c r="B22" s="88"/>
      <c r="C22" s="1291" t="s">
        <v>322</v>
      </c>
      <c r="D22" s="1291"/>
      <c r="E22" s="89"/>
    </row>
    <row r="23" spans="2:5" ht="70.5" thickBot="1">
      <c r="B23" s="88"/>
      <c r="C23" s="334" t="s">
        <v>323</v>
      </c>
      <c r="D23" s="956" t="s">
        <v>698</v>
      </c>
      <c r="E23" s="89"/>
    </row>
    <row r="24" spans="2:5" ht="56.5" thickBot="1">
      <c r="B24" s="88"/>
      <c r="C24" s="334" t="s">
        <v>324</v>
      </c>
      <c r="D24" s="956" t="s">
        <v>698</v>
      </c>
      <c r="E24" s="89"/>
    </row>
    <row r="25" spans="2:5" ht="15" thickBot="1">
      <c r="B25" s="88"/>
      <c r="C25" s="1291" t="s">
        <v>325</v>
      </c>
      <c r="D25" s="1291"/>
      <c r="E25" s="89"/>
    </row>
    <row r="26" spans="2:5" ht="28.5" thickBot="1">
      <c r="B26" s="88"/>
      <c r="C26" s="326" t="s">
        <v>326</v>
      </c>
      <c r="D26" s="957" t="s">
        <v>698</v>
      </c>
      <c r="E26" s="89"/>
    </row>
    <row r="27" spans="2:5" ht="28.5" thickBot="1">
      <c r="B27" s="88"/>
      <c r="C27" s="326" t="s">
        <v>327</v>
      </c>
      <c r="D27" s="957" t="s">
        <v>698</v>
      </c>
      <c r="E27" s="89"/>
    </row>
    <row r="28" spans="2:5" ht="28.5" thickBot="1">
      <c r="B28" s="88"/>
      <c r="C28" s="326" t="s">
        <v>328</v>
      </c>
      <c r="D28" s="957" t="s">
        <v>698</v>
      </c>
      <c r="E28" s="89"/>
    </row>
    <row r="29" spans="2:5" ht="15" thickBot="1">
      <c r="B29" s="88"/>
      <c r="C29" s="1291" t="s">
        <v>329</v>
      </c>
      <c r="D29" s="1291"/>
      <c r="E29" s="89"/>
    </row>
    <row r="30" spans="2:5" ht="56.5" thickBot="1">
      <c r="B30" s="88"/>
      <c r="C30" s="334" t="s">
        <v>330</v>
      </c>
      <c r="D30" s="956" t="s">
        <v>698</v>
      </c>
      <c r="E30" s="89"/>
    </row>
    <row r="31" spans="2:5" ht="42.5" thickBot="1">
      <c r="B31" s="88"/>
      <c r="C31" s="336" t="s">
        <v>898</v>
      </c>
      <c r="D31" s="956" t="s">
        <v>698</v>
      </c>
      <c r="E31" s="89"/>
    </row>
    <row r="32" spans="2:5" ht="70.5" thickBot="1">
      <c r="B32" s="88"/>
      <c r="C32" s="336" t="s">
        <v>899</v>
      </c>
      <c r="D32" s="956" t="s">
        <v>698</v>
      </c>
      <c r="E32" s="89"/>
    </row>
    <row r="33" spans="2:5" ht="28.5" thickBot="1">
      <c r="B33" s="88"/>
      <c r="C33" s="334" t="s">
        <v>331</v>
      </c>
      <c r="D33" s="956" t="s">
        <v>698</v>
      </c>
      <c r="E33" s="89"/>
    </row>
    <row r="34" spans="2:5" ht="56.5" thickBot="1">
      <c r="B34" s="88"/>
      <c r="C34" s="334" t="s">
        <v>332</v>
      </c>
      <c r="D34" s="956" t="s">
        <v>698</v>
      </c>
      <c r="E34" s="89"/>
    </row>
    <row r="35" spans="2:5" ht="42.5" thickBot="1">
      <c r="B35" s="88"/>
      <c r="C35" s="334" t="s">
        <v>333</v>
      </c>
      <c r="D35" s="956" t="s">
        <v>698</v>
      </c>
      <c r="E35" s="89"/>
    </row>
    <row r="36" spans="2:5" ht="15" thickBot="1">
      <c r="B36" s="88"/>
      <c r="C36" s="1291" t="s">
        <v>900</v>
      </c>
      <c r="D36" s="1291"/>
      <c r="E36" s="89"/>
    </row>
    <row r="37" spans="2:5" ht="28.5" thickBot="1">
      <c r="B37" s="337"/>
      <c r="C37" s="338" t="s">
        <v>901</v>
      </c>
      <c r="D37" s="335"/>
      <c r="E37" s="337"/>
    </row>
    <row r="38" spans="2:5" ht="15" thickBot="1">
      <c r="B38" s="88"/>
      <c r="C38" s="1291" t="s">
        <v>902</v>
      </c>
      <c r="D38" s="1291"/>
      <c r="E38" s="89"/>
    </row>
    <row r="39" spans="2:5" ht="56.5" thickBot="1">
      <c r="B39" s="88"/>
      <c r="C39" s="339" t="s">
        <v>903</v>
      </c>
      <c r="D39" s="335"/>
      <c r="E39" s="89"/>
    </row>
    <row r="40" spans="2:5" ht="28.5" thickBot="1">
      <c r="B40" s="88"/>
      <c r="C40" s="339" t="s">
        <v>904</v>
      </c>
      <c r="D40" s="335"/>
      <c r="E40" s="89"/>
    </row>
    <row r="41" spans="2:5" ht="15" thickBot="1">
      <c r="B41" s="112"/>
      <c r="C41" s="94"/>
      <c r="D41" s="94"/>
      <c r="E41" s="113"/>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2</xdr:col>
                    <xdr:colOff>3105150</xdr:colOff>
                    <xdr:row>36</xdr:row>
                    <xdr:rowOff>0</xdr:rowOff>
                  </from>
                  <to>
                    <xdr:col>3</xdr:col>
                    <xdr:colOff>558800</xdr:colOff>
                    <xdr:row>36</xdr:row>
                    <xdr:rowOff>184150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sizeWithCells="1">
                  <from>
                    <xdr:col>3</xdr:col>
                    <xdr:colOff>603250</xdr:colOff>
                    <xdr:row>36</xdr:row>
                    <xdr:rowOff>0</xdr:rowOff>
                  </from>
                  <to>
                    <xdr:col>3</xdr:col>
                    <xdr:colOff>1219200</xdr:colOff>
                    <xdr:row>36</xdr:row>
                    <xdr:rowOff>184150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2</xdr:col>
                    <xdr:colOff>3105150</xdr:colOff>
                    <xdr:row>38</xdr:row>
                    <xdr:rowOff>0</xdr:rowOff>
                  </from>
                  <to>
                    <xdr:col>3</xdr:col>
                    <xdr:colOff>558800</xdr:colOff>
                    <xdr:row>38</xdr:row>
                    <xdr:rowOff>190500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sizeWithCells="1">
                  <from>
                    <xdr:col>3</xdr:col>
                    <xdr:colOff>603250</xdr:colOff>
                    <xdr:row>38</xdr:row>
                    <xdr:rowOff>0</xdr:rowOff>
                  </from>
                  <to>
                    <xdr:col>3</xdr:col>
                    <xdr:colOff>1219200</xdr:colOff>
                    <xdr:row>38</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3066</ProjectId>
    <ReportingPeriod xmlns="dc9b7735-1e97-4a24-b7a2-47bf824ab39e" xsi:nil="true"/>
    <WBDocsDocURL xmlns="dc9b7735-1e97-4a24-b7a2-47bf824ab39e">http://wbdocsservices.worldbank.org/services?I4_SERVICE=VC&amp;I4_KEY=TF069013&amp;I4_DOCID=090224b087eaf117</WBDocsDocURL>
    <WBDocsDocURLPublicOnly xmlns="dc9b7735-1e97-4a24-b7a2-47bf824ab39e">http://pubdocs.worldbank.org/en/860381602689073271/3066-WEB-PPR2-WFP-Colombia-Ecuador-2019-2020-1-October-2020.xlsx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5B1775B-3824-4775-A512-50CA86D49FBC}"/>
</file>

<file path=customXml/itemProps2.xml><?xml version="1.0" encoding="utf-8"?>
<ds:datastoreItem xmlns:ds="http://schemas.openxmlformats.org/officeDocument/2006/customXml" ds:itemID="{1120BBE7-2B2A-4F49-A9A7-55AEE0F281CD}">
  <ds:schemaRefs>
    <ds:schemaRef ds:uri="http://schemas.microsoft.com/sharepoint/v3/contenttype/forms"/>
  </ds:schemaRefs>
</ds:datastoreItem>
</file>

<file path=customXml/itemProps3.xml><?xml version="1.0" encoding="utf-8"?>
<ds:datastoreItem xmlns:ds="http://schemas.openxmlformats.org/officeDocument/2006/customXml" ds:itemID="{DEE52772-7253-47F7-B702-2179772AE7E3}">
  <ds:schemaRefs>
    <ds:schemaRef ds:uri="http://purl.org/dc/elements/1.1/"/>
    <ds:schemaRef ds:uri="http://schemas.microsoft.com/office/2006/metadata/properties"/>
    <ds:schemaRef ds:uri="83135053-af89-4c53-abf0-aa3c7c483e15"/>
    <ds:schemaRef ds:uri="12c7cff5-538e-40c9-93ab-062a0919aa42"/>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Annex1_POA 2020</vt:lpstr>
      <vt:lpstr>Annex2_SLP'results</vt:lpstr>
      <vt:lpstr>Annex3_Portfolio</vt:lpstr>
      <vt:lpstr>Annex4_Baseline</vt:lpstr>
      <vt:lpstr>Annex5_Press clipping</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Martina Dorigo</cp:lastModifiedBy>
  <cp:revision/>
  <dcterms:created xsi:type="dcterms:W3CDTF">2010-11-30T14:15:01Z</dcterms:created>
  <dcterms:modified xsi:type="dcterms:W3CDTF">2020-10-14T15:22:03Z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