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3.xml" ContentType="application/vnd.openxmlformats-officedocument.drawing+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4.xml" ContentType="application/vnd.openxmlformats-officedocument.drawing+xml"/>
  <Override PartName="/xl/ctrlProps/ctrlProp77.xml" ContentType="application/vnd.ms-excel.controlproperties+xml"/>
  <Override PartName="/xl/ctrlProps/ctrlProp78.xml" ContentType="application/vnd.ms-excel.controlproperties+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C:\Users\wb512518\Downloads\"/>
    </mc:Choice>
  </mc:AlternateContent>
  <xr:revisionPtr revIDLastSave="0" documentId="8_{FE62932B-1467-48DD-807F-6A0355E3DD48}" xr6:coauthVersionLast="47" xr6:coauthVersionMax="47" xr10:uidLastSave="{00000000-0000-0000-0000-000000000000}"/>
  <bookViews>
    <workbookView xWindow="-110" yWindow="-110" windowWidth="19420" windowHeight="10420" tabRatio="655" activeTab="2" xr2:uid="{00000000-000D-0000-FFFF-FFFF00000000}"/>
  </bookViews>
  <sheets>
    <sheet name="Overview " sheetId="2" r:id="rId1"/>
    <sheet name="Financial Data" sheetId="11" r:id="rId2"/>
    <sheet name="Risk_Assessmen" sheetId="1" r:id="rId3"/>
    <sheet name="ESP Compliance PENDIENTE" sheetId="3" r:id="rId4"/>
    <sheet name="GP Compliance" sheetId="14" r:id="rId5"/>
    <sheet name="RatingMIDA" sheetId="4" r:id="rId6"/>
    <sheet name="Rating Miambiente" sheetId="5" r:id="rId7"/>
    <sheet name="Rating ETESA" sheetId="6" r:id="rId8"/>
    <sheet name="Rating SINAPROC" sheetId="7" r:id="rId9"/>
    <sheet name="Project Indicators" sheetId="16" r:id="rId10"/>
    <sheet name="Lesson Learned " sheetId="9" r:id="rId11"/>
    <sheet name="Results Tracker" sheetId="8"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xlnm._FilterDatabase" localSheetId="7" hidden="1">'Rating ETESA'!$C$7:$K$8</definedName>
    <definedName name="_xlnm._FilterDatabase" localSheetId="8" hidden="1">'Rating SINAPROC'!$C$7:$K$8</definedName>
    <definedName name="ag" localSheetId="9">#REF!</definedName>
    <definedName name="ag" localSheetId="8">#REF!</definedName>
    <definedName name="ag">#REF!</definedName>
    <definedName name="amb" localSheetId="9">#REF!</definedName>
    <definedName name="amb" localSheetId="8">#REF!</definedName>
    <definedName name="amb">#REF!</definedName>
    <definedName name="asd" localSheetId="3">#REF!</definedName>
    <definedName name="asd" localSheetId="1">#REF!</definedName>
    <definedName name="asd" localSheetId="4">#REF!</definedName>
    <definedName name="asd" localSheetId="10">#REF!</definedName>
    <definedName name="asd" localSheetId="9">#REF!</definedName>
    <definedName name="asd" localSheetId="7">#REF!</definedName>
    <definedName name="asd" localSheetId="6">#REF!</definedName>
    <definedName name="asd" localSheetId="8">#REF!</definedName>
    <definedName name="asd" localSheetId="11">#REF!</definedName>
    <definedName name="asd">#REF!</definedName>
    <definedName name="asdfgh" localSheetId="3">#REF!</definedName>
    <definedName name="asdfgh" localSheetId="1">#REF!</definedName>
    <definedName name="asdfgh" localSheetId="4">#REF!</definedName>
    <definedName name="asdfgh" localSheetId="10">#REF!</definedName>
    <definedName name="asdfgh" localSheetId="9">#REF!</definedName>
    <definedName name="asdfgh" localSheetId="7">#REF!</definedName>
    <definedName name="asdfgh" localSheetId="6">#REF!</definedName>
    <definedName name="asdfgh" localSheetId="8">#REF!</definedName>
    <definedName name="asdfgh" localSheetId="11">#REF!</definedName>
    <definedName name="asdfgh">#REF!</definedName>
    <definedName name="ereal" localSheetId="9">#REF!</definedName>
    <definedName name="ereal" localSheetId="8">#REF!</definedName>
    <definedName name="ereal">#REF!</definedName>
    <definedName name="ESPSilma" localSheetId="3">#REF!</definedName>
    <definedName name="ESPSilma" localSheetId="1">#REF!</definedName>
    <definedName name="ESPSilma" localSheetId="4">#REF!</definedName>
    <definedName name="ESPSilma" localSheetId="10">#REF!</definedName>
    <definedName name="ESPSilma" localSheetId="9">#REF!</definedName>
    <definedName name="ESPSilma" localSheetId="7">#REF!</definedName>
    <definedName name="ESPSilma" localSheetId="6">#REF!</definedName>
    <definedName name="ESPSilma" localSheetId="8">#REF!</definedName>
    <definedName name="ESPSilma" localSheetId="11">#REF!</definedName>
    <definedName name="ESPSilma">#REF!</definedName>
    <definedName name="ESPsilmaa" localSheetId="9">#REF!</definedName>
    <definedName name="ESPsilmaa" localSheetId="8">#REF!</definedName>
    <definedName name="ESPsilmaa">#REF!</definedName>
    <definedName name="esreal" localSheetId="3">#REF!</definedName>
    <definedName name="esreal" localSheetId="1">#REF!</definedName>
    <definedName name="esreal" localSheetId="4">#REF!</definedName>
    <definedName name="esreal" localSheetId="10">#REF!</definedName>
    <definedName name="esreal" localSheetId="9">#REF!</definedName>
    <definedName name="esreal" localSheetId="7">#REF!</definedName>
    <definedName name="esreal" localSheetId="6">#REF!</definedName>
    <definedName name="esreal" localSheetId="8">#REF!</definedName>
    <definedName name="esreal" localSheetId="11">#REF!</definedName>
    <definedName name="esreal">#REF!</definedName>
    <definedName name="este" localSheetId="9">#REF!</definedName>
    <definedName name="este" localSheetId="8">#REF!</definedName>
    <definedName name="este">#REF!</definedName>
    <definedName name="estees" localSheetId="3">#REF!</definedName>
    <definedName name="estees" localSheetId="1">#REF!</definedName>
    <definedName name="estees" localSheetId="4">#REF!</definedName>
    <definedName name="estees" localSheetId="10">#REF!</definedName>
    <definedName name="estees" localSheetId="9">#REF!</definedName>
    <definedName name="estees" localSheetId="7">#REF!</definedName>
    <definedName name="estees" localSheetId="6">#REF!</definedName>
    <definedName name="estees" localSheetId="8">#REF!</definedName>
    <definedName name="estees" localSheetId="11">#REF!</definedName>
    <definedName name="estees">#REF!</definedName>
    <definedName name="esults" localSheetId="3">#REF!</definedName>
    <definedName name="esults" localSheetId="1">#REF!</definedName>
    <definedName name="esults" localSheetId="4">#REF!</definedName>
    <definedName name="esults" localSheetId="10">#REF!</definedName>
    <definedName name="esults" localSheetId="9">#REF!</definedName>
    <definedName name="esults" localSheetId="7">#REF!</definedName>
    <definedName name="esults" localSheetId="6">#REF!</definedName>
    <definedName name="esults" localSheetId="8">#REF!</definedName>
    <definedName name="esults" localSheetId="11">#REF!</definedName>
    <definedName name="esults">#REF!</definedName>
    <definedName name="eteahdro" localSheetId="9">#REF!</definedName>
    <definedName name="eteahdro" localSheetId="8">#REF!</definedName>
    <definedName name="eteahdro">#REF!</definedName>
    <definedName name="etesaen" localSheetId="9">#REF!</definedName>
    <definedName name="etesaen" localSheetId="8">#REF!</definedName>
    <definedName name="etesaen">#REF!</definedName>
    <definedName name="etesaes1" localSheetId="3">#REF!</definedName>
    <definedName name="etesaes1" localSheetId="1">#REF!</definedName>
    <definedName name="etesaes1" localSheetId="4">#REF!</definedName>
    <definedName name="etesaes1" localSheetId="10">#REF!</definedName>
    <definedName name="etesaes1" localSheetId="9">#REF!</definedName>
    <definedName name="etesaes1" localSheetId="7">#REF!</definedName>
    <definedName name="etesaes1" localSheetId="6">#REF!</definedName>
    <definedName name="etesaes1" localSheetId="8">#REF!</definedName>
    <definedName name="etesaes1" localSheetId="11">#REF!</definedName>
    <definedName name="etesaes1">#REF!</definedName>
    <definedName name="etesaeseste" localSheetId="3">#REF!</definedName>
    <definedName name="etesaeseste" localSheetId="1">#REF!</definedName>
    <definedName name="etesaeseste" localSheetId="4">#REF!</definedName>
    <definedName name="etesaeseste" localSheetId="10">#REF!</definedName>
    <definedName name="etesaeseste" localSheetId="9">#REF!</definedName>
    <definedName name="etesaeseste" localSheetId="7">#REF!</definedName>
    <definedName name="etesaeseste" localSheetId="6">#REF!</definedName>
    <definedName name="etesaeseste" localSheetId="8">#REF!</definedName>
    <definedName name="etesaeseste" localSheetId="11">#REF!</definedName>
    <definedName name="etesaeseste">#REF!</definedName>
    <definedName name="finan" localSheetId="9">#REF!</definedName>
    <definedName name="finan" localSheetId="8">#REF!</definedName>
    <definedName name="finan">#REF!</definedName>
    <definedName name="FINANCIEROCarlos" localSheetId="3">#REF!</definedName>
    <definedName name="FINANCIEROCarlos" localSheetId="1">#REF!</definedName>
    <definedName name="FINANCIEROCarlos" localSheetId="4">#REF!</definedName>
    <definedName name="FINANCIEROCarlos" localSheetId="10">#REF!</definedName>
    <definedName name="FINANCIEROCarlos" localSheetId="9">#REF!</definedName>
    <definedName name="FINANCIEROCarlos" localSheetId="7">#REF!</definedName>
    <definedName name="FINANCIEROCarlos" localSheetId="6">#REF!</definedName>
    <definedName name="FINANCIEROCarlos" localSheetId="8">#REF!</definedName>
    <definedName name="FINANCIEROCarlos" localSheetId="11">#REF!</definedName>
    <definedName name="FINANCIEROCarlos">#REF!</definedName>
    <definedName name="fn" localSheetId="9">#REF!</definedName>
    <definedName name="fn" localSheetId="8">#REF!</definedName>
    <definedName name="fn">#REF!</definedName>
    <definedName name="Gender" localSheetId="3">#REF!</definedName>
    <definedName name="Gender" localSheetId="1">#REF!</definedName>
    <definedName name="Gender" localSheetId="4">#REF!</definedName>
    <definedName name="Gender" localSheetId="10">#REF!</definedName>
    <definedName name="Gender" localSheetId="9">#REF!</definedName>
    <definedName name="Gender" localSheetId="7">#REF!</definedName>
    <definedName name="Gender" localSheetId="6">#REF!</definedName>
    <definedName name="Gender" localSheetId="8">#REF!</definedName>
    <definedName name="Gender" localSheetId="11">#REF!</definedName>
    <definedName name="Gender">#REF!</definedName>
    <definedName name="genero" localSheetId="9">#REF!</definedName>
    <definedName name="genero" localSheetId="8">#REF!</definedName>
    <definedName name="genero">#REF!</definedName>
    <definedName name="GP" localSheetId="10">#REF!</definedName>
    <definedName name="GP" localSheetId="9">#REF!</definedName>
    <definedName name="GP" localSheetId="7">#REF!</definedName>
    <definedName name="GP" localSheetId="8">#REF!</definedName>
    <definedName name="GP">#REF!</definedName>
    <definedName name="GPagosto" localSheetId="3">#REF!</definedName>
    <definedName name="GPagosto" localSheetId="1">#REF!</definedName>
    <definedName name="GPagosto" localSheetId="4">#REF!</definedName>
    <definedName name="GPagosto" localSheetId="10">#REF!</definedName>
    <definedName name="GPagosto" localSheetId="9">#REF!</definedName>
    <definedName name="GPagosto" localSheetId="7">#REF!</definedName>
    <definedName name="GPagosto" localSheetId="6">#REF!</definedName>
    <definedName name="GPagosto" localSheetId="8">#REF!</definedName>
    <definedName name="GPagosto" localSheetId="11">#REF!</definedName>
    <definedName name="GPagosto">#REF!</definedName>
    <definedName name="gpjunio" localSheetId="9">#REF!</definedName>
    <definedName name="gpjunio" localSheetId="8">#REF!</definedName>
    <definedName name="gpjunio">#REF!</definedName>
    <definedName name="GPsilma" localSheetId="3">#REF!</definedName>
    <definedName name="GPsilma" localSheetId="1">#REF!</definedName>
    <definedName name="GPsilma" localSheetId="4">#REF!</definedName>
    <definedName name="GPsilma" localSheetId="10">#REF!</definedName>
    <definedName name="GPsilma" localSheetId="9">#REF!</definedName>
    <definedName name="GPsilma" localSheetId="7">#REF!</definedName>
    <definedName name="GPsilma" localSheetId="6">#REF!</definedName>
    <definedName name="GPsilma" localSheetId="8">#REF!</definedName>
    <definedName name="GPsilma" localSheetId="11">#REF!</definedName>
    <definedName name="GPsilma">#REF!</definedName>
    <definedName name="gpsilmajunio" localSheetId="9">#REF!</definedName>
    <definedName name="gpsilmajunio" localSheetId="8">#REF!</definedName>
    <definedName name="gpsilmajunio">#REF!</definedName>
    <definedName name="gt" localSheetId="9">#REF!</definedName>
    <definedName name="gt" localSheetId="8">#REF!</definedName>
    <definedName name="gt">#REF!</definedName>
    <definedName name="gtyr" localSheetId="3">#REF!</definedName>
    <definedName name="gtyr" localSheetId="1">#REF!</definedName>
    <definedName name="gtyr" localSheetId="4">#REF!</definedName>
    <definedName name="gtyr" localSheetId="10">#REF!</definedName>
    <definedName name="gtyr" localSheetId="9">#REF!</definedName>
    <definedName name="gtyr" localSheetId="7">#REF!</definedName>
    <definedName name="gtyr" localSheetId="6">#REF!</definedName>
    <definedName name="gtyr" localSheetId="8">#REF!</definedName>
    <definedName name="gtyr" localSheetId="11">#REF!</definedName>
    <definedName name="gtyr">#REF!</definedName>
    <definedName name="icome" localSheetId="9">#REF!</definedName>
    <definedName name="icome" localSheetId="8">#REF!</definedName>
    <definedName name="icome">#REF!</definedName>
    <definedName name="Igual" localSheetId="3">#REF!</definedName>
    <definedName name="Igual" localSheetId="1">#REF!</definedName>
    <definedName name="Igual" localSheetId="4">#REF!</definedName>
    <definedName name="Igual" localSheetId="10">#REF!</definedName>
    <definedName name="Igual" localSheetId="9">#REF!</definedName>
    <definedName name="Igual" localSheetId="7">#REF!</definedName>
    <definedName name="Igual" localSheetId="6">#REF!</definedName>
    <definedName name="Igual" localSheetId="8">#REF!</definedName>
    <definedName name="Igual" localSheetId="11">#REF!</definedName>
    <definedName name="Igual">#REF!</definedName>
    <definedName name="iiin" localSheetId="9">#REF!</definedName>
    <definedName name="iiin" localSheetId="8">#REF!</definedName>
    <definedName name="iiin">#REF!</definedName>
    <definedName name="iincome" localSheetId="3">#REF!</definedName>
    <definedName name="iincome" localSheetId="1">#REF!</definedName>
    <definedName name="iincome" localSheetId="4">#REF!</definedName>
    <definedName name="iincome" localSheetId="10">#REF!</definedName>
    <definedName name="iincome" localSheetId="0">#REF!</definedName>
    <definedName name="iincome" localSheetId="9">#REF!</definedName>
    <definedName name="iincome" localSheetId="7">#REF!</definedName>
    <definedName name="iincome" localSheetId="6">#REF!</definedName>
    <definedName name="iincome" localSheetId="8">#REF!</definedName>
    <definedName name="iincome" localSheetId="11">#REF!</definedName>
    <definedName name="iincome">#REF!</definedName>
    <definedName name="income" localSheetId="3">#REF!</definedName>
    <definedName name="income" localSheetId="1">#REF!</definedName>
    <definedName name="income" localSheetId="4">#REF!</definedName>
    <definedName name="income" localSheetId="10">#REF!</definedName>
    <definedName name="income" localSheetId="0">#REF!</definedName>
    <definedName name="income" localSheetId="9">#REF!</definedName>
    <definedName name="income" localSheetId="7">#REF!</definedName>
    <definedName name="income" localSheetId="6">#REF!</definedName>
    <definedName name="income" localSheetId="8">#REF!</definedName>
    <definedName name="income" localSheetId="11">#REF!</definedName>
    <definedName name="income">#REF!</definedName>
    <definedName name="incomelevel" localSheetId="3">#REF!</definedName>
    <definedName name="incomelevel" localSheetId="1">#REF!</definedName>
    <definedName name="incomelevel" localSheetId="4">#REF!</definedName>
    <definedName name="incomelevel" localSheetId="10">#REF!</definedName>
    <definedName name="incomelevel" localSheetId="9">#REF!</definedName>
    <definedName name="incomelevel" localSheetId="7">#REF!</definedName>
    <definedName name="incomelevel" localSheetId="6">#REF!</definedName>
    <definedName name="incomelevel" localSheetId="8">#REF!</definedName>
    <definedName name="incomelevel" localSheetId="11">'Results Tracker'!$E$141:$E$143</definedName>
    <definedName name="incomelevel">#REF!</definedName>
    <definedName name="info" localSheetId="3">#REF!</definedName>
    <definedName name="info" localSheetId="1">#REF!</definedName>
    <definedName name="info" localSheetId="4">#REF!</definedName>
    <definedName name="info" localSheetId="10">#REF!</definedName>
    <definedName name="info" localSheetId="9">#REF!</definedName>
    <definedName name="info" localSheetId="7">#REF!</definedName>
    <definedName name="info" localSheetId="6">#REF!</definedName>
    <definedName name="info" localSheetId="8">#REF!</definedName>
    <definedName name="info" localSheetId="11">'Results Tracker'!$E$160:$E$162</definedName>
    <definedName name="info">#REF!</definedName>
    <definedName name="MiAmbiente" localSheetId="3">#REF!</definedName>
    <definedName name="MiAmbiente" localSheetId="1">#REF!</definedName>
    <definedName name="MiAmbiente" localSheetId="4">#REF!</definedName>
    <definedName name="MiAmbiente" localSheetId="10">#REF!</definedName>
    <definedName name="MiAmbiente" localSheetId="9">#REF!</definedName>
    <definedName name="MiAmbiente" localSheetId="7">#REF!</definedName>
    <definedName name="MiAmbiente" localSheetId="6">#REF!</definedName>
    <definedName name="MiAmbiente" localSheetId="8">#REF!</definedName>
    <definedName name="MiAmbiente" localSheetId="11">#REF!</definedName>
    <definedName name="MiAmbiente">#REF!</definedName>
    <definedName name="miambiente1" localSheetId="3">#REF!</definedName>
    <definedName name="miambiente1" localSheetId="1">#REF!</definedName>
    <definedName name="miambiente1" localSheetId="4">#REF!</definedName>
    <definedName name="miambiente1" localSheetId="10">#REF!</definedName>
    <definedName name="miambiente1" localSheetId="9">#REF!</definedName>
    <definedName name="miambiente1" localSheetId="7">#REF!</definedName>
    <definedName name="miambiente1" localSheetId="6">#REF!</definedName>
    <definedName name="miambiente1" localSheetId="8">#REF!</definedName>
    <definedName name="miambiente1" localSheetId="11">#REF!</definedName>
    <definedName name="miambiente1">#REF!</definedName>
    <definedName name="miambiente2" localSheetId="3">#REF!</definedName>
    <definedName name="miambiente2" localSheetId="1">#REF!</definedName>
    <definedName name="miambiente2" localSheetId="4">#REF!</definedName>
    <definedName name="miambiente2" localSheetId="10">#REF!</definedName>
    <definedName name="miambiente2" localSheetId="9">#REF!</definedName>
    <definedName name="miambiente2" localSheetId="7">#REF!</definedName>
    <definedName name="miambiente2" localSheetId="6">#REF!</definedName>
    <definedName name="miambiente2" localSheetId="8">#REF!</definedName>
    <definedName name="miambiente2" localSheetId="11">#REF!</definedName>
    <definedName name="miambiente2">#REF!</definedName>
    <definedName name="miambientesilma" localSheetId="3">#REF!</definedName>
    <definedName name="miambientesilma" localSheetId="1">#REF!</definedName>
    <definedName name="miambientesilma" localSheetId="4">#REF!</definedName>
    <definedName name="miambientesilma" localSheetId="10">#REF!</definedName>
    <definedName name="miambientesilma" localSheetId="9">#REF!</definedName>
    <definedName name="miambientesilma" localSheetId="7">#REF!</definedName>
    <definedName name="miambientesilma" localSheetId="6">#REF!</definedName>
    <definedName name="miambientesilma" localSheetId="8">#REF!</definedName>
    <definedName name="miambientesilma" localSheetId="11">#REF!</definedName>
    <definedName name="miambientesilma">#REF!</definedName>
    <definedName name="Month">[1]Dropdowns!$G$2:$G$13</definedName>
    <definedName name="natura" localSheetId="3">#REF!</definedName>
    <definedName name="natura" localSheetId="1">#REF!</definedName>
    <definedName name="natura" localSheetId="4">#REF!</definedName>
    <definedName name="natura" localSheetId="10">#REF!</definedName>
    <definedName name="natura" localSheetId="9">#REF!</definedName>
    <definedName name="natura" localSheetId="7">#REF!</definedName>
    <definedName name="natura" localSheetId="6">#REF!</definedName>
    <definedName name="natura" localSheetId="8">#REF!</definedName>
    <definedName name="natura" localSheetId="11">#REF!</definedName>
    <definedName name="natura">#REF!</definedName>
    <definedName name="nnm" localSheetId="9">#REF!</definedName>
    <definedName name="nnm" localSheetId="8">#REF!</definedName>
    <definedName name="nnm">#REF!</definedName>
    <definedName name="nopuedeser12" localSheetId="3">#REF!</definedName>
    <definedName name="nopuedeser12" localSheetId="1">#REF!</definedName>
    <definedName name="nopuedeser12" localSheetId="4">#REF!</definedName>
    <definedName name="nopuedeser12" localSheetId="10">#REF!</definedName>
    <definedName name="nopuedeser12" localSheetId="9">#REF!</definedName>
    <definedName name="nopuedeser12" localSheetId="7">#REF!</definedName>
    <definedName name="nopuedeser12" localSheetId="6">#REF!</definedName>
    <definedName name="nopuedeser12" localSheetId="8">#REF!</definedName>
    <definedName name="nopuedeser12">#REF!</definedName>
    <definedName name="np" localSheetId="9">#REF!</definedName>
    <definedName name="np" localSheetId="8">#REF!</definedName>
    <definedName name="np">#REF!</definedName>
    <definedName name="over" localSheetId="9">#REF!</definedName>
    <definedName name="over" localSheetId="8">#REF!</definedName>
    <definedName name="over">#REF!</definedName>
    <definedName name="overalleffect" localSheetId="3">#REF!</definedName>
    <definedName name="overalleffect" localSheetId="1">#REF!</definedName>
    <definedName name="overalleffect" localSheetId="4">#REF!</definedName>
    <definedName name="overalleffect" localSheetId="10">#REF!</definedName>
    <definedName name="overalleffect" localSheetId="9">#REF!</definedName>
    <definedName name="overalleffect" localSheetId="7">#REF!</definedName>
    <definedName name="overalleffect" localSheetId="6">#REF!</definedName>
    <definedName name="overalleffect" localSheetId="8">#REF!</definedName>
    <definedName name="overalleffect" localSheetId="11">'Results Tracker'!$D$160:$D$162</definedName>
    <definedName name="overalleffect">#REF!</definedName>
    <definedName name="overview2" localSheetId="3">#REF!</definedName>
    <definedName name="overview2" localSheetId="1">#REF!</definedName>
    <definedName name="overview2" localSheetId="4">#REF!</definedName>
    <definedName name="overview2" localSheetId="10">#REF!</definedName>
    <definedName name="overview2" localSheetId="9">#REF!</definedName>
    <definedName name="overview2" localSheetId="7">#REF!</definedName>
    <definedName name="overview2" localSheetId="6">#REF!</definedName>
    <definedName name="overview2" localSheetId="8">#REF!</definedName>
    <definedName name="overview2" localSheetId="11">#REF!</definedName>
    <definedName name="overview2">#REF!</definedName>
    <definedName name="phy" localSheetId="9">#REF!</definedName>
    <definedName name="phy" localSheetId="8">#REF!</definedName>
    <definedName name="phy">#REF!</definedName>
    <definedName name="physicalassets" localSheetId="3">#REF!</definedName>
    <definedName name="physicalassets" localSheetId="1">#REF!</definedName>
    <definedName name="physicalassets" localSheetId="4">#REF!</definedName>
    <definedName name="physicalassets" localSheetId="10">#REF!</definedName>
    <definedName name="physicalassets" localSheetId="9">#REF!</definedName>
    <definedName name="physicalassets" localSheetId="7">#REF!</definedName>
    <definedName name="physicalassets" localSheetId="6">#REF!</definedName>
    <definedName name="physicalassets" localSheetId="8">#REF!</definedName>
    <definedName name="physicalassets" localSheetId="11">'Results Tracker'!$J$160:$J$168</definedName>
    <definedName name="physicalassets">#REF!</definedName>
    <definedName name="poi" localSheetId="9">#REF!</definedName>
    <definedName name="poi" localSheetId="8">#REF!</definedName>
    <definedName name="poi">#REF!</definedName>
    <definedName name="porquenosale1" localSheetId="3">#REF!</definedName>
    <definedName name="porquenosale1" localSheetId="1">#REF!</definedName>
    <definedName name="porquenosale1" localSheetId="4">#REF!</definedName>
    <definedName name="porquenosale1" localSheetId="10">#REF!</definedName>
    <definedName name="porquenosale1" localSheetId="9">#REF!</definedName>
    <definedName name="porquenosale1" localSheetId="7">#REF!</definedName>
    <definedName name="porquenosale1" localSheetId="6">#REF!</definedName>
    <definedName name="porquenosale1" localSheetId="8">#REF!</definedName>
    <definedName name="porquenosale1" localSheetId="11">#REF!</definedName>
    <definedName name="porquenosale1">#REF!</definedName>
    <definedName name="porquesaleesto" localSheetId="3">#REF!</definedName>
    <definedName name="porquesaleesto" localSheetId="1">#REF!</definedName>
    <definedName name="porquesaleesto" localSheetId="4">#REF!</definedName>
    <definedName name="porquesaleesto" localSheetId="10">#REF!</definedName>
    <definedName name="porquesaleesto" localSheetId="9">#REF!</definedName>
    <definedName name="porquesaleesto" localSheetId="7">#REF!</definedName>
    <definedName name="porquesaleesto" localSheetId="6">#REF!</definedName>
    <definedName name="porquesaleesto" localSheetId="8">#REF!</definedName>
    <definedName name="porquesaleesto">#REF!</definedName>
    <definedName name="_xlnm.Print_Area" localSheetId="4">'GP Compliance'!$C$12:$H$32</definedName>
    <definedName name="_xlnm.Print_Area" localSheetId="9">'Project Indicators'!$C$7:$I$89</definedName>
    <definedName name="_xlnm.Print_Titles" localSheetId="4">'GP Compliance'!$12:$12</definedName>
    <definedName name="_xlnm.Print_Titles" localSheetId="9">'Project Indicators'!$7:$7</definedName>
    <definedName name="quali" localSheetId="9">#REF!</definedName>
    <definedName name="quali" localSheetId="8">#REF!</definedName>
    <definedName name="quali">#REF!</definedName>
    <definedName name="quality" localSheetId="3">#REF!</definedName>
    <definedName name="quality" localSheetId="1">#REF!</definedName>
    <definedName name="quality" localSheetId="4">#REF!</definedName>
    <definedName name="quality" localSheetId="10">#REF!</definedName>
    <definedName name="quality" localSheetId="9">#REF!</definedName>
    <definedName name="quality" localSheetId="7">#REF!</definedName>
    <definedName name="quality" localSheetId="6">#REF!</definedName>
    <definedName name="quality" localSheetId="8">#REF!</definedName>
    <definedName name="quality" localSheetId="11">'Results Tracker'!$B$151:$B$155</definedName>
    <definedName name="quality">#REF!</definedName>
    <definedName name="quehago" localSheetId="3">#REF!</definedName>
    <definedName name="quehago" localSheetId="1">#REF!</definedName>
    <definedName name="quehago" localSheetId="4">#REF!</definedName>
    <definedName name="quehago" localSheetId="10">#REF!</definedName>
    <definedName name="quehago" localSheetId="9">#REF!</definedName>
    <definedName name="quehago" localSheetId="7">#REF!</definedName>
    <definedName name="quehago" localSheetId="6">#REF!</definedName>
    <definedName name="quehago" localSheetId="8">#REF!</definedName>
    <definedName name="quehago">#REF!</definedName>
    <definedName name="question" localSheetId="3">#REF!</definedName>
    <definedName name="question" localSheetId="1">#REF!</definedName>
    <definedName name="question" localSheetId="4">#REF!</definedName>
    <definedName name="question" localSheetId="10">#REF!</definedName>
    <definedName name="question" localSheetId="9">#REF!</definedName>
    <definedName name="question" localSheetId="7">#REF!</definedName>
    <definedName name="question" localSheetId="6">#REF!</definedName>
    <definedName name="question" localSheetId="8">#REF!</definedName>
    <definedName name="question" localSheetId="11">'Results Tracker'!$F$151:$F$153</definedName>
    <definedName name="question">#REF!</definedName>
    <definedName name="qur" localSheetId="9">#REF!</definedName>
    <definedName name="qur" localSheetId="8">#REF!</definedName>
    <definedName name="qur">#REF!</definedName>
    <definedName name="qwerty" localSheetId="3">#REF!</definedName>
    <definedName name="qwerty" localSheetId="1">#REF!</definedName>
    <definedName name="qwerty" localSheetId="4">#REF!</definedName>
    <definedName name="qwerty" localSheetId="10">#REF!</definedName>
    <definedName name="qwerty" localSheetId="9">#REF!</definedName>
    <definedName name="qwerty" localSheetId="7">#REF!</definedName>
    <definedName name="qwerty" localSheetId="6">#REF!</definedName>
    <definedName name="qwerty" localSheetId="8">#REF!</definedName>
    <definedName name="qwerty" localSheetId="11">#REF!</definedName>
    <definedName name="qwerty">#REF!</definedName>
    <definedName name="ra" localSheetId="9">#REF!</definedName>
    <definedName name="ra" localSheetId="8">#REF!</definedName>
    <definedName name="ra">#REF!</definedName>
    <definedName name="raiting" localSheetId="3">#REF!</definedName>
    <definedName name="raiting" localSheetId="1">#REF!</definedName>
    <definedName name="raiting" localSheetId="4">#REF!</definedName>
    <definedName name="raiting" localSheetId="10">#REF!</definedName>
    <definedName name="raiting" localSheetId="9">#REF!</definedName>
    <definedName name="raiting" localSheetId="7">#REF!</definedName>
    <definedName name="raiting" localSheetId="6">#REF!</definedName>
    <definedName name="raiting" localSheetId="8">#REF!</definedName>
    <definedName name="raiting" localSheetId="11">#REF!</definedName>
    <definedName name="raiting">#REF!</definedName>
    <definedName name="rami" localSheetId="9">#REF!</definedName>
    <definedName name="rami" localSheetId="8">#REF!</definedName>
    <definedName name="rami">#REF!</definedName>
    <definedName name="ratingETESA" localSheetId="3">#REF!</definedName>
    <definedName name="ratingETESA" localSheetId="1">#REF!</definedName>
    <definedName name="ratingETESA" localSheetId="4">#REF!</definedName>
    <definedName name="ratingETESA" localSheetId="10">#REF!</definedName>
    <definedName name="ratingETESA" localSheetId="9">#REF!</definedName>
    <definedName name="ratingETESA" localSheetId="7">#REF!</definedName>
    <definedName name="ratingETESA" localSheetId="6">#REF!</definedName>
    <definedName name="ratingETESA" localSheetId="8">#REF!</definedName>
    <definedName name="ratingETESA" localSheetId="11">#REF!</definedName>
    <definedName name="ratingETESA">#REF!</definedName>
    <definedName name="ratinggETESA" localSheetId="9">#REF!</definedName>
    <definedName name="ratinggETESA" localSheetId="8">#REF!</definedName>
    <definedName name="ratinggETESA">#REF!</definedName>
    <definedName name="RatingMiAmbiente" localSheetId="3">#REF!</definedName>
    <definedName name="RatingMiAmbiente" localSheetId="1">#REF!</definedName>
    <definedName name="RatingMiAmbiente" localSheetId="4">#REF!</definedName>
    <definedName name="RatingMiAmbiente" localSheetId="10">#REF!</definedName>
    <definedName name="RatingMiAmbiente" localSheetId="9">#REF!</definedName>
    <definedName name="RatingMiAmbiente" localSheetId="7">#REF!</definedName>
    <definedName name="RatingMiAmbiente" localSheetId="6">#REF!</definedName>
    <definedName name="RatingMiAmbiente" localSheetId="8">#REF!</definedName>
    <definedName name="RatingMiAmbiente" localSheetId="11">#REF!</definedName>
    <definedName name="RatingMiAmbiente">#REF!</definedName>
    <definedName name="reete" localSheetId="9">#REF!</definedName>
    <definedName name="reete" localSheetId="8">#REF!</definedName>
    <definedName name="reete">#REF!</definedName>
    <definedName name="res" localSheetId="9">#REF!</definedName>
    <definedName name="res" localSheetId="8">#REF!</definedName>
    <definedName name="res">#REF!</definedName>
    <definedName name="responses" localSheetId="3">#REF!</definedName>
    <definedName name="responses" localSheetId="1">#REF!</definedName>
    <definedName name="responses" localSheetId="4">#REF!</definedName>
    <definedName name="responses" localSheetId="10">#REF!</definedName>
    <definedName name="responses" localSheetId="9">#REF!</definedName>
    <definedName name="responses" localSheetId="7">#REF!</definedName>
    <definedName name="responses" localSheetId="6">#REF!</definedName>
    <definedName name="responses" localSheetId="8">#REF!</definedName>
    <definedName name="responses" localSheetId="11">'Results Tracker'!$C$151:$C$155</definedName>
    <definedName name="responses">#REF!</definedName>
    <definedName name="resulta" localSheetId="9">#REF!</definedName>
    <definedName name="resulta" localSheetId="8">#REF!</definedName>
    <definedName name="resulta">#REF!</definedName>
    <definedName name="resultados" localSheetId="9">#REF!</definedName>
    <definedName name="resultados" localSheetId="8">#REF!</definedName>
    <definedName name="resultados">#REF!</definedName>
    <definedName name="results" localSheetId="3">#REF!</definedName>
    <definedName name="results" localSheetId="1">#REF!</definedName>
    <definedName name="results" localSheetId="4">#REF!</definedName>
    <definedName name="results" localSheetId="10">#REF!</definedName>
    <definedName name="results" localSheetId="9">#REF!</definedName>
    <definedName name="results" localSheetId="7">#REF!</definedName>
    <definedName name="results" localSheetId="6">#REF!</definedName>
    <definedName name="results" localSheetId="8">#REF!</definedName>
    <definedName name="results">#REF!</definedName>
    <definedName name="SILMAA" localSheetId="10">#REF!</definedName>
    <definedName name="SILMAA" localSheetId="9">#REF!</definedName>
    <definedName name="SILMAA" localSheetId="7">#REF!</definedName>
    <definedName name="SILMAA" localSheetId="8">#REF!</definedName>
    <definedName name="SILMAA">#REF!</definedName>
    <definedName name="state" localSheetId="3">#REF!</definedName>
    <definedName name="state" localSheetId="1">#REF!</definedName>
    <definedName name="state" localSheetId="4">#REF!</definedName>
    <definedName name="state" localSheetId="10">#REF!</definedName>
    <definedName name="state" localSheetId="9">#REF!</definedName>
    <definedName name="state" localSheetId="7">#REF!</definedName>
    <definedName name="state" localSheetId="6">#REF!</definedName>
    <definedName name="state" localSheetId="8">#REF!</definedName>
    <definedName name="state" localSheetId="11">'Results Tracker'!$I$155:$I$157</definedName>
    <definedName name="state">#REF!</definedName>
    <definedName name="tracker" localSheetId="3">#REF!</definedName>
    <definedName name="tracker" localSheetId="1">#REF!</definedName>
    <definedName name="tracker" localSheetId="4">#REF!</definedName>
    <definedName name="tracker" localSheetId="10">#REF!</definedName>
    <definedName name="tracker" localSheetId="9">#REF!</definedName>
    <definedName name="tracker" localSheetId="7">#REF!</definedName>
    <definedName name="tracker" localSheetId="6">#REF!</definedName>
    <definedName name="tracker" localSheetId="8">#REF!</definedName>
    <definedName name="tracker" localSheetId="11">#REF!</definedName>
    <definedName name="tracker">#REF!</definedName>
    <definedName name="type1" localSheetId="3">'[2]Results Tracker'!$G$151:$G$154</definedName>
    <definedName name="type1" localSheetId="1">'[3]Results Tracker'!$G$146:$G$149</definedName>
    <definedName name="type1" localSheetId="4">'[4]Results Tracker'!$G$151:$G$154</definedName>
    <definedName name="type1" localSheetId="10">#REF!</definedName>
    <definedName name="type1" localSheetId="0">'[5]Results Tracker'!$G$158:$G$161</definedName>
    <definedName name="type1" localSheetId="9">#REF!</definedName>
    <definedName name="type1" localSheetId="7">'[6]Results Tracker'!$G$151:$G$154</definedName>
    <definedName name="type1" localSheetId="6">#REF!</definedName>
    <definedName name="type1" localSheetId="8">'[6]Results Tracker'!$G$151:$G$154</definedName>
    <definedName name="type1" localSheetId="11">'Results Tracker'!$G$151:$G$154</definedName>
    <definedName name="type1">'[6]Results Tracker'!$G$151:$G$154</definedName>
    <definedName name="Type2">'[6]Results Tracker'!$G$151:$G$154</definedName>
    <definedName name="vilna" localSheetId="3">#REF!</definedName>
    <definedName name="vilna" localSheetId="1">#REF!</definedName>
    <definedName name="vilna" localSheetId="4">#REF!</definedName>
    <definedName name="vilna" localSheetId="10">#REF!</definedName>
    <definedName name="vilna" localSheetId="9">#REF!</definedName>
    <definedName name="vilna" localSheetId="7">#REF!</definedName>
    <definedName name="vilna" localSheetId="6">#REF!</definedName>
    <definedName name="vilna" localSheetId="8">#REF!</definedName>
    <definedName name="vilna" localSheetId="11">#REF!</definedName>
    <definedName name="vilna">#REF!</definedName>
    <definedName name="wert" localSheetId="3">#REF!</definedName>
    <definedName name="wert" localSheetId="1">#REF!</definedName>
    <definedName name="wert" localSheetId="4">#REF!</definedName>
    <definedName name="wert" localSheetId="10">#REF!</definedName>
    <definedName name="wert" localSheetId="9">#REF!</definedName>
    <definedName name="wert" localSheetId="7">#REF!</definedName>
    <definedName name="wert" localSheetId="6">#REF!</definedName>
    <definedName name="wert" localSheetId="8">#REF!</definedName>
    <definedName name="wert">#REF!</definedName>
    <definedName name="Year">[1]Dropdowns!$H$2:$H$36</definedName>
    <definedName name="yesno" localSheetId="3">#REF!</definedName>
    <definedName name="yesno" localSheetId="1">#REF!</definedName>
    <definedName name="yesno" localSheetId="4">#REF!</definedName>
    <definedName name="yesno" localSheetId="10">#REF!</definedName>
    <definedName name="yesno" localSheetId="9">#REF!</definedName>
    <definedName name="yesno" localSheetId="7">#REF!</definedName>
    <definedName name="yesno" localSheetId="6">#REF!</definedName>
    <definedName name="yesno" localSheetId="8">#REF!</definedName>
    <definedName name="yesno" localSheetId="11">'Results Tracker'!$E$147:$E$148</definedName>
    <definedName name="yesno">#REF!</definedName>
    <definedName name="yonosequepasa" localSheetId="3">#REF!</definedName>
    <definedName name="yonosequepasa" localSheetId="1">#REF!</definedName>
    <definedName name="yonosequepasa" localSheetId="4">#REF!</definedName>
    <definedName name="yonosequepasa" localSheetId="10">#REF!</definedName>
    <definedName name="yonosequepasa" localSheetId="9">#REF!</definedName>
    <definedName name="yonosequepasa" localSheetId="7">#REF!</definedName>
    <definedName name="yonosequepasa" localSheetId="6">#REF!</definedName>
    <definedName name="yonosequepasa" localSheetId="8">#REF!</definedName>
    <definedName name="yonosequepasa" localSheetId="11">#REF!</definedName>
    <definedName name="yonosequepasa">#REF!</definedName>
    <definedName name="yoquiero" localSheetId="3">#REF!</definedName>
    <definedName name="yoquiero" localSheetId="1">#REF!</definedName>
    <definedName name="yoquiero" localSheetId="4">#REF!</definedName>
    <definedName name="yoquiero" localSheetId="10">#REF!</definedName>
    <definedName name="yoquiero" localSheetId="9">#REF!</definedName>
    <definedName name="yoquiero" localSheetId="7">#REF!</definedName>
    <definedName name="yoquiero" localSheetId="6">#REF!</definedName>
    <definedName name="yoquiero" localSheetId="8">#REF!</definedName>
    <definedName name="yoquiero" localSheetId="11">#REF!</definedName>
    <definedName name="yoquiero">#REF!</definedName>
    <definedName name="yotambién" localSheetId="3">#REF!</definedName>
    <definedName name="yotambién" localSheetId="1">#REF!</definedName>
    <definedName name="yotambién" localSheetId="4">#REF!</definedName>
    <definedName name="yotambién" localSheetId="10">#REF!</definedName>
    <definedName name="yotambién" localSheetId="9">#REF!</definedName>
    <definedName name="yotambién" localSheetId="7">#REF!</definedName>
    <definedName name="yotambién" localSheetId="6">#REF!</definedName>
    <definedName name="yotambién" localSheetId="8">#REF!</definedName>
    <definedName name="yotambién" localSheetId="11">#REF!</definedName>
    <definedName name="yotambién">#REF!</definedName>
    <definedName name="Z_8F0D285A_0224_4C31_92C2_6C61BAA6C63C_.wvu.Cols" localSheetId="0" hidden="1">'Overview '!$H:$P</definedName>
    <definedName name="Z_8F0D285A_0224_4C31_92C2_6C61BAA6C63C_.wvu.Rows" localSheetId="0" hidden="1">'Overview '!$8:$11</definedName>
    <definedName name="zxcvmaria" localSheetId="3">#REF!</definedName>
    <definedName name="zxcvmaria" localSheetId="1">#REF!</definedName>
    <definedName name="zxcvmaria" localSheetId="4">#REF!</definedName>
    <definedName name="zxcvmaria" localSheetId="10">#REF!</definedName>
    <definedName name="zxcvmaria" localSheetId="9">#REF!</definedName>
    <definedName name="zxcvmaria" localSheetId="7">#REF!</definedName>
    <definedName name="zxcvmaria" localSheetId="6">#REF!</definedName>
    <definedName name="zxcvmaria" localSheetId="8">#REF!</definedName>
    <definedName name="zxcvmaria" localSheetId="11">#REF!</definedName>
    <definedName name="zxcvmari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 i="11" l="1"/>
  <c r="AD35" i="11"/>
  <c r="AD39" i="11"/>
  <c r="F61" i="16" l="1"/>
  <c r="F58" i="16"/>
  <c r="AD58" i="11" l="1"/>
  <c r="AD57" i="11" l="1"/>
  <c r="AD56" i="11" l="1"/>
  <c r="AD55" i="11"/>
  <c r="AD54" i="11"/>
  <c r="AD53" i="11"/>
  <c r="AD51" i="11"/>
  <c r="AD50" i="11"/>
  <c r="AD49" i="11"/>
  <c r="AD48" i="11"/>
  <c r="AD47" i="11"/>
  <c r="AD46" i="11"/>
  <c r="AD43" i="11"/>
  <c r="AD42" i="11"/>
  <c r="AD41" i="11"/>
  <c r="AD40" i="11"/>
  <c r="T71" i="11" l="1"/>
  <c r="T72" i="11" s="1"/>
  <c r="AL59" i="11"/>
  <c r="AD59" i="11"/>
  <c r="F59" i="11"/>
  <c r="V56" i="11"/>
  <c r="N56" i="11"/>
  <c r="V55" i="11"/>
  <c r="N55" i="11"/>
  <c r="V54" i="11"/>
  <c r="N54" i="11"/>
  <c r="V53" i="11"/>
  <c r="N53" i="11"/>
  <c r="V52" i="11"/>
  <c r="N52" i="11"/>
  <c r="V51" i="11"/>
  <c r="N51" i="11"/>
  <c r="N50" i="11"/>
  <c r="V49" i="11"/>
  <c r="N49" i="11"/>
  <c r="V48" i="11"/>
  <c r="N48" i="11"/>
  <c r="V46" i="11"/>
  <c r="N46" i="11"/>
  <c r="N44" i="11"/>
  <c r="V43" i="11"/>
  <c r="N43" i="11"/>
  <c r="V42" i="11"/>
  <c r="N42" i="11"/>
  <c r="V41" i="11"/>
  <c r="N41" i="11"/>
  <c r="V40" i="11"/>
  <c r="N40" i="11"/>
  <c r="V39" i="11"/>
  <c r="N39" i="11"/>
  <c r="N35" i="11"/>
  <c r="V34" i="11"/>
  <c r="V33" i="11"/>
  <c r="AD32" i="11"/>
  <c r="V32" i="11"/>
  <c r="O32" i="11"/>
  <c r="V31" i="11"/>
  <c r="V30" i="11"/>
  <c r="V28" i="11"/>
  <c r="V27" i="11"/>
  <c r="V26" i="11"/>
  <c r="F26" i="11"/>
  <c r="AD25" i="11"/>
  <c r="V24" i="11"/>
  <c r="V23" i="11"/>
  <c r="V22" i="11"/>
  <c r="AD21" i="11"/>
  <c r="V21" i="11"/>
  <c r="V20" i="11"/>
  <c r="V19" i="11"/>
  <c r="AD18" i="11"/>
  <c r="V18" i="11"/>
  <c r="AL35" i="11"/>
  <c r="AD17" i="11"/>
  <c r="V17" i="11"/>
  <c r="V16" i="11"/>
  <c r="AE32" i="11" l="1"/>
  <c r="F35" i="11"/>
  <c r="G32" i="11"/>
  <c r="W32" i="11"/>
  <c r="V59" i="11"/>
  <c r="N59" i="11"/>
  <c r="V35" i="11"/>
  <c r="Q21" i="8" l="1"/>
  <c r="M21"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Vilna Cuéllar</author>
  </authors>
  <commentList>
    <comment ref="H25" authorId="0" shapeId="0" xr:uid="{00000000-0006-0000-0C00-000001000000}">
      <text>
        <r>
          <rPr>
            <b/>
            <sz val="9"/>
            <color indexed="81"/>
            <rFont val="Tahoma"/>
            <family val="2"/>
          </rPr>
          <t>Vilna Cuéllar:</t>
        </r>
        <r>
          <rPr>
            <sz val="9"/>
            <color indexed="81"/>
            <rFont val="Tahoma"/>
            <family val="2"/>
          </rPr>
          <t xml:space="preserve">
meta final</t>
        </r>
      </text>
    </comment>
    <comment ref="L25" authorId="0" shapeId="0" xr:uid="{00000000-0006-0000-0C00-000002000000}">
      <text>
        <r>
          <rPr>
            <b/>
            <sz val="9"/>
            <color indexed="81"/>
            <rFont val="Tahoma"/>
            <family val="2"/>
          </rPr>
          <t>Vilna Cuéllar:</t>
        </r>
        <r>
          <rPr>
            <sz val="9"/>
            <color indexed="81"/>
            <rFont val="Tahoma"/>
            <family val="2"/>
          </rPr>
          <t xml:space="preserve">
progreso o avance a medio termino</t>
        </r>
      </text>
    </comment>
    <comment ref="W41" authorId="0" shapeId="0" xr:uid="{00000000-0006-0000-0C00-000003000000}">
      <text>
        <r>
          <rPr>
            <b/>
            <sz val="9"/>
            <color indexed="81"/>
            <rFont val="Tahoma"/>
            <family val="2"/>
          </rPr>
          <t>Vilna Cuéllar:</t>
        </r>
        <r>
          <rPr>
            <sz val="9"/>
            <color indexed="81"/>
            <rFont val="Tahoma"/>
            <family val="2"/>
          </rPr>
          <t xml:space="preserve">
 4 municipios, 56 comunidades ( 44+12)</t>
        </r>
      </text>
    </comment>
    <comment ref="I54" authorId="0" shapeId="0" xr:uid="{00000000-0006-0000-0C00-000004000000}">
      <text>
        <r>
          <rPr>
            <b/>
            <sz val="9"/>
            <color indexed="81"/>
            <rFont val="Tahoma"/>
            <family val="2"/>
          </rPr>
          <t>Vilna Cuéllar:</t>
        </r>
        <r>
          <rPr>
            <sz val="9"/>
            <color indexed="81"/>
            <rFont val="Tahoma"/>
            <family val="2"/>
          </rPr>
          <t xml:space="preserve">
280 personas
60 técnico</t>
        </r>
      </text>
    </comment>
    <comment ref="O54" authorId="0" shapeId="0" xr:uid="{00000000-0006-0000-0C00-000005000000}">
      <text>
        <r>
          <rPr>
            <b/>
            <sz val="9"/>
            <color indexed="81"/>
            <rFont val="Tahoma"/>
            <family val="2"/>
          </rPr>
          <t>Vilna Cuéllar:</t>
        </r>
        <r>
          <rPr>
            <sz val="9"/>
            <color indexed="81"/>
            <rFont val="Tahoma"/>
            <family val="2"/>
          </rPr>
          <t xml:space="preserve">
No ha iniciado el proyecto</t>
        </r>
      </text>
    </comment>
    <comment ref="H66" authorId="0" shapeId="0" xr:uid="{00000000-0006-0000-0C00-000006000000}">
      <text>
        <r>
          <rPr>
            <b/>
            <sz val="9"/>
            <color indexed="81"/>
            <rFont val="Tahoma"/>
            <family val="2"/>
          </rPr>
          <t>Vilna Cuéllar:</t>
        </r>
        <r>
          <rPr>
            <sz val="9"/>
            <color indexed="81"/>
            <rFont val="Tahoma"/>
            <family val="2"/>
          </rPr>
          <t xml:space="preserve">
directo + indirecto</t>
        </r>
      </text>
    </comment>
    <comment ref="L67" authorId="0" shapeId="0" xr:uid="{00000000-0006-0000-0C00-000007000000}">
      <text>
        <r>
          <rPr>
            <b/>
            <sz val="9"/>
            <color indexed="81"/>
            <rFont val="Tahoma"/>
            <family val="2"/>
          </rPr>
          <t>Vilna Cuéllar:</t>
        </r>
        <r>
          <rPr>
            <sz val="9"/>
            <color indexed="81"/>
            <rFont val="Tahoma"/>
            <family val="2"/>
          </rPr>
          <t xml:space="preserve">
5%</t>
        </r>
      </text>
    </comment>
    <comment ref="I71" authorId="0" shapeId="0" xr:uid="{00000000-0006-0000-0C00-000008000000}">
      <text>
        <r>
          <rPr>
            <b/>
            <sz val="9"/>
            <color indexed="81"/>
            <rFont val="Tahoma"/>
            <family val="2"/>
          </rPr>
          <t>Vilna Cuéllar:</t>
        </r>
        <r>
          <rPr>
            <sz val="9"/>
            <color indexed="81"/>
            <rFont val="Tahoma"/>
            <family val="2"/>
          </rPr>
          <t xml:space="preserve">
Analisis de vulnerabilidad CHRSM y CHRChV
Consecionesde agua
Planes distritales Sta. Fé y Tierra Altas
Mapa Nal
Balances hídricos CHRSM y CHRChV
</t>
        </r>
      </text>
    </comment>
    <comment ref="J71" authorId="0" shapeId="0" xr:uid="{00000000-0006-0000-0C00-000009000000}">
      <text>
        <r>
          <rPr>
            <b/>
            <sz val="9"/>
            <color indexed="81"/>
            <rFont val="Tahoma"/>
            <family val="2"/>
          </rPr>
          <t>Vilna Cuéllar:</t>
        </r>
        <r>
          <rPr>
            <sz val="9"/>
            <color indexed="81"/>
            <rFont val="Tahoma"/>
            <family val="2"/>
          </rPr>
          <t xml:space="preserve">
Hay 2 a escala Nal.</t>
        </r>
      </text>
    </comment>
    <comment ref="O120" authorId="0" shapeId="0" xr:uid="{00000000-0006-0000-0C00-00000A000000}">
      <text>
        <r>
          <rPr>
            <b/>
            <sz val="9"/>
            <color indexed="81"/>
            <rFont val="Tahoma"/>
            <family val="2"/>
          </rPr>
          <t>Vilna Cuéllar:</t>
        </r>
        <r>
          <rPr>
            <sz val="9"/>
            <color indexed="81"/>
            <rFont val="Tahoma"/>
            <family val="2"/>
          </rPr>
          <t xml:space="preserve">
aún no hay cambios</t>
        </r>
      </text>
    </comment>
    <comment ref="O122" authorId="0" shapeId="0" xr:uid="{00000000-0006-0000-0C00-00000B000000}">
      <text>
        <r>
          <rPr>
            <b/>
            <sz val="9"/>
            <color indexed="81"/>
            <rFont val="Tahoma"/>
            <family val="2"/>
          </rPr>
          <t>Vilna Cuéllar:</t>
        </r>
        <r>
          <rPr>
            <sz val="9"/>
            <color indexed="81"/>
            <rFont val="Tahoma"/>
            <family val="2"/>
          </rPr>
          <t xml:space="preserve">
Aún no hay cambios</t>
        </r>
      </text>
    </comment>
    <comment ref="O124" authorId="0" shapeId="0" xr:uid="{00000000-0006-0000-0C00-00000C000000}">
      <text>
        <r>
          <rPr>
            <b/>
            <sz val="9"/>
            <color indexed="81"/>
            <rFont val="Tahoma"/>
            <family val="2"/>
          </rPr>
          <t>Vilna Cuéllar:</t>
        </r>
        <r>
          <rPr>
            <sz val="9"/>
            <color indexed="81"/>
            <rFont val="Tahoma"/>
            <family val="2"/>
          </rPr>
          <t xml:space="preserve">
Aún no hay cambios</t>
        </r>
      </text>
    </comment>
  </commentList>
</comments>
</file>

<file path=xl/sharedStrings.xml><?xml version="1.0" encoding="utf-8"?>
<sst xmlns="http://schemas.openxmlformats.org/spreadsheetml/2006/main" count="3313" uniqueCount="1432">
  <si>
    <t>RISK ASSESMENT</t>
  </si>
  <si>
    <t>IDENTIFIED RISKS</t>
  </si>
  <si>
    <t>List all Risks identified in project preparation phase and what  steps are being taken to mitigate them</t>
  </si>
  <si>
    <t>Identified Risk</t>
  </si>
  <si>
    <t>Current Status</t>
  </si>
  <si>
    <t xml:space="preserve">Steps Taken to Mitigate Risk </t>
  </si>
  <si>
    <t xml:space="preserve"> E-1 Could climate variability affect the production cycle of the project (eg. change of season or increased rainfall, extended dry season) and therefore the achievement of the expected quality, quantity and time? For example, would tree species to be planted be suffering an alteration in the project calendar (production of seedlings, planting date, and survival rate after planted?) Would rice crops be suffering for lack of water to allow expected yields?</t>
  </si>
  <si>
    <t>MEDIUM</t>
  </si>
  <si>
    <t xml:space="preserve"> 
• Constant verification of the program to avoid negative impacts on the production cycle (rescheduling of planting dates and quantities).
• Preventive control of pests and diseases to keep plants healthy and obtain better development.
• Fertilizations to the soil when the rainy season begins so that the ground would have good humidity and thus avoid nutrient losses and plant burn.</t>
  </si>
  <si>
    <t>E-2. Could the adverse weather conditions affect the schedule for installing i) water harvest systems, ii) hydro-agro meteorological stations, iii) EWS?</t>
  </si>
  <si>
    <t>LOW</t>
  </si>
  <si>
    <t>E-3. Are infrastructure elements (named in E-2) in zones susceptible to seasonal flooding or landslides, flooding rivers or other environmental phenomena that may affect the works?</t>
  </si>
  <si>
    <t>E-4. Could the program generate adverse environmental impacts?</t>
  </si>
  <si>
    <t>E-5. Are ​​the program areas susceptible to fire (whether caused by human or natural actions)?</t>
  </si>
  <si>
    <t>E-6. Could the presence of pests in the program areas affect the production process? (i.e. agroforestry systems, agro-silvo pastoral systems, rice / orchids crops)</t>
  </si>
  <si>
    <t xml:space="preserve">E-7. Could changes in the context (ex. large infrastructure projects, changing government policies, etc.) affect the relevance of the project to achieve the environmental goals set? </t>
  </si>
  <si>
    <t>E-8. The scale of the program is not appropriate in the context of the level of the threat and the pressure that is intended to address?</t>
  </si>
  <si>
    <t>Type of Risk: Information</t>
  </si>
  <si>
    <t>I-1. Is there scarce information that prevents Natura Foundation to mitigate or take the risks to which it is exposed in the program?</t>
  </si>
  <si>
    <t>I-2. Is there insufficient information that prevents the implementing organizations to mitigate or take the risks to which it is exposed in the program?</t>
  </si>
  <si>
    <t xml:space="preserve">LOW </t>
  </si>
  <si>
    <t>I-3 Other information risks</t>
  </si>
  <si>
    <t xml:space="preserve"> The permanent presence of institutional actors in the project intervention areas facilitates the availability of timely information for decision-making in program execution. </t>
  </si>
  <si>
    <t>Type of risk : Social</t>
  </si>
  <si>
    <t>S-1. Is the program in an area of ​​actual or potential conflicts over natural (land, water) resource use?</t>
  </si>
  <si>
    <t>HIGH</t>
  </si>
  <si>
    <t>S-2. Are there tense situations between stakeholders needed to be solved to implement the program?</t>
  </si>
  <si>
    <t>S-3. Does the local workforce lack the necessary profile to implement the program?</t>
  </si>
  <si>
    <t>S-4. Is there an adequate level of training of involved individuals and communities to implement the program? Consider, skills training and the ability to react proactively to address the problems that can be encountered in implementing the program.</t>
  </si>
  <si>
    <t>S-5. Are key actors or beneficiaries highly unlikely to continue in the process of the program in the short, medium and long term?</t>
  </si>
  <si>
    <t>S-6. Are there current or potential projects (hydropower, mining, roads, or other) that could transform the land use and thereby affect the participation of direct or indirect beneficiaries of the program?</t>
  </si>
  <si>
    <t>S-7. Could there be social or behavioral patterns resulting from the presence of labor introduced through the projects (mentioned in S-6) that could transform land-use and bring problems to communities that may affect the program implementation and the intended transformation?</t>
  </si>
  <si>
    <t>S-8. Is there a lack of leadership in the program areas, especially amongst the young people, that might affect the program?</t>
  </si>
  <si>
    <t>S-9. Are the communities and beneficiaries of the program indifferent to the problems that affect them in order to find solutions?</t>
  </si>
  <si>
    <t>S-10. Can a lack of partners for the program (that can take a leadership role and mobilize action to create local cohesion and participation to the program and its processes), be possible?</t>
  </si>
  <si>
    <t>S-11. Are there no conditions for the empowerment and leadership of communities, organizations and / or key individuals -with gender considerations- after completion of the processes provided from the Natura Foundation?</t>
  </si>
  <si>
    <t>S-12. Is there a scarce inclusion of prior, free and informed stakeholders at the various stages of design or implementation of the program?</t>
  </si>
  <si>
    <t xml:space="preserve">S-13. Is there any indigenous population in the area of program implementation that would require further efforts to ensure its proper participation? </t>
  </si>
  <si>
    <t>S-14. Is there a potential lack of receptivity to the information and activities generated by the program due to absence of awareness, among the beneficiary institutions and stakeholders, about the climate related origin of the problem, instead of considering it is a result of deficient management of natural resources?</t>
  </si>
  <si>
    <t>Type of Risk: Legal</t>
  </si>
  <si>
    <t>L-1. Is the area of ​​the program suitable and free from conflicts over land tenure? Or it isn´t?</t>
  </si>
  <si>
    <t>L-2. Could the lack of an environmental license to implement the program in any or all phases affect its performance?</t>
  </si>
  <si>
    <t xml:space="preserve">L-3. Are permits and / or required licences in the different phases of the program clearly identified?  Can these not be obtained or fulfilled on schedule, and within the scope, and budget of the program? </t>
  </si>
  <si>
    <t>L-4. Are there inadequate public security conditions for implementing the program?</t>
  </si>
  <si>
    <t>Type of Risk: Economic</t>
  </si>
  <si>
    <t>Ec-1. Does the program fail to generate viable economic alternatives or conditions for the participation of key stakeholders, including individuals?</t>
  </si>
  <si>
    <t>Ec-2. Does the program lack of a component that provides some economic support to achieve a viable long-term success of the actions, processes and ensures continued environmental impacts from the program?</t>
  </si>
  <si>
    <t>Ec-3. Is there a current or potential presence of land speculation arising from improving farms, attracting buyers who could transform land use or reverse the progress and achievements of the program?</t>
  </si>
  <si>
    <t>Ec-4. Is the population of the area influenced by factors of access to service facilities and job offers which makes them less interested in the program?</t>
  </si>
  <si>
    <t>In the upper part of the CHRSM, there are no initiatives that make the producer partners less interested in the program. In the lower and middle part of the Santa María river basin and the Chiriquí Viejo Basin, there are shops, mills, dairies, hydroelectric plants (Chiriquí).
• The creation of sources of income, market opportunities, and specific training (in agroforestry issues, orchids, orange trees, livestock, among others); will have a direct impact on the communities that will help the population to remain in the area and will discourage the search for employment options outside the communities.</t>
  </si>
  <si>
    <t>Type of Risk: Organizational</t>
  </si>
  <si>
    <t>O-1. Is there insufficient involvement and coordination among institutions to maintain EWS, hydro stations, as well as the forest cover and ecosystem features that help prevent (among other impacts) floods and erosion?</t>
  </si>
  <si>
    <t>O-2. Do implementing organizations lack the strengths, skills and institutional capabilities in administrative, financial and technical areas to implement the projects?</t>
  </si>
  <si>
    <t>• Fundación Natura provides administrative support to institutional executive bodies to facilitate the acquisition of goods and services.
• Technical capacities are strengthened in social and environmental safeguards, project monitoring and evaluation, execution of training plans for technicians (forestry, agroforestry, adaptation to climate change, among others), and participatory agroclimatic technical tables, to meet the goals of the Office of National Climate Data Systems.</t>
  </si>
  <si>
    <t>Critical Risks Affecting Progress (Not identified at project design)</t>
  </si>
  <si>
    <t>Identify Risks with a 50% or &gt; likelihood of affecting progress of project</t>
  </si>
  <si>
    <t>Steps Taken to Mitigate Risk</t>
  </si>
  <si>
    <t>Pandemic</t>
  </si>
  <si>
    <t>Risk Measures: Were there any risk mitigation measures employed during the current reporting period?  If so, were risks reduced?  If not, why were these risks not reduced?</t>
  </si>
  <si>
    <t>Add any comments relevant to risk mitigation (word limit = 500)</t>
  </si>
  <si>
    <t xml:space="preserve">•  The project does not seek to resolve possible conflicts between stakeholders.
There are risks in the Chiriquí Viejo river basin as well as  and the upper part of the Santa María river basin (potential hydroelectric and wind energy zone)
 • The project generated technical and scientific tools and information available nationally through the website of the Adaptation Fund Program hosted on the Ministry of Environment's server, which facilitates decision-making to mitigate or resolve possible conflicts that may arise in the project intervention area.
</t>
  </si>
  <si>
    <t>•During the execution of the program, no evidence was available regarding the existence of this type of project that would transform the use of the land in the intervention areas, nor was there any impact on the participation of direct and indirect beneficiaries.</t>
  </si>
  <si>
    <t>• No, on the contrary, the beneficiaries are very participative in communities solving problems.</t>
  </si>
  <si>
    <t>No. The expected number of partners participated and, as the program was implemented, the demand for participation increased, which is helping to strengthen local cohesion as a basis for the sustainability of the project.</t>
  </si>
  <si>
    <t>The communities have an organizational base. With the Fundación Natura-supported program, conditions are being created for the empowerment and leadership of communities, organizations, and key stakeholders - with gender considerations. It is hoped that the producer partners will continue with their initiatives and be sustainable in the long term. 
For instance, in the communities of the Rio Chiriqui Viejo watershed and the Santa Maria River Basin, there are associations comprised of women and others that include both men and women. These groups work towards promoting the development of their communities. The result of their efforts is evident in the form of higher quality products and increased income generation, which in turn helps to improve the living conditions of the local population. This improvement is primarily seen in the areas of health and education.</t>
  </si>
  <si>
    <t>There are no indigenous communities in the project area. However, a seasonal indigenous population comes to harvest coffee. This population has participated in awareness-raising activities, field days, and training sessions on agroforestry and irrigation projects. They have also participated by providing information and recommendations for some of the consultancies that have been carried out.</t>
  </si>
  <si>
    <t xml:space="preserve">The executing non-governmental organizations keep their personnel (technical and professional) at the central and regional levels, depending on the type of work that the project requires. In addition, they have local staff to carry out and supervise activities in the field.
• The technical capacity of the local workforce to carry out the projects continues to be strengthened.
 • The technical teams of the executing entities (MIDA, Mi Ambiente y SINAPROC) continue to be strengthened on adaptation issues and specific project issues.
 </t>
  </si>
  <si>
    <t>The program is not expected to have a negative environmental impact.
 Follow-up continues with government institutions and executing agencies on agreed compliance with national specifications and standards.</t>
  </si>
  <si>
    <t>• The program areas are fire-prone.
 • The work plans of the productive projects include educational activities aimed at key actors and indirect beneficiaries to prevent human-caused fires.</t>
  </si>
  <si>
    <t>The program aligns with the national government's environmental priorities, such as management plans, watershed management plans, and agricultural action plans. There are no anticipated policy changes that might affect the program.
The program also collaborates with national and local government institutions and civil society organizations committed to adapting to climate change's effects.
Although conflicts may arise from water used for power generation, no infrastructure or other initiatives have been identified that represent program risks.</t>
  </si>
  <si>
    <t xml:space="preserve">
•The program area is suitable.
•No land tenure problems were identified.
•As a program practice, key actors involved in livestock and agroforestry projects were required to present their land titles for the land on which they carried out their activities.
•In addition, when contracts were signed with the executing entities, the permits the key actor had to grant to guarantee the use of the land areas were defined.
</t>
  </si>
  <si>
    <t xml:space="preserve">
•The program develops agroecological projects that aim to adapt to and mitigate climate change, and therefore, they do not require any environmental license to operate.                                                                
• Coordination and monitoring meetings with executing entities and partners continue to ensure that, in case of regulation changes, all commitments regarding environmental licenses are met according to the different types of projects.
• The executing entities on the ground verify that compliance is met.                 
 • Disbursements are made as all local permits and compliance regulations are met.                                                                                                                
 • The monitoring and evaluation system indicates any changes in the status of licenses, permits, and strategies for addressing any possible risks.</t>
  </si>
  <si>
    <t>• Public consultations have been carried out since the design phase, and viable economic alternatives have been defined that respond to local needs and guarantee the participation of key stakeholders.
• Agroforestry and livestock projects are being implemented and kept relevant to ensure the participation and commitment of local stakeholders.
• In addition, economic alternatives have been identified. For example, instead of purchasing fence posts from a store, they are purchased directly from producer partners and other producers who are not part of the program but are within the program's impact area.</t>
  </si>
  <si>
    <t>• There were no known cases of land speculation. 
• In agroforestry and livestock projects, specific criteria established by EE-MIDA and NIE were used to select beneficiaries, such as long-term residency in the area, strong family ties, a sense of belonging. Additionally, at the beginning of the program, the EE signed agreements with associated producers to guarantee that the land would not be sold in the medium term.
 • The selected beneficiaries were approved by MIDA, which reduced the existing risk of land sales, as the executing agency has worked with them previously and knows the situation of most of the farms, as well as the level of education of the owners, their opinions on land, the long-term objectives they have for their farms, among others. 
• Improvements in beneficiary farms have generated increased income and socioeconomic benefits, making it less likely that owners will intend to sell their land.</t>
  </si>
  <si>
    <t>• There were some limitations in the coordination between the executing entities (SINAPROC-ETESA) to fulfill the commitments assumed in one of the products, which were overcome by strengthening communication and coordination channels and field operations.  
• The internal coordination between the National and Regional Directorates and the Agroecological and Climate Change Unit of MIDA allowed for the reprogramming and implementation the planned monitoring and follow-up activities.</t>
  </si>
  <si>
    <t xml:space="preserve">
The project does not develop actions in areas susceptible to seasonal floods or landslides, river floods, or other environmental phenomena that may affect the execution of its works. The installations of the agrometeorological stations have been following the established technical criteria.
- The national civil protection system (SINAPROC) selected strategic areas for the early warning systems (EWS) location.</t>
  </si>
  <si>
    <t>Yes, pests in the program areas might affect the production process.
 •The agroforestry projects in the Santa Maria River Basin and Chiriqui Viejo maintain constant monitoring for pest and disease surveillance, which allows better decision-making, using economic thresholds and agroclimatic variables based on surveillance and incident rates.
• Improved species and varieties and integrated pest management were used.
• Training was provided in identifying, managing, and controlling pests and preparing organic fertilizers for use on their plots. 
• Exchange of knowledge with the owners of neighboring agroforestry farms susceptible to coffee pests occurred.
 •Establishment of agro-climatic tables by provinces where the project is being executed, providing recommendations to producers.  
•Preparation and dissemination of agroclimatic bulletins summarizing the recommendations of the agroclimatic roundtables for the agricultural and livestock sectors and the respective adaptation measures. 
•We continued with the weed management practices (by eliminating the hosts through cleanings) and the good nutrition practice (application of granular fertilizers and foliar fertilizers in combination with organic pesticides for preventive and curative use through spraying).</t>
  </si>
  <si>
    <t>No tense situations between stakeholders have been identified during this period that needs to be resolved.</t>
  </si>
  <si>
    <t>The beneficiaries have general knowledge generated by previous projects in the area.
The skills of the program actors have been strengthened through training, field days, and the exchange of national and international experiences, which facilitates the achievement of alternative solutions and responses to situations that may arise during implementation.
Each component has training plans for producer partners and implementing technicians. These training have been adapted to a virtual and semi-present system to reinforce knowledge. The topics covered include climate change, agroecological management of naranjilla and orchids, vegetative reproduction of orchids, principles of organic fertilization, soil management, installation and management of nurseries, control of pests and diseases, theoretical-practical training on rainwater harvesting and drip irrigation systems, pasture division, rotational grazing and electric fencing, water protection and management, fodder banks, livestock and biodiversity, demonstration of methods for managing pastures and scattered trees in pastures, gender, environmental and social safeguards, among others. 
Given that sanitary measures to combat COVID are still in place, including restrictions on public events, adaptations have been made so that most of these activities can be carried out virtually or, when possible, in a semi-face-to-face manner. The training sessions are limited to a maximum capacity of 10 people at each event.</t>
  </si>
  <si>
    <t>On the contrary, there was significant prior, free and informed stakeholder participation in the program's design phase, which continues in the implementation phase. The design phase was based on various existing public policies related to climate change and the recommendations of key stakeholders and civil society leaders. It included an extensive consultation process in the watersheds with the beneficiary population, the managers and technicians of the executing agencies - MIDA, MI Ambiente, ETESA, SINAPROC - and the organized civil society.
 During the implementation phase, dissemination activities were carried out to publicize the project and the start of each component to producer partners, watershed committees and climate change committees. Likewise, the progress of the different products of the program has been shared through the watershed committees and in meetings with the executing agencies. 
The final presentation of the program to producer members is planned for March 2023 in both river basins.</t>
  </si>
  <si>
    <t xml:space="preserve"> On the contrary, there is a high level of receptivity to the information and activities generated by the program, both from the entities and organizations directly involved in the program and from others that have joined during its execution.
 • The results of the program implementation and the good practices implemented by the producer partners in the agricultural sector have led other key actors related to this sector to request information to replicate these practices. 
• Fundación Natura and the executing entities maintained a permanent process of dissemination and sensitization on the subject of adaptation to climate change to stakeholders through media, international forums, and social networks. Additionally, the program was disseminated through school activities, microfinance institutions, and trade fairs. 
• It should be noted that the executing agency MIDA has an inter-institutional Committee on Climate Change for the agricultural sector (created by Resolution OAL-059-ADM-2019), which has disseminated the program's actions.</t>
  </si>
  <si>
    <t>The country experienced a severe fourth wave of the pandemic between December 2021 and January 2022, primarily caused by the Omicron variant. In May 2022, health authorities reported that the country was facing a fifth wave due to the daily rise in coronavirus cases and a high positivity rate. Key personnel from executing agencies and Fundación Natura were affected by COVID-19  and had to comply with the Ministry of Health regulations, including observing quarantine. This situation had an impact on implementation during this period."
As a result of the COVID-19 pandemic, the following adjustments or changes have had to be maintained:
• Reprogramming of the program work plan.
• Training activities were resumed virtually during the COVID surge periods.
• In the face-to-face activities, participation was limited to 10 people per activity, and as a result, more events were held to meet the targets set for each activity.
• In some cases, the adaptation of the methodology for technical assistance and monitoring visits, and working meetings (Selection Committee and others) was maintained.
• Rescheduling of monitoring visits to producers for positive cases.
• Teleworking continued at the level of NIES, EE, and NGOs (virtual meetings and virtual work) in times of increased contagion following the provisions of MINSA and the Safety Committee of Fundación Natura.
• Biosafety equipment was distributed during training and other program activities.</t>
  </si>
  <si>
    <t xml:space="preserve">
The country experienced a severe fourth wave of the pandemic between December 2021 and January 2022, primarily caused by the Omicron variant. In May 2022, health authorities reported that the country was facing a fifth wave due to the daily rise in coronavirus cases and a high positivity rate. Key personnel from executing agencies and Fundación Natura were affected by COVID-19 and must comply with the Ministry of Health regulations, including observing quarantine. This situation had an impact on implementation during this period.
During the current period, the Program implemented risk mitigation measures. Specifically, the Program continued to enforce the standards defined by the MINSA health authorities to address the COVID-19 pandemic. These measures included:
• Biosecurity measures
• Use of masks
• Social distancing
• Workshops and Virtual meetings.
As a result of the impact of COVID-19, an extension of the agreement period was requested. This extension period will allow for the successful completion of all Program components and the systematization of best practices and lessons learned as part of knowledge management.</t>
  </si>
  <si>
    <t>Project Performance Report (PPR)</t>
  </si>
  <si>
    <t>Period of Report (Dates)</t>
  </si>
  <si>
    <t xml:space="preserve">Project Title: </t>
  </si>
  <si>
    <t xml:space="preserve">Adapting To Climate Change Through Integrated Water Management in Panama
</t>
  </si>
  <si>
    <t>INTEGRATED WATER MANAGEMENT IN PANAMA</t>
  </si>
  <si>
    <t xml:space="preserve">Project Summary: </t>
  </si>
  <si>
    <t xml:space="preserve">The overall objective of this programme is to establish climate resilience water management to enhance food and energy security at the national level, including an integrated and community based approach in the Chiriqui Viejo and Santa Maria Watersheds. Specifically, the programme will be addressing the following objectives: a) Increasing climate change and variability adaptation capacity in agriculture, livestock and energy production sectors; b) establishing climate resilient water management instruments with integrated and community based approach; c) strengthening local national capacity for monitoring and decision making to reduce and respond to risks associated to climate change; and d) raising awareness and establish a knowledge exchange platform to respond to and to reduce impacts of climate related events.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</si>
  <si>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</si>
  <si>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</si>
  <si>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</si>
  <si>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</si>
  <si>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</si>
  <si>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</si>
  <si>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</si>
  <si>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Database Number: </t>
  </si>
  <si>
    <t>Afghanistan</t>
  </si>
  <si>
    <t>FP</t>
  </si>
  <si>
    <t>Yes</t>
  </si>
  <si>
    <t>Biodiversity</t>
  </si>
  <si>
    <t>U</t>
  </si>
  <si>
    <t>BD-SP1-PA Financing</t>
  </si>
  <si>
    <t>Implementing Entity (IE) [name]:</t>
  </si>
  <si>
    <t>Fundación para la Conservación de los Recursos Naturales (NATURA)</t>
  </si>
  <si>
    <t>Albania</t>
  </si>
  <si>
    <t>MSP</t>
  </si>
  <si>
    <t>No</t>
  </si>
  <si>
    <t>Climate Change Adaptation</t>
  </si>
  <si>
    <t>S</t>
  </si>
  <si>
    <t>BD-SP2-Marine PA</t>
  </si>
  <si>
    <t>Type of IE:</t>
  </si>
  <si>
    <t>NIE</t>
  </si>
  <si>
    <t>Algeria</t>
  </si>
  <si>
    <t>EA</t>
  </si>
  <si>
    <t>Climate Change Mitigation</t>
  </si>
  <si>
    <t>MU</t>
  </si>
  <si>
    <t>BD-SP3-PA Networks</t>
  </si>
  <si>
    <t xml:space="preserve">Country(ies): </t>
  </si>
  <si>
    <t>Panamá</t>
  </si>
  <si>
    <t>Angola</t>
  </si>
  <si>
    <t>International Waters</t>
  </si>
  <si>
    <t>Good</t>
  </si>
  <si>
    <t>BD-SP5-Markets</t>
  </si>
  <si>
    <t>Relevant Geographic Points (i.e. cities, villages, bodies of water):</t>
  </si>
  <si>
    <t>Chiriqui Viejo and Santa Maria Watersheds</t>
  </si>
  <si>
    <t>Argentina</t>
  </si>
  <si>
    <t>Multiple Focal Area</t>
  </si>
  <si>
    <t>BD-SP7-Invasive Alien Species(IAS)</t>
  </si>
  <si>
    <t>CC-SP2- Industrial EE</t>
  </si>
  <si>
    <t>8: Waterbody based operational program</t>
  </si>
  <si>
    <t>Project Milestones</t>
  </si>
  <si>
    <t>CC-SP3-RE,CC-SP4-Biomass</t>
  </si>
  <si>
    <t>9: Integrated Land and Water multiple focal area</t>
  </si>
  <si>
    <t>Milestone</t>
  </si>
  <si>
    <t>Bahamas</t>
  </si>
  <si>
    <t>CC-SP5-Transport</t>
  </si>
  <si>
    <t>AFB Approval Date:</t>
  </si>
  <si>
    <t>octuber, 2016</t>
  </si>
  <si>
    <t>IE-AFB Agreement Signature Date:</t>
  </si>
  <si>
    <t>June 20, 2017</t>
  </si>
  <si>
    <t>CC-SP6-LULUCF</t>
  </si>
  <si>
    <t>12: Integrated Ecosystem Management</t>
  </si>
  <si>
    <t>Start of Project/Programme:</t>
  </si>
  <si>
    <t>June 5, 2018</t>
  </si>
  <si>
    <t>Cross cutting capacity building</t>
  </si>
  <si>
    <t>14: Persistent Organic Pollutants</t>
  </si>
  <si>
    <t>Mid-term Review Date (if planned):</t>
  </si>
  <si>
    <t>Terminal Evaluation Date:</t>
  </si>
  <si>
    <t>List documents/ reports/ brochures / articles that have been prepared about the project.</t>
  </si>
  <si>
    <t>Cyprus</t>
  </si>
  <si>
    <t>Inception workshop report,
Inception article "Adapting To Climate Change Through Integrated Water Management in Panama" in Natura Panamá web page: http://www.naturapanama.org/fondo-de-adaptacion/
Adaptation Program Video (Initial)
Work plan and budget 2018, 2019 and 2020
Environmental and Social Safeguards workshop report for executing entities
Quarterly Program Progress Reports
1st PPR Program
Webinar Panama on the Road to Adaptation: Capacity Building</t>
  </si>
  <si>
    <t>Czech Republic</t>
  </si>
  <si>
    <t>List the Website address (URL) of project.</t>
  </si>
  <si>
    <t>Democratic People's Republic of Korea</t>
  </si>
  <si>
    <t>https://adaptacion.miambiente.gob.pa</t>
  </si>
  <si>
    <t>Democratic Republic of the Congo</t>
  </si>
  <si>
    <t>Denmark</t>
  </si>
  <si>
    <t xml:space="preserve">Project contacts:  </t>
  </si>
  <si>
    <t>Djibouti</t>
  </si>
  <si>
    <t>National Project Manager/Coordinator</t>
  </si>
  <si>
    <t>Dominica</t>
  </si>
  <si>
    <t xml:space="preserve">Name: </t>
  </si>
  <si>
    <t>Vilna Cuéllar</t>
  </si>
  <si>
    <t>Dominican Republic</t>
  </si>
  <si>
    <t xml:space="preserve">Email: </t>
  </si>
  <si>
    <t>vcuellar@naturapanama.org</t>
  </si>
  <si>
    <t>Ecuador</t>
  </si>
  <si>
    <t xml:space="preserve">Date: </t>
  </si>
  <si>
    <t>June, 2017</t>
  </si>
  <si>
    <t>Egypt</t>
  </si>
  <si>
    <t>Government DA</t>
  </si>
  <si>
    <t>El Salvador</t>
  </si>
  <si>
    <t>Milciades Concepción</t>
  </si>
  <si>
    <t>Equatoral Guinea</t>
  </si>
  <si>
    <t>mconcepcion@miambiente.gob.pa</t>
  </si>
  <si>
    <t>Eritrea</t>
  </si>
  <si>
    <t>Agosto, 2019</t>
  </si>
  <si>
    <t>Estonia</t>
  </si>
  <si>
    <t>Implementing Entity</t>
  </si>
  <si>
    <t>Ethiopia</t>
  </si>
  <si>
    <t>Rosa Montañez  /  Vilna Cuéllar</t>
  </si>
  <si>
    <t>Fiji</t>
  </si>
  <si>
    <r>
      <t>rmontañez@naturapanama.org</t>
    </r>
    <r>
      <rPr>
        <sz val="11"/>
        <color theme="10"/>
        <rFont val="Calibri"/>
        <family val="2"/>
      </rPr>
      <t xml:space="preserve">  /  </t>
    </r>
    <r>
      <rPr>
        <u/>
        <sz val="11"/>
        <color theme="10"/>
        <rFont val="Calibri"/>
        <family val="2"/>
      </rPr>
      <t>vcuellar@naturapanama.org</t>
    </r>
  </si>
  <si>
    <t>Finland</t>
  </si>
  <si>
    <t>France</t>
  </si>
  <si>
    <t>Executing Agency</t>
  </si>
  <si>
    <t>Gambia</t>
  </si>
  <si>
    <t>Yanet Sierra   /  Rodrigo Luque - Ministerio de Desarrollo Agropecuario</t>
  </si>
  <si>
    <t>Georgia</t>
  </si>
  <si>
    <r>
      <t>ysierra@mida.gob.pa</t>
    </r>
    <r>
      <rPr>
        <sz val="11"/>
        <color theme="10"/>
        <rFont val="Calibri"/>
        <family val="2"/>
      </rPr>
      <t xml:space="preserve">    /  </t>
    </r>
    <r>
      <rPr>
        <u/>
        <sz val="11"/>
        <color theme="10"/>
        <rFont val="Calibri"/>
        <family val="2"/>
      </rPr>
      <t>rluque@mida.gob.pa</t>
    </r>
  </si>
  <si>
    <t>Germany</t>
  </si>
  <si>
    <t>January, 2020</t>
  </si>
  <si>
    <t>Ghana</t>
  </si>
  <si>
    <t>Greece</t>
  </si>
  <si>
    <t xml:space="preserve"> Ligia Castro de Doens - Ministerio de Ambiente</t>
  </si>
  <si>
    <t>Grenada</t>
  </si>
  <si>
    <r>
      <rPr>
        <sz val="11"/>
        <color theme="10"/>
        <rFont val="Calibri"/>
        <family val="2"/>
      </rPr>
      <t xml:space="preserve"> </t>
    </r>
    <r>
      <rPr>
        <u/>
        <sz val="11"/>
        <color theme="10"/>
        <rFont val="Calibri"/>
        <family val="2"/>
      </rPr>
      <t>lcastrod@miambiente.gob.pa</t>
    </r>
  </si>
  <si>
    <t>Guatemala</t>
  </si>
  <si>
    <t xml:space="preserve">September, 2020 </t>
  </si>
  <si>
    <t>Guinea</t>
  </si>
  <si>
    <t>Guinea Bissau</t>
  </si>
  <si>
    <t>Luz Graciela Calzadilla  - Empresa de Transmisión Electrica, S.A.</t>
  </si>
  <si>
    <t>Guyana</t>
  </si>
  <si>
    <t xml:space="preserve">lcalzadilla@hidromet.com.pa  </t>
  </si>
  <si>
    <t>Haiti</t>
  </si>
  <si>
    <t>August, 2019</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</si>
  <si>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</si>
  <si>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</si>
  <si>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</si>
  <si>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</si>
  <si>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</si>
  <si>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</si>
  <si>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</si>
  <si>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</si>
  <si>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</si>
  <si>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</si>
  <si>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</si>
  <si>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</si>
  <si>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</si>
  <si>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</si>
  <si>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</si>
  <si>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</si>
  <si>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</si>
  <si>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</si>
  <si>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</si>
  <si>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</si>
  <si>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</si>
  <si>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</si>
  <si>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</si>
  <si>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</si>
  <si>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</si>
  <si>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</si>
  <si>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</si>
  <si>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</si>
  <si>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</si>
  <si>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</si>
  <si>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</si>
  <si>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</si>
  <si>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</si>
  <si>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</si>
  <si>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</si>
  <si>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</si>
  <si>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</si>
  <si>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</si>
  <si>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</si>
  <si>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</si>
  <si>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</si>
  <si>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</si>
  <si>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</si>
  <si>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</si>
  <si>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</si>
  <si>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</si>
  <si>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</si>
  <si>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</si>
  <si>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</si>
  <si>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</si>
  <si>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</si>
  <si>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</si>
  <si>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</si>
  <si>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</si>
  <si>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</si>
  <si>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</si>
  <si>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</si>
  <si>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</si>
  <si>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</si>
  <si>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</si>
  <si>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</si>
  <si>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</si>
  <si>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</si>
  <si>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</si>
  <si>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</si>
  <si>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</si>
  <si>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</si>
  <si>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</si>
  <si>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</si>
  <si>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</si>
  <si>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</si>
  <si>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</si>
  <si>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</si>
  <si>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</si>
  <si>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</si>
  <si>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</si>
  <si>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</si>
  <si>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</si>
  <si>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</si>
  <si>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</si>
  <si>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</si>
  <si>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</si>
  <si>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</si>
  <si>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</si>
  <si>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</si>
  <si>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</si>
  <si>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</si>
  <si>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</si>
  <si>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</si>
  <si>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</si>
  <si>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</si>
  <si>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</si>
  <si>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</si>
  <si>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</si>
  <si>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</si>
  <si>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</si>
  <si>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</si>
  <si>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</si>
  <si>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</si>
  <si>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</si>
  <si>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</si>
  <si>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</si>
  <si>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</si>
  <si>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</si>
  <si>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</si>
  <si>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</si>
  <si>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</si>
  <si>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</si>
  <si>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</si>
  <si>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</si>
  <si>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</si>
  <si>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</si>
  <si>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</si>
  <si>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</si>
  <si>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</si>
  <si>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</si>
  <si>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</si>
  <si>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</si>
  <si>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</si>
  <si>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</si>
  <si>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</si>
  <si>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</si>
  <si>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</si>
  <si>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</si>
  <si>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</si>
  <si>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</si>
  <si>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</si>
  <si>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</si>
  <si>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</si>
  <si>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</si>
  <si>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</si>
  <si>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</si>
  <si>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</si>
  <si>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Little compliance with the country's environmental legislation and regulations (national laws, regulations and specifications)
(L3)</t>
  </si>
  <si>
    <t>National environmental laws, regulations, and specifications that comply with the safeguards for different types of projects were identified and included in the Terms of Reference (ToR) section entitled "Legal and Regulatory Framework." Compliance with such aspects was monitored during project implementation</t>
  </si>
  <si>
    <t xml:space="preserve">Number of environmental laws included in the terms of reference.
</t>
  </si>
  <si>
    <t>No residual impacts identified</t>
  </si>
  <si>
    <t>2 - Access and equity</t>
  </si>
  <si>
    <t xml:space="preserve">* The target population is not fully trained with gender equality. (I1)  </t>
  </si>
  <si>
    <t xml:space="preserve">* The participation of men and women was guaranteed under the defined criteria of the program's activities.
* Access to and socialization of the information corresponding to the program was facilitated in workshops, progress meetings, and presentations of results achieved.
* Access to and socialization of the information corresponding to the different projects was facilitated.
</t>
  </si>
  <si>
    <t xml:space="preserve">* Population trained by sex.
</t>
  </si>
  <si>
    <t xml:space="preserve">* Selection criteria (gender, education, socioeconomic and environmental) have been included to guarantee the participation of the communities in the calls for proposals and events carried out within the program.
* Calls for projects and consultancies which were open to the general public.
* Gender mainstreaming is considered at all stages of the project.
</t>
  </si>
  <si>
    <t>3 – Marginalized and vulnerable Groups</t>
  </si>
  <si>
    <t xml:space="preserve">Inequality in access to water for use by human and domestic consumption and productive activities.
</t>
  </si>
  <si>
    <t>Native tree seedlings were planted to protect water sources.</t>
  </si>
  <si>
    <t xml:space="preserve"># of farms with water access  guaranteed by the program
</t>
  </si>
  <si>
    <t xml:space="preserve"> * Establishment of gallery forests to protect water sources on farms. 
</t>
  </si>
  <si>
    <t>4 – Human rights</t>
  </si>
  <si>
    <t>5 – Gender equality and women’s empowerment</t>
  </si>
  <si>
    <t xml:space="preserve">The local workforce lacks the academic profiles necessary to implement the program activities. (S-3).
</t>
  </si>
  <si>
    <t xml:space="preserve">* Training for technical teams without distinction of gender, race, creed.
</t>
  </si>
  <si>
    <t>*Number of executing entities with technical team fulfilling the  academic profiles, experience and knowledge in the area  of the program
*Number of projects with a technical team meeting the academic, experience and knowledge profiles of the area
*Number of trainings for technicians and producer partners</t>
  </si>
  <si>
    <t>0
0
0</t>
  </si>
  <si>
    <t>* MiAmbiente, MIDA, ETESA, and SINAPROC maintain technical teams with vast experience in program topics in their regional and local offices, with gender equality. 
* Local technicians hired to carry out projects or consultancies meet the profile (academic experience and knowledge of the project area).
* Training has been conducted for technicians and program partners in the various projects and consultancies that are being implemented.</t>
  </si>
  <si>
    <t>6 – Core labour rights</t>
  </si>
  <si>
    <t>does not apply</t>
  </si>
  <si>
    <t>7 – Indigenous peoples</t>
  </si>
  <si>
    <t>No mitigation measure had to be implemented in the reporting period</t>
  </si>
  <si>
    <t>8 – Involuntary resettlement</t>
  </si>
  <si>
    <t>9 – Protection of natural habitats</t>
  </si>
  <si>
    <t>10 – Conservation of biological diversity</t>
  </si>
  <si>
    <t>Environmental laws and regulations are not complied with (L3)</t>
  </si>
  <si>
    <t>No mitigation measure had to be implemented in the reporting period since the producer partners carry out good management practices on their farms.
.</t>
  </si>
  <si>
    <t>11 – Climate change</t>
  </si>
  <si>
    <t xml:space="preserve">Massive vegetation fires caused by anthropogenic factors (E5).
The presence of pests in the program area affects the production process (agroforestry, silvopastoral, and other systems); (E6).
</t>
  </si>
  <si>
    <t>12 – Pollution prevention and resource efficiency</t>
  </si>
  <si>
    <t>Environmental laws and regulations are not complied with. (L3)</t>
  </si>
  <si>
    <t>Elaborate plans for the prevention and management of waste and contamination for projects of component 1 that require it.</t>
  </si>
  <si>
    <t>Number of waste and pollution prevention and management plans developed</t>
  </si>
  <si>
    <t>13 – Public health</t>
  </si>
  <si>
    <t>Environmental laws and regulations affecting public health are not complied with (L3)</t>
  </si>
  <si>
    <t>Does not apply in the period</t>
  </si>
  <si>
    <t>does not apply in the period</t>
  </si>
  <si>
    <t>Contamination of producer partners when applying fertilizers and weed control</t>
  </si>
  <si>
    <r>
      <rPr>
        <sz val="11"/>
        <color theme="1"/>
        <rFont val="Times New Roman"/>
        <family val="1"/>
      </rPr>
      <t>*Compliance with national regulations on use and handling of products for weed control and fertilizers is verified.</t>
    </r>
    <r>
      <rPr>
        <sz val="11"/>
        <color rgb="FFFF0000"/>
        <rFont val="Times New Roman"/>
        <family val="1"/>
      </rPr>
      <t xml:space="preserve">
</t>
    </r>
  </si>
  <si>
    <t>No mitigation measures had to be implemented during the reporting period.</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</si>
  <si>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</si>
  <si>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</si>
  <si>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</si>
  <si>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</si>
  <si>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</si>
  <si>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</si>
  <si>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</si>
  <si>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</si>
  <si>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</si>
  <si>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</si>
  <si>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</si>
  <si>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</si>
  <si>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t>Yes, they have been effective.</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</si>
  <si>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</si>
  <si>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 xml:space="preserve">*A section called Legal and regulatory framework has been included in terms of Reference for projects or consultancies, which describes the laws and regulations applicable to the program and other relevant national regulations, in addition to Social and Environmental Safeguards and gender policy.
*The executing entities monitor compliance with the legal and regulatory framework of each project and the Gender Plan.
The monitoring carried out by the executing agencies verifies that each project is in compliance with the safeguards. </t>
  </si>
  <si>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</si>
  <si>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</si>
  <si>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</si>
  <si>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</si>
  <si>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</si>
  <si>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</si>
  <si>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</si>
  <si>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</si>
  <si>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</si>
  <si>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</si>
  <si>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</si>
  <si>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</si>
  <si>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</si>
  <si>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</si>
  <si>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</si>
  <si>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</si>
  <si>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</si>
  <si>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</si>
  <si>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</si>
  <si>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</si>
  <si>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The Adaptation Fund and Fundación Natura portals have a complaints section where users 
can make suggestions or comments.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</si>
  <si>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</si>
  <si>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</si>
  <si>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So far we haven´t receive any grievances</t>
  </si>
  <si>
    <t>RATING ON IMPLEMENTATION PROGRESS  - MIDA</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</si>
  <si>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</si>
  <si>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</si>
  <si>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</si>
  <si>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</si>
  <si>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</si>
  <si>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</si>
  <si>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</si>
  <si>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</si>
  <si>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Component 1. 
Outcomes: Enhanced climate change resilience for improved food, water, and energy security in target watersheds</t>
  </si>
  <si>
    <t>Outcome 6</t>
  </si>
  <si>
    <t>Project Calls and Consultancies
Presentation of Project Results</t>
  </si>
  <si>
    <t>Although the limitations caused by COVID-19, the organizations carrying out field projects have delivered most of the products established for the period.
- The field results of 4 projects were presented: "Establishment of riparian reforestation and agroforestry projects with coffee and soil conservation systems in the Caisán River sub-basin, Renacimiento, Chiriquí, Panama"; "Implementation of Agroforestry and Soil Conservation Systems in the Upper Part of the Santa María River Basin," "Rainwater harvesting systems in the Chiriquí Viejo and Santa Maria River basins"; and the project on "Improved sectoral support through climate finance instruments."</t>
  </si>
  <si>
    <t>Start the development of Product 2.4, which is being carried out by MIDA in this component.</t>
  </si>
  <si>
    <t>• No progress has been made on this product. 
• Natura is providing support to the executing entity MIDA in their efforts with CIAT to carry out product 2.4, which has been impacted by the shortage of experts in the field.</t>
  </si>
  <si>
    <t>Component 3. 
Outcomes: Increased preparedness in target watersheds and reduced risk for disasters among vulnerable communities nationwide
Outcomes: Improved access to data for informed, timely decision-making regarding climate variability risks</t>
  </si>
  <si>
    <t>Outcome 1</t>
  </si>
  <si>
    <t>Outcome 2</t>
  </si>
  <si>
    <t>Continuing to strengthen the technical knowledge on agroclimatological topics.</t>
  </si>
  <si>
    <t xml:space="preserve"> The capacity of the technicians of the National Agroenvironmental and Climate Change Unit, as well as of the regional offices and the Technical Secretariat of MIDA, is being strengthened in agroclimatic issues and early warning systems.
- Agricultural sector stakeholders receive agro-climatic bulletins with technical recommendations for the agricultural and livestock sector, as well as planting dates.
- The process for the development of the Early Warning System for drought began with the technical team of the MIDA Secretariat, and two specialists were hired to provide support</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</si>
  <si>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</si>
  <si>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</si>
  <si>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</si>
  <si>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t>Generally, the expected products have been achieved as expected, confirming the excellent work done in the field with NGOs and the project team. However, the issue regarding the execution of the zoning map product is being resolved; in this regard, we expect to have the CIAT team prepare it. 
On the other hand,  the COVID-19 pandemic is still present in the country, which has delayed the delivery of some products during this period.</t>
  </si>
  <si>
    <t>Product 1.1: Concrete measures for domestic water security implemented. Monitoring of the contract with the PANAMA Foundation for the installation of 41 SCALLs.</t>
  </si>
  <si>
    <t>HS</t>
  </si>
  <si>
    <t xml:space="preserve">Executing Entity/Project Coordinator: </t>
  </si>
  <si>
    <t>• The implementation of the prioritized good practices in the farm management plans was completed, focusing on climate change adaptation. The georeferencing of the 200 hectares of agroforestry systems was concluded. A drone was used to obtain updated images of land use on each farm and to measure the sustainability of the implemented measures in the future.
• The implementation of the Training Plan based on the prioritized actions in the 120 farm management plans was completed.
• Inputs (alcohols and biological material) were delivered to project producers and neighboring producers to control pests, working preventively to avoid pest incidence in new plantations.
• The results of the surveys on the level of awareness in the population about the impacts of climate change in their communities and productive areas were presented.</t>
  </si>
  <si>
    <t>Project completion, delivery of products.</t>
  </si>
  <si>
    <t>Closing Stage and Delivery of Project Products
• Implemented training program strengthening the technical capacities of crops and adaptation measures to climate change, as well as attitudes of the project beneficiaries, generated from the participatory diagnosis developed for the propagation, production, commercialization, storage, and value generation in sustainable crops of naranjilla and orchids.
• Two technical guides: naranjilla and orchids.
• Two marketing agreements were established for naranjilla and two marketing agreements for orchids.
• Four orchid multiplication modules enabled and established in their respective orchidariums.
• Nursery functions in the multiplication of naranjilla seedlings and in the commercial production of coffee seedlings.
• Market survey report conducted for local, regional, and national orchid and naranjilla crops.
• Two videos of lessons learned from the adaptation measures implemented.
• Project closing event held with key stakeholders.</t>
  </si>
  <si>
    <t xml:space="preserve">1.4 Concrete adaptation measures implemented for sustainable cattle ranching </t>
  </si>
  <si>
    <t xml:space="preserve"> Monitoring of the good practices implemented by the project will continue.
-Technical assistance to the 120 associated producers by the NGO and implementing agency MIDA continues.
- The training plan for the 120 partner producers on the adaptation to climate change with a practical approach has been finalised.
- The gender-focused technology transfer plan for producers and sector technicians has been completed.
- Technical sheets on climate change adaptation measures for silvopastoral systems were completed.
- 15 radio spots focusing on the good practices implemented were rebroadcast on a station with coverage in the three provinces where the project was implemented.
- The project closing event was held with the participation of key actors in the agricultural sector.</t>
  </si>
  <si>
    <t>1.5 Enhanced sectoral support through climate finance instruments</t>
  </si>
  <si>
    <t>• A final report that provides a diagnosis and recommendations on current credit products offered to the agriculture and energy sectors was delivered. The report also includes a study and technical design of climate financial products. 
• Four business plans were delivered, two for the Santa María River Watershed and two for the Chiriquí Viejo River Watershed, to establish and operate mini hydropower projects, including a farm management plan and an informative prospectus for accessing financing.
 • A technical recommendations document was delivered to guide possible replication of the experience at the national level. 
• A results presentation event was held, which included a keynote lecture on "Opportunities for the microfinance sector associated with climate finance," with a focus on nature-based solutions presented by international expert MEBA.</t>
  </si>
  <si>
    <t>2.4 Climate-based mapping</t>
  </si>
  <si>
    <t>• Efforts were made to hire specialists to support the MIDA EE in preparing the zoning map, but these efforts were unsuccessful.
• Coordination has begun with CIAT for direct hiring to obtain the product.</t>
  </si>
  <si>
    <t>3.2 SAT for Drought. Hiring of Consultants</t>
  </si>
  <si>
    <t xml:space="preserve">Here's a corrected version of the text with some minor adjustments:
The National Agroclimatic and Statistical Data System (Agroclimatic Node) was officially established by Resolution No. OAL-083-ADM on June 15, 2022. It is implemented by the Agro-environmental and Climate Change Unit of MIDA and continues to provide producers with information and recommendations resulting from quarterly agroclimatic roundtables for the agricultural and livestock sector. These recommendations are disseminated through agroclimatic bulletins, radio broadcasts, WhatsApp, and social media.
The Agroclimatic Node performs agroclimatic modeling to project optimal planting seasons for several crops in the provinces of Coclé, Chiriquí, Herrera, Los Santos, and Veraguas.
The team from the International Center for Tropical Agriculture (CIAT) continues to strengthen agrometeorological capacities for the agricultural sector through technical agroclimatic roundtables.
</t>
  </si>
  <si>
    <t>Rodrigo Luque / yaira Allois / Mildred Aguedo</t>
  </si>
  <si>
    <t>rluque@mida.gob.pa /yallois@mida.gob.pa/magudo@mida.gob.pa</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</si>
  <si>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</si>
  <si>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</si>
  <si>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</si>
  <si>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</si>
  <si>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</si>
  <si>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</si>
  <si>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</si>
  <si>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</si>
  <si>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</si>
  <si>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</si>
  <si>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Outcome 3</t>
  </si>
  <si>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</si>
  <si>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</si>
  <si>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</si>
  <si>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</si>
  <si>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</si>
  <si>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</si>
  <si>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</si>
  <si>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</si>
  <si>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</si>
  <si>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</si>
  <si>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</si>
  <si>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</si>
  <si>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</si>
  <si>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</si>
  <si>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</si>
  <si>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</si>
  <si>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</si>
  <si>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</si>
  <si>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</si>
  <si>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RATING ON IMPLEMENTATION PROGRESS  - MIAMBIENTE</t>
  </si>
  <si>
    <t>Component 2.
Outcomes: Improved water governance and natural resources management in prioritized watersheds by mainstreaming climate change data</t>
  </si>
  <si>
    <t>Hiring of Specialists to evaluate the water footprint of the Santa María river basin.</t>
  </si>
  <si>
    <t xml:space="preserve">To reinforce and strengthen the planning tools developed in component 2, a water footprint assessment of the Santa Maria river basin was carried out.
</t>
  </si>
  <si>
    <t>Component 4.
Outcomes: Improved institutional capacity,   knowledge management, and awareness on climate change adaptation</t>
  </si>
  <si>
    <t xml:space="preserve">Continued implementation of the communication strategy.
Disclosure of program experiences
</t>
  </si>
  <si>
    <t xml:space="preserve"> Three specialists were hired to work directly with technicians from MiAmbiente's Climate Change Directorate to evaluate the water footprint of the lower part of the Santa María river basin. The objective of the assessment was to understand the impact of the use of water resources through the development of a water footprint quantification methodology to strengthen product 2.
 Awareness workshops were held for the main stakeholders, members of the Santa María river basin: Basin Committee, technicians from public institutions, and non-governmental organizations to present the results of the water footprint assessment of the basin</t>
  </si>
  <si>
    <t>Continued implementation of the communication strategy.</t>
  </si>
  <si>
    <t xml:space="preserve"> - Training was provided on ecosystem-based adaptation in marine-coastal zones. The course consisted of two phases: the first phase was conducted virtually, with synchronous sessions, and the second phase, in a face-to-face format, in the field with group presentations of case studies from Panama.
- The program concluded with a consultancy for mapping experiences of adaptation to climate change at the national level.
- The program generates knowledge products and disseminates them through its website, social networks, radio spots, infographics, and videos of both the executing entities and Fundación Natura. 
- The communication strategy included the management of communication spaces in the leading radio stations in the Chiriqui Viejo and Santa Maria river basins, as well as the development, broadcasting, and monitoring of the transmission of radio spots related to the adaptation program and the measurement of its impact. In addition, live radio interviews were conducted to communicate the essential messages of the program by the spokesperson (who was interviewed by journalists from various media). Additionally, the strategy included media management for publicity, preparation, and distribution of press releases in local media (digital, print, and radio), and preparation and publication of materials for social networks, mainly. In addition, audiovisual material was generated on the program results, explaining in detail the technical information developed on adaptation to climate change in both basins.
- An exchange of experiences was held with the participation of partner producers of the livestock project and MIDA technicians. Farms in the Department of Valle del Cauca-Colombia were visited to learn about silvopastoral systems' experiences, and climate change adaptation carried out by the Center for Research on Sustainable Agricultural Production Systems (CIPAV).</t>
  </si>
  <si>
    <t>Enilda Medina</t>
  </si>
  <si>
    <t xml:space="preserve"> emedina@miambiente.gob.pa</t>
  </si>
  <si>
    <t xml:space="preserve">Progress was made in meeting the products according to the established goal. The climate data system was strengthened by developing the national climate precipitation database, which was adjusted and verified for use. 
COVID-19 continued to be a challenge; however, it has been possible to give continuity to activities with adjustments in the implementation methodologies to the virtual or hybrid format, depending on the circumstances. It should be noted that the consultants, as far as possible, use the face-to-face form, respecting the biosecurity measures established by MINSA and the institutions involved in the execution of the project. </t>
  </si>
  <si>
    <t>lcalzadilla@hidromet.com.pa / vbenitez@hidromet.com.pa</t>
  </si>
  <si>
    <t>Eng. Luz Graciela De Calzadilla / Vianca Benítez</t>
  </si>
  <si>
    <t>Follow-up on verifying data transmission from all stations to the central station of the climate system for final acceptance.
Maintenance of installed stations</t>
  </si>
  <si>
    <t>ETESA's technical team performs maintenance on the installed stations. These installations have been incorporated into the national climate data system.
The data generated by the stations are being used.</t>
  </si>
  <si>
    <t>Follow-up and maintenance of installed stations</t>
  </si>
  <si>
    <t>RATING ON IMPLEMENTATION PROGRESS  - ETESA</t>
  </si>
  <si>
    <t>Public call for implementing early warning systems for floods in the Santa Maria River Basin and the Chiriqui Viejo River Basin.</t>
  </si>
  <si>
    <t xml:space="preserve">Natura supported the public call for the allocation of resources.
Two early warning systems were designed and implemented; one for the Santa María River Basin and the other for the Chiriquí Viejo River Basin.
On-site training was conducted with the participation of key stakeholders on risk issues in each watershed, including community participation. </t>
  </si>
  <si>
    <t>Design and implement an early warning system using state-of-the-art meteorological and hydraulic models through a monitoring network of hydrometeorological parameters for both basins prioritized by the program.</t>
  </si>
  <si>
    <t xml:space="preserve">•- The Manual for the Design, Installation, Operation, and Maintenance of Community Early Warning Systems for Floods and Landslides was prepared.
- The low-cost network and community signaling in the prioritized risk areas were acquired and installed, updating the early warning system.
- The diagnosis of actors according to roles and competencies was prepared, including gap and conflict analysis, final action protocols for each key actor identified, and a protocol for the communities.
- The Training and Simulation Plan was designed and implemented to strengthen the capacity of technical personnel and community members.
</t>
  </si>
  <si>
    <t>Juan Carlos Rivas / Reyes Jiménez</t>
  </si>
  <si>
    <t>jcrivas@sinaproc.gob.pa /</t>
  </si>
  <si>
    <t xml:space="preserve">The products requested in the consultancy have been met, and the simulations have been carried out with key stakeholders in each basin.
Simulations were carried out in the two basins to reinforce knowledge regarding EWS use.
The use of EWS data for SINAPROC monitoring during the heavy rainy season caused by tropical waves is highlighted.
</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</si>
  <si>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</si>
  <si>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</si>
  <si>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</si>
  <si>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</si>
  <si>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</si>
  <si>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</si>
  <si>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Fundación Natura</t>
  </si>
  <si>
    <t>Type of implementing entity</t>
  </si>
  <si>
    <t>Country</t>
  </si>
  <si>
    <t>Region</t>
  </si>
  <si>
    <t>Latin America and Caribbean</t>
  </si>
  <si>
    <t>Sector</t>
  </si>
  <si>
    <t>Baseline information</t>
  </si>
  <si>
    <t>Target performance at completion</t>
  </si>
  <si>
    <t>Performance at mid-term</t>
  </si>
  <si>
    <t>Performance PPR3</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</si>
  <si>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</si>
  <si>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</si>
  <si>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</si>
  <si>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</si>
  <si>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</si>
  <si>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</si>
  <si>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</si>
  <si>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</si>
  <si>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</si>
  <si>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</si>
  <si>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</si>
  <si>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</si>
  <si>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</si>
  <si>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</si>
  <si>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</si>
  <si>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</si>
  <si>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</si>
  <si>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</si>
  <si>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</si>
  <si>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Multi-sector</t>
  </si>
  <si>
    <t>Regional</t>
  </si>
  <si>
    <t>1: No plans conducted or updated</t>
  </si>
  <si>
    <t>3: Risk and vulnterability assessments completed or updated</t>
  </si>
  <si>
    <t>2: Undertaking or updating of assessments in progress</t>
  </si>
  <si>
    <t>Food security</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</si>
  <si>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</si>
  <si>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</si>
  <si>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</si>
  <si>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</si>
  <si>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</si>
  <si>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Inland flooding</t>
  </si>
  <si>
    <t>2: Monitoring and warning service</t>
  </si>
  <si>
    <t>Geographical coverage</t>
  </si>
  <si>
    <t>Local</t>
  </si>
  <si>
    <t>Number of municipalities</t>
  </si>
  <si>
    <t>Drought</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</si>
  <si>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</si>
  <si>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</si>
  <si>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</si>
  <si>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</si>
  <si>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</si>
  <si>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3: Medium capacity</t>
  </si>
  <si>
    <t>1: No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</si>
  <si>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</si>
  <si>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</si>
  <si>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</si>
  <si>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</si>
  <si>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</si>
  <si>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</si>
  <si>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</si>
  <si>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National</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</si>
  <si>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</si>
  <si>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</si>
  <si>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</si>
  <si>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Other</t>
  </si>
  <si>
    <t>4: High capacity</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</si>
  <si>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</si>
  <si>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</si>
  <si>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</si>
  <si>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</si>
  <si>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</si>
  <si>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</si>
  <si>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</si>
  <si>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</si>
  <si>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</si>
  <si>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</si>
  <si>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3: Partially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</si>
  <si>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</si>
  <si>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</si>
  <si>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</si>
  <si>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</si>
  <si>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</si>
  <si>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</si>
  <si>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</si>
  <si>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</si>
  <si>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</si>
  <si>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Technical guidelines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</si>
  <si>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</si>
  <si>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</si>
  <si>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</si>
  <si>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</si>
  <si>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</si>
  <si>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3: Moderately responsive (Some defined elements)</t>
  </si>
  <si>
    <t>2: Partially responsive (Lacks most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</si>
  <si>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</si>
  <si>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</si>
  <si>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</si>
  <si>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Agriculture</t>
  </si>
  <si>
    <t>2: Physical asset (produced/improved/strenghtened)</t>
  </si>
  <si>
    <t>1: Not improved</t>
  </si>
  <si>
    <t>4: Mostly Improved</t>
  </si>
  <si>
    <t>2: Somewhat improved</t>
  </si>
  <si>
    <t>3: Moderately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</si>
  <si>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</si>
  <si>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</si>
  <si>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</si>
  <si>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</si>
  <si>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</si>
  <si>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</si>
  <si>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</si>
  <si>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</si>
  <si>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</si>
  <si>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</si>
  <si>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</si>
  <si>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</si>
  <si>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</si>
  <si>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</si>
  <si>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</si>
  <si>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</si>
  <si>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</si>
  <si>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</si>
  <si>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</si>
  <si>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2: Limited improvement</t>
  </si>
  <si>
    <t>3: Moderate improvement</t>
  </si>
  <si>
    <t>Indicator 6.2: Increase in targeted population's sustained climate-resilient alternative livelihoods</t>
  </si>
  <si>
    <t>% increase in income level vis-à-vis baseline</t>
  </si>
  <si>
    <t>Alternate Source</t>
  </si>
  <si>
    <t>From 0 to 0.5%</t>
  </si>
  <si>
    <t>Cultivation</t>
  </si>
  <si>
    <t>From 1% to 5%</t>
  </si>
  <si>
    <t>Livestock production</t>
  </si>
  <si>
    <t>From 5% to 10%</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</si>
  <si>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</si>
  <si>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</si>
  <si>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</si>
  <si>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</si>
  <si>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</si>
  <si>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Social capital</t>
  </si>
  <si>
    <t>Capacity development</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</si>
  <si>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</si>
  <si>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</si>
  <si>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</si>
  <si>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</si>
  <si>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</si>
  <si>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</si>
  <si>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</si>
  <si>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</si>
  <si>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</si>
  <si>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</si>
  <si>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</si>
  <si>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</si>
  <si>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</si>
  <si>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</si>
  <si>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</si>
  <si>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fr</t>
  </si>
  <si>
    <t>biological assets</t>
  </si>
  <si>
    <t>Company policy</t>
  </si>
  <si>
    <t>5: Fully enforced (All elements implemented)</t>
  </si>
  <si>
    <t>Salinization</t>
  </si>
  <si>
    <t>Decrease</t>
  </si>
  <si>
    <t>land</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</si>
  <si>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</si>
  <si>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</si>
  <si>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</si>
  <si>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</si>
  <si>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</si>
  <si>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</si>
  <si>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</si>
  <si>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</si>
  <si>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</si>
  <si>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</si>
  <si>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</si>
  <si>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</si>
  <si>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</si>
  <si>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</si>
  <si>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</si>
  <si>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</si>
  <si>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</si>
  <si>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</si>
  <si>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</si>
  <si>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</si>
  <si>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</si>
  <si>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</si>
  <si>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</si>
  <si>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</si>
  <si>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</si>
  <si>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</si>
  <si>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</si>
  <si>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</si>
  <si>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</si>
  <si>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</si>
  <si>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</si>
  <si>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4: Most</t>
  </si>
  <si>
    <t>Natural capital</t>
  </si>
  <si>
    <t>3: Some</t>
  </si>
  <si>
    <t>Fishing</t>
  </si>
  <si>
    <t>Personal capital</t>
  </si>
  <si>
    <t>Select</t>
  </si>
  <si>
    <t>5: All</t>
  </si>
  <si>
    <t>2: Most not integrated</t>
  </si>
  <si>
    <t>Forestry</t>
  </si>
  <si>
    <t>Adaptation strategies</t>
  </si>
  <si>
    <t>4: Almost all</t>
  </si>
  <si>
    <t>Private</t>
  </si>
  <si>
    <t>Multi-community</t>
  </si>
  <si>
    <t>1: None</t>
  </si>
  <si>
    <t>Handicrafts</t>
  </si>
  <si>
    <t>3: Half</t>
  </si>
  <si>
    <t>Departmental</t>
  </si>
  <si>
    <t>Coastal management</t>
  </si>
  <si>
    <t>2: Some</t>
  </si>
  <si>
    <t>NGO</t>
  </si>
  <si>
    <t>Disaster risk reduction</t>
  </si>
  <si>
    <t>Manufacturing</t>
  </si>
  <si>
    <t>5: Very high improvement</t>
  </si>
  <si>
    <t>Established</t>
  </si>
  <si>
    <t>other</t>
  </si>
  <si>
    <t>4: High improvement</t>
  </si>
  <si>
    <t>Maintained</t>
  </si>
  <si>
    <t xml:space="preserve">Health </t>
  </si>
  <si>
    <t>Services</t>
  </si>
  <si>
    <t>Improved</t>
  </si>
  <si>
    <t>Urban development</t>
  </si>
  <si>
    <t>Tourism-related</t>
  </si>
  <si>
    <t>Water management</t>
  </si>
  <si>
    <t>Trading</t>
  </si>
  <si>
    <t>1: No improvement</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</si>
  <si>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</si>
  <si>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</si>
  <si>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</si>
  <si>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</si>
  <si>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</si>
  <si>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</si>
  <si>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</si>
  <si>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</si>
  <si>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</si>
  <si>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</si>
  <si>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4: Mostly responsive (Most defined elements)</t>
  </si>
  <si>
    <t>Gov Buildings</t>
  </si>
  <si>
    <t>4: Effective</t>
  </si>
  <si>
    <t>RIE</t>
  </si>
  <si>
    <t>3 -relevant information is generated and disseminated to all identified stakeholders on timely basis</t>
  </si>
  <si>
    <t>3: Info transferred on time</t>
  </si>
  <si>
    <t>Causeways</t>
  </si>
  <si>
    <t>3: Moderately effective</t>
  </si>
  <si>
    <t>Africa</t>
  </si>
  <si>
    <t>MIE</t>
  </si>
  <si>
    <t>2: Partially not aware</t>
  </si>
  <si>
    <t>Airports</t>
  </si>
  <si>
    <t>2: Partially effective</t>
  </si>
  <si>
    <t>Eastern Europe</t>
  </si>
  <si>
    <t>1: Non responsive (Lacks all elements )</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</si>
  <si>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</si>
  <si>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</si>
  <si>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</si>
  <si>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</si>
  <si>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</si>
  <si>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</si>
  <si>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</si>
  <si>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</si>
  <si>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</si>
  <si>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</si>
  <si>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</si>
  <si>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</si>
  <si>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</si>
  <si>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</si>
  <si>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</si>
  <si>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</si>
  <si>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</si>
  <si>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</si>
  <si>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</si>
  <si>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</si>
  <si>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</si>
  <si>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</si>
  <si>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</si>
  <si>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</si>
  <si>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</si>
  <si>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</si>
  <si>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</si>
  <si>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Energy policy</t>
  </si>
  <si>
    <t>Coastal drainage and infrastructure</t>
  </si>
  <si>
    <t>Burundi</t>
  </si>
  <si>
    <t>Rangelands</t>
  </si>
  <si>
    <t>From 0.5 to 1%</t>
  </si>
  <si>
    <t>Environmental policy</t>
  </si>
  <si>
    <t>Irrigation system</t>
  </si>
  <si>
    <t>Benin</t>
  </si>
  <si>
    <t>Cultivated land/Agricultural land</t>
  </si>
  <si>
    <t>Foreign policy</t>
  </si>
  <si>
    <t>Community-based adaptation</t>
  </si>
  <si>
    <t>Burkina Faso</t>
  </si>
  <si>
    <t>Catchment area/Watershed/Aquifer</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</si>
  <si>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</si>
  <si>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</si>
  <si>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</si>
  <si>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</si>
  <si>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</si>
  <si>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</si>
  <si>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</si>
  <si>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</si>
  <si>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</si>
  <si>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</si>
  <si>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</si>
  <si>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</si>
  <si>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</si>
  <si>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</si>
  <si>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</si>
  <si>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</si>
  <si>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</si>
  <si>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</si>
  <si>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</si>
  <si>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</si>
  <si>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</si>
  <si>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</si>
  <si>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</si>
  <si>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</si>
  <si>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</si>
  <si>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</si>
  <si>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</si>
  <si>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</si>
  <si>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</si>
  <si>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</si>
  <si>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</si>
  <si>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</si>
  <si>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</si>
  <si>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</si>
  <si>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</si>
  <si>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</si>
  <si>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</si>
  <si>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</si>
  <si>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</si>
  <si>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</si>
  <si>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</si>
  <si>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</si>
  <si>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</si>
  <si>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</si>
  <si>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</si>
  <si>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</si>
  <si>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</si>
  <si>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</si>
  <si>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</si>
  <si>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</si>
  <si>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</si>
  <si>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</si>
  <si>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</si>
  <si>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</si>
  <si>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</si>
  <si>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</si>
  <si>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</si>
  <si>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</si>
  <si>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</si>
  <si>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</si>
  <si>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</si>
  <si>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</si>
  <si>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</si>
  <si>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</si>
  <si>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</si>
  <si>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</si>
  <si>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</si>
  <si>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</si>
  <si>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</si>
  <si>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</si>
  <si>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</si>
  <si>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</si>
  <si>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</si>
  <si>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</si>
  <si>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</si>
  <si>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</si>
  <si>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</si>
  <si>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</si>
  <si>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</si>
  <si>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</si>
  <si>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</si>
  <si>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</si>
  <si>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</si>
  <si>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</si>
  <si>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</si>
  <si>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</si>
  <si>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</si>
  <si>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</si>
  <si>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</si>
  <si>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</si>
  <si>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</si>
  <si>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</si>
  <si>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June 2021 - May 2022</t>
  </si>
  <si>
    <t>Juan Carlos Rivas - Sistema Nacional de Protección Civil (SINAPROC)</t>
  </si>
  <si>
    <t>March, 2020</t>
  </si>
  <si>
    <t xml:space="preserve">•During the rainy season of this period, there was high rainfall in the EWS installation areas, which caused delays in installation activities. Activities were rescheduled. 
• -The irrigation and agroforestry projects were affected by adverse weather conditions (tropical waves) that led to the incidence of pests and diseases. House crops and water channeling works were built to avoid excess soil moisture.
</t>
  </si>
  <si>
    <t>QUALITATIVE MEASURES and LESSONS LEARNED</t>
  </si>
  <si>
    <t>Please complete the following section every reporting period</t>
  </si>
  <si>
    <t>Implementation and Adaptive Management</t>
  </si>
  <si>
    <t xml:space="preserve">Response 
</t>
  </si>
  <si>
    <t>What implementation issues/lessons, either positive or negative, affected progress?</t>
  </si>
  <si>
    <t>Positive aspects
• The Chiriqui Viejo river basin area has prolonged rainy periods, allowing farmers to store water, extend the growing season and increase crop production.
•Women's active and permanent participation in the activities carried out is being achieved, considering their specific needs, which facilitates achieving the results.
• The training, advice, and technical assistance received have increased awareness and ways of relating to nature, incorporating measures for adaptation and resilience to climate change.                                                   
• The capacities of producer partners, institutional, technical personnel, and the community in the project areas have been strengthened on issues related to nature-based solutions, adaptation actions, and resilience to the effects of climate change. 
• Teamwork has been strengthened through improvements in the relationship between family and community, with more significant equity and respect among all, establishing joint agreements for the benefit of all.
•Establishing criteria for selecting suitable producer partners for the different projects facilitates the implementation of adaptation measures on their farms.
• In the educational centers, the participation of boys and girls in simple tasks such as being aware of the maintenance periods of the SCALL and orchards was achieved, as well as sharing with other children the knowledge they have learned about environmental culture, thus raising awareness from an early age of the importance of safeguarding natural resources.
Negative aspects:
•The upper basin of the Chiriqui Viejo River experienced frequent and heavy rainfall during the project period, limiting work hours and impacting SCALL delivery times.
•Due to the pandemic crisis and school closures, school sector actors could not provide significant support and commitment to complete their assigned activities, resulting in delivery date adjustments. 
•In dry arc projects, hydrogeological studies are necessary to determine the most efficient use of resources. Similarly, regulations are needed to promote sustainable water extraction through multipurpose reservoirs (water-energy-food) and to establish SCALL systems in cattle ranches.
•Stakeholders who traditionally work independently should establish communication lines with their counterparts and platforms for regular and structured exchange of perspectives, ensuring effective decision-making on climate action.
•The lack of local labor to support field tasks caused delays in farm activities. Crews were organized and supervised by field technicians and moved between farms as needed.
•Workshops had to use particular methods instead of group work due to mobility limitations and grouping restrictions, requiring higher effort and resources from the executors.
•Logistical challenges in transporting project inputs and materials to the final site arose due to road structures like bridges with cargo limitations and restrictions.
• Materials were transshipped, creating a work overload for the project implementers and partners.
•In the microfinance project, significant effort was necessary to get microfinance institutions to participate in the training and pilot due to their reported economic and personnel limitations caused by the COVID-19 pandemic.</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</si>
  <si>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</si>
  <si>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</si>
  <si>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Various measures have been implemented to increase agricultural productivity and adapt to climate change in the area.
Firstly, the capacity and shape of the SCALL tanks were modified to increase their water storage capacity, which allows for sufficient water availability for irrigation.
Additionally, beneficiary partners were provided with additional irrigation material as some of them expanded their backyard garden area.
The design of the display platform for planting date and agroclimatic forecasts at the Agroclimatic Node was also changed.
Furthermore, the variety of F1 coffee hybrids acquired from CHRChV increased, and the Agricultural Innovation Institute's germplasm bank (IDIAP) strengthened.
This has allowed for an increase in coffee genetic resources in the area and the country, which is an adaptation measure recommended by specialists.</t>
  </si>
  <si>
    <t xml:space="preserve">Have the environmental and social safeguard measures that were taken been effective in avoiding unwanted negative impacts? </t>
  </si>
  <si>
    <t>•Most of the social and environmental protection measures have been effective. This has been possible due to the follow-up and verification by Natura technicians, executing entities, and NGOs´compliance with the established standards.
•The coffee varieties and the process of introducing the hybrids were developed in compliance with the phytosanitary standards established by the Panamanian government. 
 •During this period, one of the cattle farms was affected by two thefts; although the safeguards were complied with, the Action Plan was followed, and police patrols were in place.</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</si>
  <si>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</si>
  <si>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In new projects, participation plans have been developed with a gender perspective and are being followed up to promote gender equity. 
Greater spaces have been created for exchanging activities that families carry out on the farm and at home, along with more open and reflective communication that values different points of view.
 Work is being done to mainstream the gender perspective to reduce gender gaps and promote equal access to the benefits generated by the project. Among the actions carried out are the participation of families, with the involvement of both men and women in the process of socializing the microfinance project, preparing farm and business plans, and participating in training and project-related activities.
The role of women in the agroforestry project in the Chiriqui Viejo river basin stands out, not only because they have the majority participation as producer partners but also because they have a broader vision of the project. It is seen as an opportunity to learn about good practices for adapting to climate change, which allows them to share information with the rest of the families and also creates a business opportunity.
During the workshops, meetings, consultations, and training processes carried out in the program's implementation, the participation of organized women's groups as key actors in both watersheds was ensured. In the irrigation project developed in the Chiriqui Viejo River basin, the involvement of associations in which women are recognized as leaders stands out, thus promoting the incorporation of all the members of these organizations and strengthening the role of women.
Lessons learned from the projects are as follows: the high participation of women in the different projects showed that they are capable of learning regardless of their level of schooling and age; they are competitive and consistently seek to implement what they have learned on their farms and in their homes. Therefore, the daily routines of women participants should always be considered when scheduling training and productive activities to guarantee success in these activities and avoid exhaustion due to overwork in households and projects. 
 In livestock farms, the participation of women showed that many of them own farms as inheritance, and they did not have any decision-making power over this asset before the program was implemented. 
The economic empowerment of women participants in the naranjilla and orchid, irrigation, agroforestry (CHRChV), and livestock projects was improved. Women's participation in the projects has had a positive impact as they apply the knowledge acquired in training in production activities, use and management of irrigation systems, production of organic fertilizers, and maintenance of water collection systems infrastructure. Working with women leaders is an excellent opportunity since they generate change in their environments. It is known that women have a more significant commitment to address and seek answers to sensitive issues such as food, family, and household economy.
In addition, once women know more about climate change and its current and future impact on the agricultural and water sectors, they become critical allies for action.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</si>
  <si>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</si>
  <si>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Lessons for Adaptation</t>
  </si>
  <si>
    <t>Response</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</si>
  <si>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</si>
  <si>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</si>
  <si>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</si>
  <si>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 One of the most widely accepted measures was the construction of a rainwater harvesting reservoir that captures surface runoff from sloping hillsides, which captures surface runoff from sloping hillsides. This model of climate resilience measure is highly recommended for replication in the dry arch zones of Panama. One priority basins that could benefit in the future is the La Villa River Basin.
• There is a high potential for replicability of the resilience measures undertaken, given the empowerment of livestock producers resulting from strengthening their knowledge, skills, and abilities in climate change adaptation.
• In areas exposed to heavy rains and landslides, adaptation measures aimed at soil conservation effectively prevent loss of fertility and significant disasters.</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</si>
  <si>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</si>
  <si>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</si>
  <si>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Financial support for preparing projects on adaptation issues is essential; This contribution helps entities search for specialists on the subject at an international level.</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</si>
  <si>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</si>
  <si>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</si>
  <si>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</si>
  <si>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</si>
  <si>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</si>
  <si>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</si>
  <si>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</si>
  <si>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</si>
  <si>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</si>
  <si>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</si>
  <si>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</si>
  <si>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 Information has been provided to the technical staff of the executing entities and beneficiary partners. 
• Through WhatsApp and emails, they have been provided technical documentation on training or topics of interest in printed and digital formats. 
•  The information has been channeled through face-to-face presentations, emails, technical reports, radio broadcasting, and social networks.
•  The Adaptation Program website is available, and its management is disseminated through meetings, training, and technical assistance.</t>
  </si>
  <si>
    <t>Please list any knowledge products generated and include hyperlinks whenever posssible (e.g. project videos, project stories, studies and technical reports, case studies, tranining manuals, handbooks, strategies and plans developed, etc.)</t>
  </si>
  <si>
    <t>• The adaptation fund's web page is updated with project information (https://adaptacion.miambiente.gob.pa.)
•  The EE-MIDA's Agro-environmental and CC Unit's web page will be updated to provide producers access to possible planting dates and climate forecasts for each period.</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</si>
  <si>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</si>
  <si>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</si>
  <si>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 To date there have been no problems accessing or retrieving existing information (data or knowledge) that is relevant to the project.</t>
  </si>
  <si>
    <t>Has the identification of learning objectives contributed to the outcomes of the project? In what ways have they contributed?</t>
  </si>
  <si>
    <t>The learning objectives have contributed to the development of local-level capacities, implementing agencies, and NGOs for climate change adaptation measures in key areas such as agriculture (livestock, agroforestry, irrigation, water harvesting, commercialization of orchids and naranjillas, among others); governance (mainly planning instruments); and strengthening of capacities for monitoring and decision-making associated with climate data (flood SAT, climate node, and the monitoring and evaluation system for the effectiveness of adaptation measures).</t>
  </si>
  <si>
    <t xml:space="preserve">Innovation </t>
  </si>
  <si>
    <t xml:space="preserve">Describe any innovative practices or technologies that figured prominently in this project. </t>
  </si>
  <si>
    <t>• Establishment of the country's first fog collection system in Bajo Grande in Tierras Altas, province of Chiriquí. This system will serve as a model for future research and studies.
• Installation of a rainwater collection system through surface runoff with an impermeable watering trough to store the water. The system also integrates a solar pump and two solar panels to direct the water toward the milking sheds of the beneficiary partner.
• Implementation of the first complete rainwater harvesting systems for commercial use (car wash).
• Tree planting in livestock systems, emphasizing planting in strips or lines.
• Installation of a biodigester in a pig production farm.
• Planting hybrid coffee seedlings with climate resistance, certified from Costa Rica.
• Processing of Naranjilla fruit into juices and jams for commercial distribution in the priority area identified by the Program.</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</si>
  <si>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</si>
  <si>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</si>
  <si>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</si>
  <si>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 </t>
  </si>
  <si>
    <t>The Monitoring and Evaluation System was strengthened, including Loss and Damage indicators, with resources from the United Nations Office for Project Services (UNOPS)/Initiative for Climate Action Transparency (ICAT) Agreement 11875-003/ICAT/2021/12.</t>
  </si>
  <si>
    <t>Project  Indicators</t>
  </si>
  <si>
    <t>Please provide all indicators being tracked for the project as outlined in the project document</t>
  </si>
  <si>
    <t>Type of Indicator (indicators towards Objectives, Outcomes, etc…)</t>
  </si>
  <si>
    <t>Type of Indicator</t>
  </si>
  <si>
    <t>Indicator</t>
  </si>
  <si>
    <t>Baseline</t>
  </si>
  <si>
    <t>Target for Project End</t>
  </si>
  <si>
    <t xml:space="preserve">NIE Comments </t>
  </si>
  <si>
    <t>Outputs</t>
  </si>
  <si>
    <r>
      <rPr>
        <u/>
        <sz val="11"/>
        <rFont val="Times New Roman"/>
        <family val="1"/>
      </rPr>
      <t>50</t>
    </r>
    <r>
      <rPr>
        <sz val="11"/>
        <rFont val="Times New Roman"/>
        <family val="1"/>
      </rPr>
      <t xml:space="preserve"> households with water harvest systems installed ( 20 SMRW y 11 CHVRW) 
</t>
    </r>
  </si>
  <si>
    <t>Number of people trained on the use and maintenance of the WHS</t>
  </si>
  <si>
    <r>
      <t>100 people trained on the use and maintenance of the WHS, of which at least 50% will include women.</t>
    </r>
    <r>
      <rPr>
        <sz val="12"/>
        <color theme="1"/>
        <rFont val="Times New Roman"/>
        <family val="1"/>
      </rPr>
      <t xml:space="preserve"> </t>
    </r>
    <r>
      <rPr>
        <sz val="11"/>
        <color theme="1"/>
        <rFont val="Times New Roman"/>
        <family val="1"/>
      </rPr>
      <t>(number of beneficiaries: core impact indicator)</t>
    </r>
  </si>
  <si>
    <t>Technical document developed and adopted by the Ministry of Environment</t>
  </si>
  <si>
    <t>1 technical document produced and adopted by the Ministry of Environment for reference for future replication of this WHS model.</t>
  </si>
  <si>
    <t xml:space="preserve">1 technical document produced and adopted by the Ministry of Environment for reference for future replication of this WHS model. </t>
  </si>
  <si>
    <t>Number of farms with agroforestry projects established</t>
  </si>
  <si>
    <t>At least 20 farms with climate smart agroforestry (shaded coffee mainly) projects succesfully established</t>
  </si>
  <si>
    <t>Number of people in targeted communities that benefit from climate-smart agroforestry systems implemented</t>
  </si>
  <si>
    <t>At least 100 people, of which 50% are women, benefit from the climate smart agroforestry systems implemented at the Caisan River Sub-watershed in CVRW</t>
  </si>
  <si>
    <t>Lineal meters of riparian reforestation successfully established</t>
  </si>
  <si>
    <t>TBD (exact area of existing riparian forest in targeted communities will be determined in the general baseline survey).</t>
  </si>
  <si>
    <t>6000 lineal meters of riparian reforestation successfully established</t>
  </si>
  <si>
    <t>9,733 lineal meters of riparian reforestation successfully established</t>
  </si>
  <si>
    <t>Diagnostic for irrigation needs completed</t>
  </si>
  <si>
    <t>One irrigation needs diagnostic for Cerro Punta and Divalá production areas</t>
  </si>
  <si>
    <t xml:space="preserve"> Irrigation needs basin-wide diagnostic was carried out.
</t>
  </si>
  <si>
    <t>Number of hectares of climate resilient irrigation systems established</t>
  </si>
  <si>
    <t>Number of farmers that received technical assistance</t>
  </si>
  <si>
    <t>Document of the analysis of water footprint for rice crops</t>
  </si>
  <si>
    <t>One technical document on rice crop water footprint</t>
  </si>
  <si>
    <t xml:space="preserve">It has been impossible to find a local consultant to prepare this document. Internationally, several attempts have been made to recruit specialists in this field without success. </t>
  </si>
  <si>
    <t>Number of farms with FMP (farm management plans)</t>
  </si>
  <si>
    <t xml:space="preserve">110 farms </t>
  </si>
  <si>
    <t>40 farms of approximately 5 hectares each with FMP</t>
  </si>
  <si>
    <t>110 (of approximately 2 hectares each with PMF)</t>
  </si>
  <si>
    <t>Number of hectares with climate resilient agroforestry and soil conservation systems established</t>
  </si>
  <si>
    <t>200 hectares of agroforestry schemes (mainly shaded coffee with beans)</t>
  </si>
  <si>
    <t>Number of people that benefits from the climate resilient shaded coffee agroforestry systems established</t>
  </si>
  <si>
    <t xml:space="preserve">At least 200 people benefit from the climate reslilient shaded coffee systems </t>
  </si>
  <si>
    <t>Percentage of income increase in targeted population households (40 farms)</t>
  </si>
  <si>
    <t>B/.76.11 mensual</t>
  </si>
  <si>
    <t>Percentage of income increase by source in targeted population households</t>
  </si>
  <si>
    <t>Number of people trained on establishment and management of orchid and naranjilla crops</t>
  </si>
  <si>
    <t xml:space="preserve">0 naranjilla
2 orchid
</t>
  </si>
  <si>
    <t xml:space="preserve">14 naranjilla producers 
 4 orchid producers </t>
  </si>
  <si>
    <t xml:space="preserve">14 naranjilla producers and 4 orchid producers (100% women), fully trained on crops management and commercialization
</t>
  </si>
  <si>
    <t>Number of business plans designed</t>
  </si>
  <si>
    <t>2 business plans designed and in operation (one for naranjilla and one for orchids)</t>
  </si>
  <si>
    <t xml:space="preserve">Marketing agreements with potential buyers </t>
  </si>
  <si>
    <t>At least 2 market agreements established for naranjilla and 2 market agreements for orchids</t>
  </si>
  <si>
    <t>Number of hectares with sustainable catlle ranching models</t>
  </si>
  <si>
    <t>0 (during consultation process it was confirmed that there are 1831 hectares of unsustainable cattle ranching farms)</t>
  </si>
  <si>
    <t xml:space="preserve">600 hectares with sustainable catlle ranching models established and in operation </t>
  </si>
  <si>
    <t xml:space="preserve">Implement 120 management plans with their respective technological packages (including inputs and infrastructure) for establishing silvopastoral and climate change adaptation systems on 600 ha of land.
</t>
  </si>
  <si>
    <t>Number of FMP developed</t>
  </si>
  <si>
    <t>Number of people that benefits from the climate resilient catlle ranching projects</t>
  </si>
  <si>
    <t>At least 600 people benefit from the climate reslilient and sustainable cattle ranching projects (10% women)</t>
  </si>
  <si>
    <t>Study and technical recommendations on climate financial products designed</t>
  </si>
  <si>
    <r>
      <t>1 study-</t>
    </r>
    <r>
      <rPr>
        <sz val="11"/>
        <color rgb="FF000000"/>
        <rFont val="Times New Roman"/>
        <family val="1"/>
      </rPr>
      <t>review on current credit products offered to agriculture and energy sectors; including technical recommendations on climate financing instruments</t>
    </r>
  </si>
  <si>
    <t>A diagnostic review and recommendations were made on the current credit products offered to the agriculture and energy sectors. In addition, it contains a study and technical design on climate finance products.</t>
  </si>
  <si>
    <t>Number of business plans developed to establish and operate renewable energy projects, including the correspondent FMP</t>
  </si>
  <si>
    <t>4 business plans for small scale renewable generation projects (hydro, solar, etc</t>
  </si>
  <si>
    <t>Four business plans were prepared: 2 CRCHV (Solar Panels and ) and 2 CRSM (Biodigester and Solar Panels).</t>
  </si>
  <si>
    <t>Number of farmers that receive technical assistance on access financing sources for climate change adaptation activities</t>
  </si>
  <si>
    <t>16 farmers, 8 from each of the two target watersheds (gender dissagreggated target will be determined once the baseline survey is completed, ensuring full compliance with Gender Policy of the Adaptation Fund)</t>
  </si>
  <si>
    <t>Number of microfinance institutions mapping document developed</t>
  </si>
  <si>
    <t>1 document with microfinance institutions mapping on both watersheds</t>
  </si>
  <si>
    <t xml:space="preserve">Number of microfinance institutions interested/willing to participate in training on MEbA </t>
  </si>
  <si>
    <t>At least 2 microfinance institutions and/or cooperatives</t>
  </si>
  <si>
    <t>Number of microfinance institutions trained to design climate change oriented finance products</t>
  </si>
  <si>
    <t>2 trained microfinance institutions and/or cooperatives offer two finance products with MEba model</t>
  </si>
  <si>
    <t>Number of microfinance programmes with MFI and cooperatives designed implemented</t>
  </si>
  <si>
    <t>At least 2 microfinance programmes offered by MIFs and/or cooperatives</t>
  </si>
  <si>
    <t>Outcome</t>
  </si>
  <si>
    <t>No. of water security instruments developed for implementation by districts and the national level that respond to climate-induced challenges</t>
  </si>
  <si>
    <t xml:space="preserve">8 instruments developed and adopted by incumbent regional/national institutions to respond to new conditions resulting from climate variability and change: </t>
  </si>
  <si>
    <t xml:space="preserve">8 instruments developed and adopted by incumbent regional/national institutions </t>
  </si>
  <si>
    <t>An updated SMRW Management Plan, with the addition of the climate change dimension</t>
  </si>
  <si>
    <t>One vulnerability analysis document completed for the CHVRW</t>
  </si>
  <si>
    <t>Two technical criteria document developed for granting water use concessions and permits for two watersheds</t>
  </si>
  <si>
    <t>One technical recommendations document delivered to responsible parties for adjustments needed to improve hydrological cycle at both watersheds</t>
  </si>
  <si>
    <t>Two water security disctrict plans designed</t>
  </si>
  <si>
    <t>National map for agriculture production developed</t>
  </si>
  <si>
    <t>National map for agriculture and livestock production developed</t>
  </si>
  <si>
    <t>No. of people benefiting from management instruments designed and approved by incumbent authorities, which allow improved and sustainable access to water resources in a changing climate scenario</t>
  </si>
  <si>
    <t>At least 114,000 people. Include population from target communities, watersheds (combined population of the CHVRW and SMRW)</t>
  </si>
  <si>
    <t xml:space="preserve">Update of the document of SMRW management plan </t>
  </si>
  <si>
    <t>Updated Santa María River Watershed (SMRW) Management Plan including the climate change’s dimension</t>
  </si>
  <si>
    <t xml:space="preserve">Number of people that participated in the update consultation process </t>
  </si>
  <si>
    <t>At least 200 people participated in the process, ensuring participation of 50% men and 50% women.</t>
  </si>
  <si>
    <t xml:space="preserve"> • 183 (122 men and 61 women)</t>
  </si>
  <si>
    <t>Vulnerability analysis document completed for the CHVRW</t>
  </si>
  <si>
    <t>Updated- improved CHVRW Management Plan, including analysis of the climate change dimension</t>
  </si>
  <si>
    <t>It is approved the Study Climate Vulnerability and Design of Adaptation Measures for the Chiriqui Viejo River Basin.</t>
  </si>
  <si>
    <t xml:space="preserve">Technical criteria document developed for granting water use concessions and permits for both watersheds </t>
  </si>
  <si>
    <t>2 technical criteria document for granting water use concessions and permits (one for each watershed) developed and validated with the Ministry of Environment and the Ministry of Agriculture</t>
  </si>
  <si>
    <t xml:space="preserve"> • Two (2) water balance and environmental flow studies have been prepared and approved, one for the Caisán (Chiriquí Viejo river basin) and the other for the Gallito (Santa María river basin).</t>
  </si>
  <si>
    <t>Number of awareness meetings with local population and responsible parties in the process of granting water use permits</t>
  </si>
  <si>
    <t xml:space="preserve">10 awareness meetings completed with local population and responsible parties in the process of granting water use permits </t>
  </si>
  <si>
    <t>Number of people that participated in the process of developing the technical document with criteria for granting water use permits for agriculture and power generation</t>
  </si>
  <si>
    <t>80 people are consulted between MiAmbiente and MIDA technicians at the national level and the Chiriquí Viejo and Santa María River Basin Committee (made up of government institutions, NGOs, local governments)</t>
  </si>
  <si>
    <t>Technical recommendations document delivered to responsible parties for adjustments needed to improve hydrological cycle at both watersheds</t>
  </si>
  <si>
    <t>1 technical document with recommendations for improving or restoring hydrological cycle at both watersheds, delivered to and validated by the Ministry of Environment and the Ministry of Agriculture</t>
  </si>
  <si>
    <t>Number of water security disctrict plans designed</t>
  </si>
  <si>
    <t>2 hydrological security district plans designed and adopted by 2 districts of target watersheds</t>
  </si>
  <si>
    <t xml:space="preserve"> • Two district water security plans were approved: Tierras Alta (Chiriquí Viejo river basin) and Santa Fé (Santa María river basin). Both plans have municipal resolutions as a working tool.
     </t>
  </si>
  <si>
    <t>1 national map for agriculture and livestock production developed, adopted and widely publicated by the Ministry of Agriculture Development (MIDA)</t>
  </si>
  <si>
    <t>A National System for Climate Data designed and in operation</t>
  </si>
  <si>
    <t>Number and type of targeted institutions with increased capacity to minimize exposure to climate variability risks</t>
  </si>
  <si>
    <t>4 institutions (ETESA, MiAmbiente, MIDA, SINAPROC) with access to information for decision making to recuce national exposure to climate variability risks</t>
  </si>
  <si>
    <t>Number of new stations installed</t>
  </si>
  <si>
    <t>45 agrometeorological stations y 4 hydrological stations</t>
  </si>
  <si>
    <t>45  automatic stations installed (34 new and 11 special sensors agrometeorological)</t>
  </si>
  <si>
    <t>Number of EWS for floods/droughts fully operational</t>
  </si>
  <si>
    <t>One non-operational EWS for floods at the CHVRW and 0 EWS operational at the SMRW</t>
  </si>
  <si>
    <t xml:space="preserve">2 Systems installed and operating.
Flood SAT of the CHRSM and CHRChV are sending data to ETESA and SINAPROC.  
</t>
  </si>
  <si>
    <t>Number of communities included in the CHVRW early warning system</t>
  </si>
  <si>
    <t>Exact number TBD by initial survey</t>
  </si>
  <si>
    <t>TBD, but at least 10 communities from CHVRW watershed</t>
  </si>
  <si>
    <t>Number of people trained and with built capacitities on the use of the EWS</t>
  </si>
  <si>
    <t>At least 100 people trained on how to reduce risks to extreme weather events by understanting/using the EWS</t>
  </si>
  <si>
    <t>Output</t>
  </si>
  <si>
    <t>Number of staff trained to respond to and mitigate impacts of climate related events</t>
  </si>
  <si>
    <t>At least 20 staff members trained to respond to and mitigate impacts of climate related events</t>
  </si>
  <si>
    <t>Number of communities included in the SMRW early warning system</t>
  </si>
  <si>
    <t>At least 10 communities from SMRW watershed</t>
  </si>
  <si>
    <t>3 Districts and 12 communities: Calobre (4), Santa Fé (4) and San Francisco (4).</t>
  </si>
  <si>
    <t>Joint node of climatic information established between ETESA and MIDA</t>
  </si>
  <si>
    <t>1 operational joint node of climate information established between ETESA and MIDA, generating climate change information</t>
  </si>
  <si>
    <t>Number of people trained and with built capacitities on the management of the joint node</t>
  </si>
  <si>
    <t>At least 20 staff trained and with capacities built to manage joint node and information on climate change</t>
  </si>
  <si>
    <t xml:space="preserve"> • Agro-meteorological capacity building for regional technicians of MIDA in the framework of the ATT's, facilitating agency Bioversity-CIAT Alliance.
 • Training in CROPWAT tool for modeling planting dates by crop.
 • Reinforcement of MIDA's regional coordinators in the provinces of Coclé, Los Santos, Herrera, Veraguas, and Chiriquí,
Veraguas and Chiriqui in modeling the start of planting dates with specific crops for each region.
 • Use of spatial tools for climate modeling
</t>
  </si>
  <si>
    <t xml:space="preserve">Tool designed to assess efectiveness of climate change adaptation </t>
  </si>
  <si>
    <t>1 tool designed to assess efectiveness of climate change adaptation measures at national level</t>
  </si>
  <si>
    <t>Developed indicators for the 10 prioritized sectors NDC1:
 • Energy
 • Forests
 • Integrated Management of Hydrographic Basins
 • Marine-Coastal System
 • Biodiversity
 • Sustainable Agriculture, Livestock, and Aquaculture
 • Resilient Human Settlements
 • Public health
 • Sustainable Infrastructure
 • Circular Economy</t>
  </si>
  <si>
    <t>Number of workshops with public and nongovernmental stakeholders on the tool design</t>
  </si>
  <si>
    <t>33 workshops with public actors  
9 with non-governmental ones on the design of tools</t>
  </si>
  <si>
    <t>At least 3 workshops with public and nongovernmental stakeholders on the tool design</t>
  </si>
  <si>
    <t>Number of people from relevant stakeholders trained and with built capacities to use the assessment tool</t>
  </si>
  <si>
    <t>At least  80 people trained and with built capacities to use the assessment tool</t>
  </si>
  <si>
    <t>Number of training sessions held</t>
  </si>
  <si>
    <t>21 working sessions
75 interviews in the Santa Maria River basin.
6 workshops.
208 surveys applied</t>
  </si>
  <si>
    <t>2 working sessions with the technical team and key Implementing partners</t>
  </si>
  <si>
    <t>Percentage of project staff trained</t>
  </si>
  <si>
    <t xml:space="preserve"> • Inductions training were made to new project staff</t>
  </si>
  <si>
    <t>Percentage of key implementing partners trained</t>
  </si>
  <si>
    <t xml:space="preserve"> • Training on adaptation, environmental and social safeguards, and monitoring were reinforced</t>
  </si>
  <si>
    <t xml:space="preserve">Number of inception workshops with local and national stakeholders to present the approved programme; revisit programme rationale, scope, define shared visions and operational arrangements for programme implementation. </t>
  </si>
  <si>
    <t>At least 2 local workshops, one for each watershed with local stakeholders; and 1 national workshop with government and civil society stakeholders to present the Programme, identify sinergies with other ongoing adaptation efforts/initiatives and define operational and coordination aspects</t>
  </si>
  <si>
    <t>Number of people that participated during socialization of SMRW and CHVRW vulnerability analyses</t>
  </si>
  <si>
    <t>At least 2,000 people in both target watersheds</t>
  </si>
  <si>
    <t>Number of people trained on climate modelling and future scenarios impacting food-energy generation activities</t>
  </si>
  <si>
    <t>At least 40 people trained on climate modelling and future scenarios impacting food-energy generation activities</t>
  </si>
  <si>
    <t xml:space="preserve"> • 46 people (14 women and 32 men).</t>
  </si>
  <si>
    <t>Number of people trained on adaptation to climate change and the role of ecosystem services</t>
  </si>
  <si>
    <t>At least 40 people trained on adaptation to climate change and the role of ecosystem services</t>
  </si>
  <si>
    <t xml:space="preserve"> • 42 people (23 women and 19 men).</t>
  </si>
  <si>
    <t>Number of people trained on participatory and integrated watershed management emphasizing conflict management skills</t>
  </si>
  <si>
    <t xml:space="preserve">At least 40 people trained on participatory and integrated watershed management emphasizing conflict management skills </t>
  </si>
  <si>
    <t xml:space="preserve"> • 44 people (27 women and 17 men).</t>
  </si>
  <si>
    <t>Number of people trained on ecosystem-based adaptation at marine-coastal zones</t>
  </si>
  <si>
    <t>At least 20 people trained on ecosystem-based adaptation at marine-coastal zones</t>
  </si>
  <si>
    <t xml:space="preserve"> • Curso virtual:  45 personas
</t>
  </si>
  <si>
    <t>Technical and practical document (mapping and analysis of projects / initiatives undertaken) designed and made avaible in print and digital formats</t>
  </si>
  <si>
    <t>1 document produced in print (500 units) and digital formats, broadly disseminated nationwide</t>
  </si>
  <si>
    <t xml:space="preserve"> • The Knowledge Management Committee prioritized initiatives for the final document.</t>
  </si>
  <si>
    <t>Number of news outlets in the local press and media that have covered this dissemination of experiences</t>
  </si>
  <si>
    <t>At least 6 news outlets in the local press and media that have covered this dissemination of experiences</t>
  </si>
  <si>
    <t>Number of people who attended workshops at each province of the country</t>
  </si>
  <si>
    <t>At least 500 people (50 in each province)</t>
  </si>
  <si>
    <t xml:space="preserve"> • 593 people participated, 327 women and 266 men</t>
  </si>
  <si>
    <t>Systematization document developed</t>
  </si>
  <si>
    <t>3 documents systematising the programme's experience</t>
  </si>
  <si>
    <t>Number of people reached by the communication strategy throughout the program</t>
  </si>
  <si>
    <t>2000 direct beneficiaries of the programme
116,281 indirect beneficiaries of the programme</t>
  </si>
  <si>
    <t>Number of visits per month of the portal</t>
  </si>
  <si>
    <t>TBD after the completion of product 4.1.a</t>
  </si>
  <si>
    <t>Percentage of favorable comments on usefulness of the portal</t>
  </si>
  <si>
    <t>Number of knowledge products generated and made available to different users by the program</t>
  </si>
  <si>
    <t>Not less than 20 products throughout the complete program execution</t>
  </si>
  <si>
    <t>• 21 infographics and 11 press releases were prepared with the results of the good practices and lessons learned from the program
• The executive summaries of the following documents were prepared and printed in physical format:
Water Security Plan for the District of Santa Fe in Veraguas
Water Security Plan for the District of Tierras Altas
Climate Change Adaptation Plan for the Santa María River Basin
Climate Vulnerability Study and pre-design of adaptation measures for the Chiriquí Viejo river basin
Development of a Platform for the monitoring and evaluation of adaptation to Climate Change in Panama
• The "Practical Guide to Adaptation" was prepared and printed.
• 5 reading materials focused on adaptation to climate change in Panama were prepared, from different themes and perspectives, with a language for all audiences.
•The Diploma in Adaptation to Climate Change was designed to be offered as part of the academic offer of the Specialized University of the Americas</t>
  </si>
  <si>
    <t xml:space="preserve">Number of people reached by knowledge products from the program </t>
  </si>
  <si>
    <t>TBD</t>
  </si>
  <si>
    <t>Number of people who benefit from the training on the use of the portal</t>
  </si>
  <si>
    <t>At least 500 people trained on the use of the portal</t>
  </si>
  <si>
    <t>Advisory technical committee established to orient the knowledge management process</t>
  </si>
  <si>
    <t>1 Advisory technical committee established and operational to orient the knowledge management process</t>
  </si>
  <si>
    <t xml:space="preserve"> • On August 16, 2019, the National Committee on Climate Change created a Knowledge Management Committee, integrated with members of the Technological University of Panama, the National University of Panama, the Ministry of Education and the National Secretariat of Science and Technology.</t>
  </si>
  <si>
    <t xml:space="preserve">Number of decisions made and implemented from advisory technical committee meetings </t>
  </si>
  <si>
    <t xml:space="preserve">TBD after the completion of product 4.1.a.  Rationale. </t>
  </si>
  <si>
    <t>Number of people trained from technical exchanges</t>
  </si>
  <si>
    <t>At least 100 people trained in exchange activities at the local level (number of beneficiaries: core impact indicator)</t>
  </si>
  <si>
    <t>Financial information PPR 1::  cumulative from project start to [may 31,2019]</t>
  </si>
  <si>
    <t>Financial information PPR 2:  cumulative from project start to [may 31,2020]</t>
  </si>
  <si>
    <t>Financial information PPR 3:  cumulative from project start to [may 31, 2021]</t>
  </si>
  <si>
    <t>Financial information PPR 4:  cumulative from project start to [may 31, 2022]</t>
  </si>
  <si>
    <t>Financial information PPR 5:  cumulative from project start to [dec 05, 2022]</t>
  </si>
  <si>
    <t xml:space="preserve">DISBURSEMENT OF AF GRANT FUNDS </t>
  </si>
  <si>
    <t>How much of the total AF grant as noted in Project Document plus any project preparation grant has been spent to date?</t>
  </si>
  <si>
    <t>Estimated cumulative total disbursement as of  [2017]</t>
  </si>
  <si>
    <t>Total: US$867,047.78
Costos Directos: 
EE:
NIE</t>
  </si>
  <si>
    <t xml:space="preserve">
US$574,290.45 
US$126,106.19
US$165,651.14</t>
  </si>
  <si>
    <t>Estimated cumulative total disbursement as of  [31 may 2020]</t>
  </si>
  <si>
    <t>Total: US$2,675,584.06
Costos Directos: 
EE:
NIE:</t>
  </si>
  <si>
    <t xml:space="preserve">
US$2,148,372.9
US$186,315.77
US$340,895.39</t>
  </si>
  <si>
    <t>Estimated cumulative total disbursement as of  [31 may 2021]</t>
  </si>
  <si>
    <t>Total: US$5,845,215.92
Costos Directos: 
EE:
NIE:</t>
  </si>
  <si>
    <t xml:space="preserve">
US$5,087,020.43
US$274,721.63
US$483,473.86</t>
  </si>
  <si>
    <t>Estimated cumulative total disbursement as of  [31 may 2022]</t>
  </si>
  <si>
    <t>Total: US$8,308,153.92
Costos Directos: 
EE:
NIE:</t>
  </si>
  <si>
    <t xml:space="preserve">
US$7,161,983.81
US$530,556.32
US$615,613.79</t>
  </si>
  <si>
    <t>Estimated cumulative total disbursement as of  [05 dec 2022]</t>
  </si>
  <si>
    <t>Add any comments on AF Grant Funds. (word limit=200)</t>
  </si>
  <si>
    <t>It is currently running with two of the four executing entities</t>
  </si>
  <si>
    <t xml:space="preserve">It is currently running with three of the four executing entities.
During this period, the projects that are being implemented are on track and their scheduled disbursements and acquisitions of goods and services have been made when the executing entities carry out activities directly.
Projects are still to be awarded, which means a delay in disbursements.
</t>
  </si>
  <si>
    <t>Activity and budget rescheduling were carried out due to sanitary restrictions due to the COVID-19 Pandemic that required total closures from March 25, 2020 when absolute quarantine was decreed in the country, which limited the execution of Program activities.</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</si>
  <si>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</si>
  <si>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</si>
  <si>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</si>
  <si>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</si>
  <si>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</si>
  <si>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</si>
  <si>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1.1 Concrete adaptation measures implemented for household water security</t>
  </si>
  <si>
    <t xml:space="preserve">1.2 Pilot climate smart farming projects implemented </t>
  </si>
  <si>
    <t>1.3 Pilot diversified financing and income source models implemented in vulnerable population areas</t>
  </si>
  <si>
    <t>1.5 Enhanced sectorial support through climate financing instruments</t>
  </si>
  <si>
    <t>2.1 Analysis for climate change vulnerability done in prioritized areas at the Chiriqui Viejo and Santa Maria River Watersheds</t>
  </si>
  <si>
    <t>2.2 Developed technical criteria for granting water use concessions and permits in order to reduce/avoid conflicts among users and increase ecosystem resilience in response to climate-induced stress</t>
  </si>
  <si>
    <t>2.3. Increased hydrological security in prioritized areas at the Chiriquí Viejo and Santa María rivers watersheds, in line with advances of the National Plan for Water Security</t>
  </si>
  <si>
    <t>3.1 Designed and in operation the National System for Climate Data (NSCD), by upgrading ETESA´s existing network for recording climatic information from hydrographic watersheds</t>
  </si>
  <si>
    <t xml:space="preserve">3.2 Established an early warning system to identify in advance, the necessary measures in case of hydro-climatic events that could affect food production and power generation </t>
  </si>
  <si>
    <t>3.3 The NSCD interfaced and equiped with a joint node, with the Ministry of Agriculture Development, to generate and manage climatic information</t>
  </si>
  <si>
    <t>3.4 Designed a monitoring and evaluation tool to assess effectiveness of climate change adaptation measures implemented by the program and national efforts</t>
  </si>
  <si>
    <t>4.1 Improved awareness of watersheds vulnerability and participation of population groups in adaptation measures</t>
  </si>
  <si>
    <t>4.2 Strengthened professional capacities for the climate data analysis and processing, for different sectors involved</t>
  </si>
  <si>
    <t>4.3 Strengthened professional capacities on water resources management by incorporating climate change adaptation approach</t>
  </si>
  <si>
    <t>4.4 Systematized and disseminated experiences on climate changes adaptation, nationwide</t>
  </si>
  <si>
    <t>4.5 Portal for Climate Change Adaptation in Panama, implemented</t>
  </si>
  <si>
    <t>EE FEE</t>
  </si>
  <si>
    <t>NIE FEE</t>
  </si>
  <si>
    <t>TOTAL</t>
  </si>
  <si>
    <t>PLANNED EXPENDITURE SCHEDULE</t>
  </si>
  <si>
    <t>List outputs planned and corresponding projected cost for the upcoming reporting period</t>
  </si>
  <si>
    <t>PROJECTED COST</t>
  </si>
  <si>
    <t>Est. Completion Date</t>
  </si>
  <si>
    <t>Enumerar los resultados planificados y los costes proyectados correspondientes para el próximo período de notificación</t>
  </si>
  <si>
    <t>jan-22</t>
  </si>
  <si>
    <t>1.4 Concrete adaptation measures implemented for sustainable cattle ranching</t>
  </si>
  <si>
    <t>Finalized</t>
  </si>
  <si>
    <t>2.3 Increased hydrological security in prioritized areas at the Chiriquí Viejo and Santa María rivers watersheds, in line with advances of the National Plan for Water Security</t>
  </si>
  <si>
    <t>febreo 20</t>
  </si>
  <si>
    <t>abril 21</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</si>
  <si>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</si>
  <si>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</si>
  <si>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No funding was stipulated. However, the executing entities will file in the next period 
</t>
  </si>
  <si>
    <t>Total: US$333,384.36
MiAmbiente: US$50,880
ETESA:        US$46,463
MIDA:          US$120,000
ONGs:          US$85,050 (GEMAS)
                    US$30,991.36 (FUDIS)</t>
  </si>
  <si>
    <t>Total: 
MiAmbiente: 
ETESA:        
MIDA:          
ONGs:</t>
  </si>
  <si>
    <r>
      <rPr>
        <b/>
        <sz val="11"/>
        <color rgb="FF000000"/>
        <rFont val="Times New Roman"/>
        <family val="1"/>
      </rPr>
      <t>US$784,459</t>
    </r>
    <r>
      <rPr>
        <sz val="11"/>
        <color rgb="FF000000"/>
        <rFont val="Times New Roman"/>
        <family val="1"/>
      </rPr>
      <t xml:space="preserve">
US$25,440
US$56,781
US$556,956
US$145,282</t>
    </r>
  </si>
  <si>
    <r>
      <rPr>
        <b/>
        <sz val="11"/>
        <color rgb="FF000000"/>
        <rFont val="Times New Roman"/>
        <family val="1"/>
      </rPr>
      <t>US$</t>
    </r>
    <r>
      <rPr>
        <sz val="11"/>
        <color rgb="FF000000"/>
        <rFont val="Times New Roman"/>
        <family val="1"/>
      </rPr>
      <t xml:space="preserve">
US$
US$
US$
US$</t>
    </r>
  </si>
  <si>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</si>
  <si>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</si>
  <si>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Disseminate the Monitoring and Evaluation System to key stakeholders.</t>
  </si>
  <si>
    <t>jcrivas@sinaproc.gob.pa</t>
  </si>
  <si>
    <t xml:space="preserve">137producers, 37 men, and 100 women
(27 % men and 73 %women)
</t>
  </si>
  <si>
    <t xml:space="preserve">•  480 people benefit from training and technical assistance (producer partners and members of their families); 388 men and 92 women (19%).
</t>
  </si>
  <si>
    <t xml:space="preserve"> •  In addition to the 14 women beneficiaries in naranjilla, an average of 7 additional women were trained.</t>
  </si>
  <si>
    <t>5 signed agreements</t>
  </si>
  <si>
    <t xml:space="preserve"> • 3 market agreements signed for Naranjilla ang orchid with Cooperativa La Esperanza de los Campesino R.L., Restaurante Hermanos Pineda in Santa Fe y Supermercados Riba Smith.
 • 2 market agreements were signed to sell orchids: La Amistad plant nursery and Ferdinand plant nursery in Santa Fe.	 
</t>
  </si>
  <si>
    <t xml:space="preserve"> • 607 people (producer-members and their family members).  (276/45% women and 331 /55% men)</t>
  </si>
  <si>
    <t>Progress since inception 2021-mayo.2022</t>
  </si>
  <si>
    <t>19 people were directly benefited, of which 13 are male, and 6 are female.</t>
  </si>
  <si>
    <t>17 interested institutions</t>
  </si>
  <si>
    <t xml:space="preserve">The Virgen Del Carmen Cooperative initiated the process to include a microfinance program oriented to climate change adaptation measures.
The Juan XXIII Cooperative started the process; however, due to internal problems, they have rescheduled to start with MEBA microfinance.
</t>
  </si>
  <si>
    <t>Estimated 50% of each basin</t>
  </si>
  <si>
    <r>
      <t xml:space="preserve">Updating of the document in the climate change dimension, which includes:
 • Diagnosis of the Santa María River Basin" document approved. 
 • Document "Climate Change Scenarios and Social and Environmental Vulnerability Analysis and Correlations" validated by the Santa Maria River Basin Committee.
  • Evaluation of the water footprint of the Santa María river basin.
   </t>
    </r>
    <r>
      <rPr>
        <b/>
        <sz val="10"/>
        <color rgb="FFFF0000"/>
        <rFont val="Times New Roman"/>
        <family val="1"/>
      </rPr>
      <t xml:space="preserve"> </t>
    </r>
  </si>
  <si>
    <r>
      <t xml:space="preserve"> • 3 workshops for regional technicians of the executing agency, responsible for granting water permits.  
</t>
    </r>
    <r>
      <rPr>
        <strike/>
        <sz val="10"/>
        <color theme="1"/>
        <rFont val="Times New Roman"/>
        <family val="1"/>
      </rPr>
      <t xml:space="preserve"> </t>
    </r>
    <r>
      <rPr>
        <sz val="10"/>
        <color theme="1"/>
        <rFont val="Times New Roman"/>
        <family val="1"/>
      </rPr>
      <t xml:space="preserve">
   </t>
    </r>
  </si>
  <si>
    <t xml:space="preserve"> • The Directorate of Water Resources/MiAmbiente coordinated this product and it was decided to consult with technicians from MiAmbiente and MIDA at the national level (from all the regions) and with representatives of the Chiriquí Viejo and Santa María River Basin Committee (made up of governmental and civil society entities); and working groups were held with representatives of civil society.
The representatives of the Basin Committees held meetings with subcommittees by sub-basins to review the proposals presented and the final document.
</t>
  </si>
  <si>
    <t xml:space="preserve">Approval of the technical document "Water Concession Permits" at the national level.
</t>
  </si>
  <si>
    <t xml:space="preserve"> • Natura is working with CIAT to prepare the zoning map since MIDA has not made any progress.</t>
  </si>
  <si>
    <t xml:space="preserve"> • Strengthened the national system by installing and operating agro-meteorological and hydrological stations.
</t>
  </si>
  <si>
    <t xml:space="preserve">Two fully operational EWS in the target watersheds (floods). </t>
  </si>
  <si>
    <t>25 men (76%) and 8 women (24%)</t>
  </si>
  <si>
    <t>44 men (71%) and womwn 18 (29%)
75 students</t>
  </si>
  <si>
    <t xml:space="preserve">The agroclimatic node was established; 
 - Agro-climatic technical roundtables are held quarterly; agro-climatic bulletins are prepared and distributed to disseminate recommendations to agricultural producers and decision makers in Herrera, Veraguas, Coclé, Chiriquí Viejo and Los Santos.
 - Projections of planting seasons for priority crops are being made.
</t>
  </si>
  <si>
    <t xml:space="preserve">• 188 people trained, 79 women and 109 men at the national level.
</t>
  </si>
  <si>
    <r>
      <t xml:space="preserve"> • 2 national workshops for the presentation of the program held in the prioritized basin.
 • 2 local workshops for the presentation of the program held in the prioritized basins. 
</t>
    </r>
    <r>
      <rPr>
        <sz val="10"/>
        <color rgb="FFFF0000"/>
        <rFont val="Times New Roman"/>
        <family val="1"/>
      </rPr>
      <t xml:space="preserve">
</t>
    </r>
  </si>
  <si>
    <t>• 1,605 people reached directly through virtual and face-to-face socialization workshops, 819 men and 786 women
• Approximately 163,328 people reached by socialization of vulnerability studies through radio communication strategy within both basins 15% of 1,088,857 the population of the provinces of Coclé, Veraguas, Herrera and Chiriqui where the radio stations have coverage) 
• 15,000 people reached by newspaper insert with vulnerability analysis information in both basins.</t>
  </si>
  <si>
    <t xml:space="preserve"> • 5 systematizations of component 1 projects, 2 component 2 and 1 component 3</t>
  </si>
  <si>
    <t>In total, a total of 1096 people were trained, from the academy, public sector and civil society.</t>
  </si>
  <si>
    <t>Performance PPR4</t>
  </si>
  <si>
    <t>dec.22</t>
  </si>
  <si>
    <t xml:space="preserve">• The scale of the project is appropriate.
• The project was designed based on the needs identified by the key stakeholders.                                                                                             
• The selected sites are relevant, the program outcomes benefit the communities, solving food security producer´s problems for them and their animals. Furthermore, the beneficiaries can generate additional income.
The results continue to contribute to increasing adaptive capacity to climate change and variability in the agriculture and livestock sectors; improving institutional capacity and awareness of climate change adaptation; and strengthening local and national capacities for monitoring and decision-making to reduce and respond to climate change risks, among others. </t>
  </si>
  <si>
    <t>• There is no shortage of information that prevents Fundación Natura from mitigating or assuming the risks to which the program is exposed.
• The executing entities, NGOs, and producer partners constantly provide information to Fundación Natura.
• In addition, there is permanent communication with government entities and civil society. 
The communication between the executing entities, the executing NGOs, beneficiaries, and Fundación Natura helps mitigate any risks that may arise in the execution of the program.
-Through other funds executed by Fundación Natura in the program's areas of influence, maintain communications with government entities, local governments, and civil society organizations, facilitating obtaining information on any risks that might exist in the area.</t>
  </si>
  <si>
    <t>• There are information and communication mechanisms between the executing entities and producer partners, as well as between the executing entities and the NIE. 
• The program's information and communication mechanisms between the NIE, the executing organizations (MIDA, MI ambiente, ETESA, and SINAPROC), civil society, and producer partners remained in place so that sufficient and timely information is available in the event of any risk situation that might arise in the program.
• The executing agencies have experienced technical staff that provides information and early warnings about any situation that may arise during program implementation (MIDA, MiAmbiente, ETESA and SINAPROC).</t>
  </si>
  <si>
    <t xml:space="preserve">•  The beneficiaries' interest in the activities carried out with the project has increased.
•  The beneficiary partners are committed, trained, and empowered people in the different modalities of climate change adaptation projects.
In component 1 of the project, most of the actors are replicating good adaptation practices on their farms; in the second component, the two district water security plans of the Santa Fe and Tierras Altas municipalities have been incorporated into the annual municipal work plans (established according to the resolutions: Municipal Resolution No.15 of November 15, 2021 - Municipality of Santa Fe and Municipal Agreement No.100 of March 3, 2022, Municipality of Tierras Altas); in the third component, the agro-climatic roundtables continue to be developed; In the second component, the flood early warning system has been institutionalized in the Emergency Operations Center attached to SINAPROC, progress is being made with the design for monitoring and evaluating the effectiveness of climate change adaptation measures in the ten prioritized sectors "Nationally Determined Contributions"; and in the fourth component of knowledge management, information is available through the Climate Change Adaptation Program's web page. </t>
  </si>
  <si>
    <t xml:space="preserve">There are no projects or knowledge of potential projects that could change land use and create problems affecting program implementation and expected results.
</t>
  </si>
  <si>
    <t xml:space="preserve"> The Program continues to encourage the participation of young people, an example of which is the naranjilla project with the formation of the youth group "Amigos del Rio Gallito" made up of the sons and daughters of the producer members. The young people support their parents in virtual training, environmental education activities, and the agroforestry project in the Chiriqui Viejo river basin. In addition, more significant opportunities are created for sharing and valuing the family's activities on the farm and at home.
-In livestock projects, given the requirements for the producer member to have a property title, the parents generally comply with this requirement; however, young people participate actively as part of the family in farm activities.
It is worth mentioning that the young population, both male and female, has generally been migrating to urban cities due to the lack of opportunities in rural areas. However, in recent years, this situation has decreased. On the other hand, some who migrated have returned to their communities due to the problematic situation of unemployment in the country, which has increased during the COVID pandemic.
</t>
  </si>
  <si>
    <t xml:space="preserve">The projects implemented by the Adaptation Fund Programme do not generate significant environmental impacts or affect environmental protection criteria; therefore, no environmental impact studies are required. 
</t>
  </si>
  <si>
    <t>• There are no public safety problems in general terms; however, livestock or equipment have been stolen on some farms of the silvopastoral project. It is coordinated with security forces to minimize farm thefts, and the vigilant producer program has been activated.</t>
  </si>
  <si>
    <t xml:space="preserve"> •  The program provided financial support to beneficiaries and executing entities for acquiring goods and services (such as advice, training, payment of salaries, technical materials, and goods, among others) in field projects.
• Additionally, the capacity building of producer partners and relationships with other key actors are contributing to the sustainability of some initiatives (such as the commercialization of their products).</t>
  </si>
  <si>
    <t xml:space="preserve">There are no indigenous communities in the program area, so no risks have been identified.
</t>
  </si>
  <si>
    <t xml:space="preserve">*Awareness raising to producer partners and external actors to the project.
* Training for producer-partners on fire-related issues.
* Sensitization of producer partners and external actors in the project.
* Training and field days for producer partners on issues related to pests and diseases.
* Pest and disease monitoring workshop. 
*Application of fertilizers organic for pest and disease control. </t>
  </si>
  <si>
    <t>Waste and pollution management plans continue to be implemented for some producer partners that required them.</t>
  </si>
  <si>
    <r>
      <rPr>
        <b/>
        <u/>
        <sz val="10"/>
        <color theme="1"/>
        <rFont val="Times New Roman"/>
        <family val="1"/>
      </rPr>
      <t>Water Harvesting Project in CRSM and CRCHV (1.1a)</t>
    </r>
    <r>
      <rPr>
        <sz val="10"/>
        <color theme="1"/>
        <rFont val="Times New Roman"/>
        <family val="1"/>
      </rPr>
      <t xml:space="preserve">
Water Harvesting Project in CRSM and CRCHV (1.1a)
• Addendum No. 2 was signed, adding 10 SCALL
• five types of SCALL were implemented for various uses: multipurpose, agricultural, livestock, and commercial.
• The first fog collection system in the country was established for agricultural use in the Municipality of Tierras Altas, which will serve as a model for future installations, research, and studies.
• 41 water collection systems were installed according to the needs of each member to increase food security and resilience to drought in CRSM (Calobre and San Francisco) and CRCHV (Tierras Altas and Renacimiento).
• 41 designs (signed plans) of rainwater harvesting systems and reports calculation report were made according to the use of each SCALL.
• Of the 41 installed systems, 31 have rigid tanks of 2,000L, one system has two rigid tanks of 5,000L, four systems have rigid tanks of 5,000L (3 for commercial use and one multipurpose in a school), two systems have flexible tanks of 20,000L, one fog collector with storage of 5,000L, one system for a surface runoff with a watering trough and storage of 30,000L, and one system with an Australian tank of 15,700L.
• The SCALL were established in 5 educational centers, one government institution, three commercial sites (car washes), and 32 small producers in the watersheds of the Chiriquí Viejo and Santa María rivers.
• 37 of the 41 rainwater harvesting systems have been provided with drip irrigation to contribute to the water demand of backyard gardens with an average area of 80.5 m2.
• Subsistence gardens with extended production during the summer season were established, and the total cultivated area among the beneficiaries of the watersheds of the Chiriquí Viejo and Santa María rivers exceeds 3,303 square meters.
• Participation and Training Plans were implemented with a gender perspective aimed at members and technical staff.
• Based on the training plan, 174 people (88 men and 86 women) participated in using and maintaining rainwater harvesting systems. Illustrative photographic material and videos were used during these training sessions, emphasizing gender perspective to ensure greater participation of women producers and homemakers throughout the implementation phase.
• During the establishment of the 41 systems, approximately 2,953 people have benefited directly and indirectly, of which 1,434 are female and 1,519 are male.
• Technical guidelines for replicating rainwater harvesting systems nationally were developed.
• A systematization document was developed with a particular focus on the participation of women.</t>
    </r>
  </si>
  <si>
    <t>Producto 1.2. Monitoring of the 2 pilot projects on climate-smart agriculture.</t>
  </si>
  <si>
    <t>Producto 1.3. Monitoring of activities of the agroforestry project in the Santa Maria river basin.</t>
  </si>
  <si>
    <t>3.3 Follow-up of Agroclimatic Node activities</t>
  </si>
  <si>
    <t xml:space="preserve">Products are in the final stage for delivery, with only product 2.4 pending, due to a delay in its start-up. 
In general, the projects are being implemented with good results.
</t>
  </si>
  <si>
    <t>Component 2
Outcomes: Improved water governance and natural resources management in prioritized watersheds by mainstreaming climate change data</t>
  </si>
  <si>
    <r>
      <rPr>
        <b/>
        <sz val="11"/>
        <color theme="1"/>
        <rFont val="Calibri"/>
        <family val="2"/>
        <scheme val="minor"/>
      </rPr>
      <t>Agroforestry Project in the Chiriquí Viejo River Basin</t>
    </r>
    <r>
      <rPr>
        <sz val="11"/>
        <color theme="1"/>
        <rFont val="Calibri"/>
        <family val="2"/>
        <scheme val="minor"/>
      </rPr>
      <t xml:space="preserve">
• Seven F1 coffee hybrid plots were acquired and established (10,000 plants of Casiopea, H3, Excelencia, and Milenio) with experienced producer participation from different locations. The coffee hybrids are plants with high disease tolerance and excellent production.
• Support was provided for establishing four research plots managed by the Agricultural Innovation Institute (IDIAP), including part of the hybrids acquired by the project.
• As a result of gender and vulnerability training on the effects of climate change, the first organization of women coffee farmers in the Renacimiento region was created.
• Maintenance is given to the coffee plantations and alternative crops such as chili and temporary banana as shade, tomato and beans for soil coverage, and pineapple as a barrier for erosion in established ditches.
Irrigation Project
• Resources were allocated through direct contracting after several unsuccessful public calls and shortlists.
• Twenty-four irrigation systems were established with an average coverage of 26.60 hectares.
• Seventeen irrigation systems in vegetable plots in home cultivation, three irrigation systems in open field cultivation, hydroponics, and vertical agriculture, three Tapia irrigation systems with diesel motor pumps driven by irrigation sleeves, and one irrigation system in rice.</t>
    </r>
  </si>
  <si>
    <r>
      <rPr>
        <sz val="11"/>
        <color theme="1"/>
        <rFont val="Times New Roman"/>
        <family val="1"/>
      </rPr>
      <t xml:space="preserve"> Two consultants were hired to support the Technical Secretariat of MIDA in developing the Early Warning System for drought. 
- The base diagnosis for developing the Drought Monitoring System was delivered and validated with the technical team of MIDA.
- The document with the Drought Protocols and the User's Manual was delivered: Drought Monitoring System and its Early Warning System.</t>
    </r>
    <r>
      <rPr>
        <sz val="16"/>
        <color theme="1"/>
        <rFont val="Times New Roman"/>
        <family val="1"/>
      </rPr>
      <t xml:space="preserve">
</t>
    </r>
  </si>
  <si>
    <t xml:space="preserve">The activities foreseen in the Annual Operating Plan (AOP) were fully executed.
To reinforce and strengthen the planning tools developed in component 2, a water footprint assessment of the Santa Maria river basin was carried out.
</t>
  </si>
  <si>
    <t xml:space="preserve">The results of the program's products are disseminated through the web page, social networks, radio spots, infographics, and videos.
Documents on knowledge management continue to be posted on the program's Portal.
An exchange of experiences occurred between producer partners of the livestock project and beneficiary producers of Colombia's Center for Research on Sustainable Agricultural Production Systems (CIPAV).  
To strengthen knowledge management, we are coordinating with the Universidad Especializada de las Américas (UDELAS) to establish formal cooperation relations for a diploma course on adaptation.  This diploma course will be developed based on the results of the Adaptation Program.
</t>
  </si>
  <si>
    <t>The products achieved with the program have been incorporated into the Climate Transparency Platform, an initiative led by Mi Ambiente to monitor the progress of Panama's climate commitments to comply with the Nationally Determined Contribution (NDC) and those acquired before the international community.</t>
  </si>
  <si>
    <t xml:space="preserve">The Monitoring and Evaluation (M&amp;E) System designed has been followed up. Work is being coordinated with other programs to include it in the national climate change platform.
</t>
  </si>
  <si>
    <t xml:space="preserve">Strengthen product 2 with water footprint assessment.
</t>
  </si>
  <si>
    <t xml:space="preserve">Follow-up to the monitoring and evaluation system for adaptation measures
</t>
  </si>
  <si>
    <t xml:space="preserve">Follow-up continued on the Monitoring and Evaluation System for climate change adaptation in Panama. This product complements the work being done at the country level to create Panama's climate transparency platform.
</t>
  </si>
  <si>
    <t xml:space="preserve">All stations were accepted after verification (by ETESA's technical team) of successful data entry into the system.
</t>
  </si>
  <si>
    <t>Tests were performed to verify that the data from each station were received at the central station of ETESA's climate data system.  All stations are working and sending data.</t>
  </si>
  <si>
    <r>
      <t>• 41</t>
    </r>
    <r>
      <rPr>
        <b/>
        <sz val="10"/>
        <color theme="1"/>
        <rFont val="Times New Roman"/>
        <family val="1"/>
      </rPr>
      <t xml:space="preserve"> </t>
    </r>
    <r>
      <rPr>
        <sz val="10"/>
        <color theme="1"/>
        <rFont val="Times New Roman"/>
        <family val="1"/>
      </rPr>
      <t xml:space="preserve">water harvesting systems installed and operating, increasing food security and drought resilience (22 CHRSM and 19 CHRChV) 
</t>
    </r>
  </si>
  <si>
    <t xml:space="preserve">• 120 people trained (46 men and 74 women, which represent almost 50%)
</t>
  </si>
  <si>
    <t xml:space="preserve">• 25 coffee farms were established with varieties tolerant to the adverse effects of the climate.
• 25 producer partners, of which 14 are women (56%) and 11 men (44%).
•  7 plots of F1 coffee hybrids were established (10 thousand plants of Casiopea, H3, Excelencia, Milenio); research plots managed by the Instituto de Innovación Agropecuaria (4) and producers (3).
   	 </t>
  </si>
  <si>
    <t>Number of households with improved access to water from water harvest systems installed (number of beneficiaries: core impact indicator)</t>
  </si>
  <si>
    <t xml:space="preserve">• 125 persons; 5 persons per family
• 53% men and 47% women
</t>
  </si>
  <si>
    <t xml:space="preserve">1
</t>
  </si>
  <si>
    <t xml:space="preserve"> 26.6 hectares were completed in the upper middle and lower part of the CRCHV. 
</t>
  </si>
  <si>
    <t>At least 75 hectares of climate resilient irriguation systems at Cerro Punta and Divalá</t>
  </si>
  <si>
    <t xml:space="preserve">80 farmers </t>
  </si>
  <si>
    <t>200 (hectares of agroforestry schemes mainly shaded coffee with beans)</t>
  </si>
  <si>
    <r>
      <t xml:space="preserve">20% Percentage of income increase by source in targeted population households
</t>
    </r>
    <r>
      <rPr>
        <b/>
        <sz val="11"/>
        <color rgb="FFFF0000"/>
        <rFont val="Times New Roman"/>
        <family val="1"/>
      </rPr>
      <t/>
    </r>
  </si>
  <si>
    <t>120 farm management plans  (of around 5 hectares each) developed and in the process of implementation (validated by MIDA)</t>
  </si>
  <si>
    <t>1 document with microfinance institutions mapping both watersheds</t>
  </si>
  <si>
    <t xml:space="preserve">A Total of 17 trained microfinance institutions are trained as follows:
Capital Bank: 2 women
Banco Nacional de Panamá: 1 man
Cooperativa de Mujeres Emprendedoras: 1 man - 1 woman
Multibank: 1 man
Instituto Panameño Autónomo Cooperativo (IPACOOP): 1 man- 2 women
Cooperativa de Pesca: 1 man
Cooperativa de Servicios Múltiples Ecaseso Chiriquí (ECASESO): 2 men 1 woman
Cooperativa de Productores Acuícolas de Chiriquí (COOSEMACHI): 1 man
Cooperativa de Ahorro y Crédito El Educador Chiricano, R.L. (CACECHI): 1 man
Cooperativa La Esperanza de los Campesinos: 1 man 1 woman
Cooperativa El Despertar Despertar Campesino: 1 man
Cooperativa de Servicios Múltiples Juan XXIII R.L: 2 men
Cooperativa de Ahorro y Crédito el Educador Veragüense R. (Coopeve): 1 man
Cooperativa de Servicios Múltiples Panameña Agroindustrial, R.L. (CCOPAGRO): 1 man
Cooperativa Unión de Campesinos Mesanos: 2 men - 1 woman
Cooperativa Unión Hace La Fuerza: 1 man
Cooperativa Virgen Del Carmen: 1 woman
</t>
  </si>
  <si>
    <t xml:space="preserve"> - Installed 34 new automatic stations and 11 stations will be converted into agrometeorological stations with the installation of special sensors.
 - Installation of the 4 hydrological stations.
 - The field stations were accepted by the Executing Agency ETESA.
</t>
  </si>
  <si>
    <t xml:space="preserve">30% women and 70% men
</t>
  </si>
  <si>
    <t>men 20 (59%) and womwn 14 (41%)</t>
  </si>
  <si>
    <t xml:space="preserve"> • Training sessions with the technical team
 • Working sessions with key stakeholders associated with project implementation
</t>
  </si>
  <si>
    <t>They assisted in the selection of participants for the courses.  In the last year, the National Climate Change Committee has been deactivated.</t>
  </si>
  <si>
    <t>To be presented at the last PPR</t>
  </si>
  <si>
    <t xml:space="preserve">Through the program (radio stations, social networks, face-to-face events, etc.), direct and indirect beneficiaries of the program have been reached.
</t>
  </si>
  <si>
    <t xml:space="preserve"> • 340 men (68%) and 205 women (32%)
Nota: se corrije el No. de 645 a 545 participantes</t>
  </si>
  <si>
    <t xml:space="preserve">There are 44 communities in the 7 sub-basins included in the CHVRW early warning system. 
 sub-basins: La Colorada, Las Nubes, Pando, Volcán, Barriles, Bambito, Guadalupe
</t>
  </si>
  <si>
    <t xml:space="preserve">In the last PPR, the total figure is to be entered
</t>
  </si>
  <si>
    <t>Manuals, procedures, guidelines are routinely used in Program implementation.</t>
  </si>
  <si>
    <t>June 5, 2021 / extensión 6 marzo 22/Extensión 6 meses (5 december 22) / Evaluation date abril 2023</t>
  </si>
  <si>
    <t xml:space="preserve">Safeguards from the previous year continue to be applied and monitored.
*The program complied with the inclusion of environmental regulations in the technical specifications or TOR of the calls for proposals.
* Consultancies and projects are being implemented considering the country's environmental regulations and other regulatory provisions.
</t>
  </si>
  <si>
    <t>*Number of workshops on vegetation fire issues
*Number of training courses on crop diseases and pests.</t>
  </si>
  <si>
    <t>No mitigation measures had to be implemented during the reporting period.
Three pieces of training and one field day were conducted on agroforestry projects.</t>
  </si>
  <si>
    <t>Number of training courses carried out in compliance with national standards</t>
  </si>
  <si>
    <t>The manager and the project coordinators of NIE give permanent follow-up to evaluate the progress in the results and the general execution of the Program. Recommendations are given to the executing entities, when required. 
 Meetings are also held with the Fund's Strategic Committee and the Designated National Authority to present the progress of the Program.
Periodic reports of projects and consultancies are reviewed
* The laws and regulations applicable to the program have been included in the Terms of Reference.
*We have followed up the application of laws and regulations according to each project and consultancy.</t>
  </si>
  <si>
    <t>Yes, they have been effective. The executing agencies and NIE have worked in coordination to comply with the safeguards.</t>
  </si>
  <si>
    <t>1 National System of 45 stations for Climate Data, with upgraded ETESA´s network for recording hydro-agro meteorological information from hydrographic watersheds</t>
  </si>
  <si>
    <t xml:space="preserve"> • SINAPROC, ETESA and MIDA  with access to information. 
 MiAmbiente in the process of accessing information.</t>
  </si>
  <si>
    <t>The lack of institutional transportation in EE-MIDA agencies has resulted in delays in the on-site monitoring of farms. WhatsApp or virtual communication is used when phone signals and equipment are available, with producers and NGO technicians sending videos and photographs. Joint visits are coordinated between NGOs and MIDA technicians and between Natura and MIDA technicians.
Due to the complexity and multiple assignments of the technical team, there is a delay in virtual information activities for producers in the agroclimatic node. Therefore, MIDA is taking internal steps to assign more personnel to provide support, including technicians from MIDA's regional offices.
Heavy rains in the CRChV region caused erosion in some producers' plots and resulted in crop losses. Re-planting sessions were carried out, and the height of the ridges or plots was increased to control erosion.
Structural problems were discovered at the SCALL facilities, including pitched roofs and instability of supports for rain gutters. Structural reinforcements were made to achieve the necessary slope in the ceilings, and posts were placed without affecting the house's stability.
High rainfall conditions in some areas of CRChV delayed the Scall installation activities. Work days were extended on days with favorable weather conditions to make more progress.
Due to the pandemic crisis and the absence of staff performing their regular activities at school sites, it was impossible to have more significant support and commitment to complete the activities delegated to school sector stakeholders. As a result, the delivery dates of the systems were adjusted, and the NGO technical team scheduled more working hours to meet the commitments.
Lack of local labor to support field tasks delayed activities on the farms. Crews were organized under the direction and supervision of NGO field technicians and moved between farms according to the functions to be carried out.
There were delays in scheduling training and workshops due to the sanitary restriction measures caused by the COVID-19 pandemic, which also affected the delivery of reports and the corresponding disbursements for developing some activities. Additionally, we worked with hybrid teaching and learning methodologies (virtual and face-to-face training) to socialize and strengthen the capacities of the beneficiaries.
Suppliers of equipment, tools, and supplies do not have inventory in stock. In many cases, the costs have tripled. Delays in obtaining equipment that suppliers have to import.  Activities have been reprogrammed and project budget lines have been strengthened.</t>
  </si>
  <si>
    <t>• Efficient water resource management involves implementing specific adaptation actions, including rainwater harvesting systems (from roofs and surface runoff) and efficient irrigation systems such as drip irrigation, micro-sprinkler irrigation, gravity water conduction, and hydraulic ram water impulsion.
• For the efficient management of water resources, irrigation systems that contemplate the production of crops that do not require an excessive amount of water for crop development should be considered.
• When implementing adaptation and climate resilience projects funded by climate finance (such as green credits), it's essential to consider the national financial options available. Currently, these options do not cater to green credits for agricultural projects. However, to access this type of financing, financial institutions must comply with the requirements of external financial institutions that manage climate risks.</t>
  </si>
  <si>
    <t xml:space="preserve">•The associated producers have well received the measures implemented in the projects. These measures include electric fences, resistant grasses, soil conservation measures, and pest-resistant coffee species; they are also being adopted in other areas, such as on farms of producers not participating in the program.
• Through the project, three water harvesting systems were installed for the first time in car wash companies, demonstrating their viability and replicability, especially since the country has new legislation concerning water management in car washes (Law 246 of October 13, 2021).  </t>
  </si>
  <si>
    <t xml:space="preserve">• Increased knowledge of issues of interest to be agents of change within their communities and associations. 
• Ecosystem-based adaptation microfinance projects provide producers access to potential products and services, invest in activities that improve their income and increase their climate resilience, and sustainably use ecosystems and their benefits. 
• The involvement of cooperatives in issues such as climate finance, which has been mainly directed to banks, allows them to grow and provide better services to their members.
• The participation of young people at different stages, either on farms or in the dissemination of the effects of climate change on agriculture. 
• Strengthening the organizational structure of women's groups. 
</t>
  </si>
  <si>
    <t xml:space="preserve">• Training sessions use the "learning-by-doing" method to provide beneficiary partners with all the knowledge they need to continue their projects. Producers interact with each other and reinforce each other.
• Posters, fact sheets, infographics, guides and farm management plans have been developed to provide producers with information to enable them to continue implementing the measures learned during the program.
• Establishment of a supervision, follow-up and monitoring plan for the projects in their operational phase to determine their sustainability status. This monitoring structure will be carried out at the institutional level (national-regional) through technical assistance. 
• Adequate selection of producers based on objectively verifiable and clearly established evaluation and beneficiary selection criteria.
Producers continue with counterpart contributions, either in salaries or inputs, which is a key factor for project ownership.
</t>
  </si>
  <si>
    <t xml:space="preserve">• Rainfall data have been used to show the climatic variability of the last five years, characterized by more intense precipitation in less time.
• Geospatial and pluviometric data were used to model and determine possible planting and harvesting dates for various crops.
• Agroclimatic technical roundtables were held with government entities to provide information for decision-making; agroclimatic bulletins were prepared based on the roundtable data.
</t>
  </si>
  <si>
    <t xml:space="preserve">• Systematization of lessons learned from Component 1 projects as part of knowledge management._x000D_
• Yes, it was possible to identify people in each of the zones who stood out and took the initiative to continue improving their systems, with simple actions such as protecting their storage tanks with materials such as stalk branches in order to extend the useful life of their systems and prevent crystallization. _x000D_
• In another area, a farmer decided to use shade netting or saran, acquired by his own means, to provide protection to the system and also as a method to prevent the intrusion of organic material into his water reservoir, and consequently maintain better quality water by preventing the decomposition of leaves. _x000D_
• The beneficiaries explain to their family and friends how the SCALL works, and some are interested in having a similar system. They have approached Fundación PANAMA to ask to be incorporated into the program. _x000D_
• Through capacity building of both beneficiaries and technical staff who follow up on the project._x000D_
</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</si>
  <si>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</si>
  <si>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r>
      <rPr>
        <b/>
        <sz val="11"/>
        <rFont val="Times New Roman"/>
        <family val="1"/>
      </rPr>
      <t>Positive:</t>
    </r>
    <r>
      <rPr>
        <sz val="11"/>
        <rFont val="Times New Roman"/>
        <family val="1"/>
      </rPr>
      <t xml:space="preserve">
The synergy between the executing entities enables the achievement of the program's goals. This coordination has reduced the time required to obtain information or qualified personnel for specific activities.
Strengthening the technical staff of the executing agencies and the localities in climate adaptation issues facilitates the development of project activities.
For projects to be accepted and replicated in communities, they should arise from the communities' own needs, and the implementation of climate adaptation measures should be established according to the geographic areas where they will be implemented, taking into account their culture, tradition, type of production, among other aspects.                                   
Maintaining transparency and accountability regarding the work, scope, and achievements of the project, and involving local authorities and other bodies, such as watershed committees, facilitates the involvement of these key actors (such as the mayor can contribute to expanding the coverage of production roads for the farms involved in the project).
</t>
    </r>
    <r>
      <rPr>
        <b/>
        <sz val="11"/>
        <rFont val="Times New Roman"/>
        <family val="1"/>
      </rPr>
      <t xml:space="preserve">
Negative:
</t>
    </r>
    <r>
      <rPr>
        <sz val="11"/>
        <rFont val="Times New Roman"/>
        <family val="1"/>
      </rPr>
      <t>The technicians of the executing entities are not assigned full-time to the program, causing, in some cases, delays in the follow-up of field activities or consultancies because they must divide their time among multiple activities.
More internal coordination is needed within the executing agencies, which would reduce technical and administrative procedures.</t>
    </r>
  </si>
  <si>
    <r>
      <t xml:space="preserve">The project is being implemented:
•Various training sessions were given to the technical staff in charge of the project so that they could replicate them in their agencies.
•Crop guides and technical sheets were provided to the agencies involved in the implementation of the project so that they have support material at their disposal.
•Key project stakeholders participated in the systematization and identification of lessons learned. 
</t>
    </r>
    <r>
      <rPr>
        <b/>
        <sz val="11"/>
        <rFont val="Arial"/>
        <family val="2"/>
      </rPr>
      <t>The following could have been implemented:</t>
    </r>
    <r>
      <rPr>
        <sz val="11"/>
        <rFont val="Arial"/>
        <family val="2"/>
      </rPr>
      <t xml:space="preserve">
• Exclusive work teams for the Program on the part of the executing entities</t>
    </r>
  </si>
  <si>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</si>
  <si>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</si>
  <si>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</si>
  <si>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</si>
  <si>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</si>
  <si>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</si>
  <si>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</si>
  <si>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Target</t>
  </si>
  <si>
    <t xml:space="preserve">Rated result for the reporting period (poor, satisfactory, good)
</t>
  </si>
  <si>
    <t>Output 1: Enhanced climate change resilience for improved food, water, and energy security in target watersheds.</t>
  </si>
  <si>
    <t xml:space="preserve">No. of people with improved access to water from water harvest systems implemented in targeted watersheds </t>
  </si>
  <si>
    <t>125 women in both of the targeted watersheds.</t>
  </si>
  <si>
    <t>Output 1.1: Concrete adaptation measures implemented for household water security</t>
  </si>
  <si>
    <t>50 women trained on the use and maintenance of the WHS.</t>
  </si>
  <si>
    <t>Output 1.2: Pilot climate-smart farming projects implemented</t>
  </si>
  <si>
    <t>At least 50 women, benefit from the climate smart agroforestry systems implemented at the Caisan River Sub-watershed in CVRW</t>
  </si>
  <si>
    <t>1.3.a Implementation of agroforestry and soil conservation systems - 200 hectares (mainly shaded coffee with beans) in the upper section of the watershed</t>
  </si>
  <si>
    <t xml:space="preserve">Number of people that benefits from the climate resilient shaded coffee agroforestry systems established
</t>
  </si>
  <si>
    <t xml:space="preserve">At least 50 women, benefit from the climate smart agroforestry systems implemented </t>
  </si>
  <si>
    <t xml:space="preserve">Good
(163 womwn benefit from the systems implemented)
</t>
  </si>
  <si>
    <t>Output1.3.b Creating capacities for operating orchid and “naranjilla” crops, as well as establishing the correspondent commercialization scheme at the Rio Gallito Sub-Watershed.</t>
  </si>
  <si>
    <t xml:space="preserve">Number and percentage of women and men who receive training
</t>
  </si>
  <si>
    <t xml:space="preserve">
16  women will receive training
</t>
  </si>
  <si>
    <t>Good
(18 women)
284 participations in training: 80 men (28%) and 204 women (78%)</t>
  </si>
  <si>
    <t>Output 1.4: Concrete adaptation measures implemented for sustainable cattle ranching</t>
  </si>
  <si>
    <t>Number of women that benefits from the climate resilient catlle ranching projects</t>
  </si>
  <si>
    <t>90 women</t>
  </si>
  <si>
    <t>Output 1.5 Enhanced sectorial support through climate financing instruments</t>
  </si>
  <si>
    <t>Number of women farmers that receive technical assistance on access financing sources for climate change adaptation activities</t>
  </si>
  <si>
    <t xml:space="preserve">4 women farmers from each of the two target watersheds </t>
  </si>
  <si>
    <t>Output 2.1 Analysis for climate change vulnerability done in prioritized areas at the Chiriquí Viejo and Santa María rivers watersheds</t>
  </si>
  <si>
    <t xml:space="preserve">Number of women  that participated in the update consultation process </t>
  </si>
  <si>
    <t>100 women participating in the update consultation process.</t>
  </si>
  <si>
    <t>Good
(205 women)</t>
  </si>
  <si>
    <t>Output 3.2 Established an early warning system to identify in advance, the necessary measures in case of hydro-climatic events that could affect food production and power generation</t>
  </si>
  <si>
    <t>Number of women trained and with built capacitities on the use of the EWS</t>
  </si>
  <si>
    <t>At least 50 women trained on how to reduce risks to extreme weather events by understanting/using the EWS</t>
  </si>
  <si>
    <t>colocar información</t>
  </si>
  <si>
    <t>At least 6 women staff members trained to respond to and mitigate impacts of climate related events must be woman</t>
  </si>
  <si>
    <t>Output 4: Awareness raised and a knowledge exchange platform established to mitigate impacts of climate change related events.</t>
  </si>
  <si>
    <t>No. of people aware of target watersheds´ vulnerability analyses</t>
  </si>
  <si>
    <t xml:space="preserve">125 women   will receive technical information delivered by the programme   </t>
  </si>
  <si>
    <t>Output 4.1.c:  Socialize the SMRW and CHVRW vulnerability analyses to facilitate the implementation of identified adaptation measures</t>
  </si>
  <si>
    <t xml:space="preserve">At least 600 women participating </t>
  </si>
  <si>
    <t>4.2.a Offer a Climate Modelling Course with special emphasis on future scenarios impacting food-energy generation activities (at least 45 participants)</t>
  </si>
  <si>
    <t>At least 14 women participating in the  event</t>
  </si>
  <si>
    <t>Good 
(established target exceeded; 42% of training participants were women /18 women).</t>
  </si>
  <si>
    <t>4.2.b Offer an international course on Adaptation to Climate Change: Role of Ecosystem Services (45 participants nationwide, including stakeholders in the two prioritized watersheds)</t>
  </si>
  <si>
    <t>Good 
(established target exceeded; of all attendees, 54% were women trained in climate change adaptation and the role of ecosystem services /24 women).</t>
  </si>
  <si>
    <t xml:space="preserve">4.3.a Offer an international course on participatory and integrated watershed management emphasizing conflict management skills </t>
  </si>
  <si>
    <t xml:space="preserve">At least 12 women trained on participatory and integrated watershed management emphasizing conflict management skills </t>
  </si>
  <si>
    <t>4.3.b Offer an international course on ecosystem-based adaptation at marine-coastal zones</t>
  </si>
  <si>
    <t>At least 6 women trained on ecosystem-based adaptation at marine-coastal zones</t>
  </si>
  <si>
    <t>4.4.b 10 workshops will be held at national level -1 per province- to present the document (4.4.a)</t>
  </si>
  <si>
    <t>At least 150 women</t>
  </si>
  <si>
    <t>Output: 4.5.a Communication strategy and systematization of experiences from the program</t>
  </si>
  <si>
    <t xml:space="preserve">Number and percentage of women and men who receive technical information delivered by the programme   
Number of awareness activities providing targeted information to women on climate change adaptation
</t>
  </si>
  <si>
    <t>number of woman with enhanced capacity  in climate change</t>
  </si>
  <si>
    <t>Satisfactory
1,655 personas /37% mujeres (612) y  63% (1,043)</t>
  </si>
  <si>
    <t>Output 4.5.c: Compilation and synthesis of materials for different audiences -farmers, institutions, academia, etc.- on adaptation to climate change (knowledge products)</t>
  </si>
  <si>
    <t xml:space="preserve">Number of knowledge products generated and made available to different users by the program
Number of people reached by knowledge products from the program </t>
  </si>
  <si>
    <t>600 women and 1400 men will receive specific knowledge products delivered by the programme; ii) 7 knowledge products targeted at women, by content area</t>
  </si>
  <si>
    <t>Output 4.5.f Experience exchanges activities at the local level, including at least one international pasantía (guided visit):</t>
  </si>
  <si>
    <t>30 women trained in exchange activities at the local level (number of beneficiaries: core impact indicator)</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</si>
  <si>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</si>
  <si>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</si>
  <si>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Rated result for the reporting period (poor, satisfactory, good)</t>
  </si>
  <si>
    <t>Empowering women through agro-drilling and livestock projects</t>
  </si>
  <si>
    <t>SECTION 3: IMPLEMENTATION ARRANGEMENTS</t>
  </si>
  <si>
    <r>
      <t xml:space="preserve">What arrangements have been put in place </t>
    </r>
    <r>
      <rPr>
        <b/>
        <i/>
        <sz val="11"/>
        <rFont val="Times New Roman"/>
        <family val="1"/>
      </rPr>
      <t xml:space="preserve">by the Implementing Entity </t>
    </r>
    <r>
      <rPr>
        <b/>
        <sz val="11"/>
        <rFont val="Times New Roman"/>
        <family val="1"/>
      </rPr>
      <t>during the reporting period to comply with the GP</t>
    </r>
  </si>
  <si>
    <t>The projects have a Participation Plan with a Gender Approach as part of the strategies to promote the participation of producers and their families with gender equality.
In implementing these plans, meetings and workshops have been held with beneficiary associates and their families.</t>
  </si>
  <si>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</si>
  <si>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</si>
  <si>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</si>
  <si>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</si>
  <si>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</si>
  <si>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</si>
  <si>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</si>
  <si>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No complaints have been received in the period</t>
  </si>
  <si>
    <t xml:space="preserve">Good
(1435 women)
Note: Including students from 5 educational centers, 1 government office, 3 commercial establishments (car washes) and 32 small farmers in the Chiriqui Viejo and Santa Maria river basins, 
3 commercial establishments (car washes) and participating housewives/producers in the Chiriqui Viejo and Santa Maria river basins. of the Chiriqui Viejo and Santa Maria river basins.
</t>
  </si>
  <si>
    <t>Good
(128 people 75 men and 53 women)</t>
  </si>
  <si>
    <t xml:space="preserve">Good
(120 people, 56 women and 64 men)
</t>
  </si>
  <si>
    <t>Good 
(236 women)</t>
  </si>
  <si>
    <t xml:space="preserve">(19 people, 13 men, and 6 women.)
In climate finance training for microfinance institutions: 26 people (11 women and 15 men).
</t>
  </si>
  <si>
    <t>Satisfactory
(41 women)</t>
  </si>
  <si>
    <t>Good
(26 women)</t>
  </si>
  <si>
    <t>Good
(Established target exceeded 786 women)</t>
  </si>
  <si>
    <t>Good
 (Established target exceeded target; 61.4% were women/ 27 women).</t>
  </si>
  <si>
    <t>Good
(Established target exceeded; 68.5% were women / 24 women)</t>
  </si>
  <si>
    <t>Good
(Established target exceeded; 55.1% were women / 327 women)</t>
  </si>
  <si>
    <t>Good
 (32 women)</t>
  </si>
  <si>
    <t xml:space="preserve">Gender Participation Plan activities were mostly completed, some minor changes were made. </t>
  </si>
  <si>
    <t xml:space="preserve">The EE have continued with the inclusion of women in decision-making processes in all productive projects.
Implement the Participation Plan with a Gender Approach.
 </t>
  </si>
  <si>
    <t xml:space="preserve">MIDA continues to work with the team that participates in the program and the NGOs maintain personnel trained in gender issues in their teams.
The National Gender Plan with a climate change approach was prepared and approved; revisions were made to follow national guidelines on the subject by each executing agency.
The program has promoted the participation of women in decision-making processes and productive projects; however, some activities are still mostly carried out by male members of the family.
 </t>
  </si>
  <si>
    <t xml:space="preserve">Not all field technicians are trained to implement gender issues.  Internal gender workshops for the MIDA team could not be completed.
Workshops have been held to present the National Gender and Climate Change Plan, explaining how it should be implemented, but this is not enough.
 </t>
  </si>
  <si>
    <t>Good
(786 women)</t>
  </si>
  <si>
    <r>
      <t xml:space="preserve"> • 9 infographics
 • 6 press releases were prepared with the results of the good practices and lessons learned
•  6 radio programs on 5 stations, jointly giving national coverag: Voz Sin Frontera, Mi Favorita, Flow 92.7 FM, Blast Chiriquí, Radio La Tipik
• Redes sociales Natura y MiAmbiente: Instagram
• </t>
    </r>
    <r>
      <rPr>
        <sz val="10"/>
        <color rgb="FFFF0000"/>
        <rFont val="Times New Roman"/>
        <family val="1"/>
      </rPr>
      <t>Internet: talleres virtuales
• Talleres presenciales</t>
    </r>
  </si>
  <si>
    <t>There were no unforeseen risks.</t>
  </si>
  <si>
    <t>Satisfactory
The documents were designed to be used by both men and women.
49% of the requirements were met for women and 72% for men.</t>
  </si>
  <si>
    <t>Satisfactory. Particular attention has been paid to the promotion of women's participation in the processes of consultation, training, and communication of the results of irrigation projects.
1. Increase in the number of women participants.
2. Women have been empowered through training on topics such as Project Induction Workshop, Ariete Construction Workshop 
Soil as a living organism workshop 
Experience Exchange Tour - Sweet Potato Producer - Rural Women of Gómez 
Organizational strengthening workshop 
 Soil management and conservation workshop 
 Workshop on Climate Change and Preparation of Organic Fertiliser and Using Soil as a Living Organism
Workshop on Integrated Pest Management and Preparation of alternative crop protection mechanisms. 
3. Women have been actively involved in all the phases of the irrigation project: the irrigation systems, the vegetable garden projects with greenhouses, and others.
4. Economic benefits for themselves and their families have been achieved.</t>
  </si>
  <si>
    <r>
      <t xml:space="preserve"> SECTION 2: QUALITY DURING IMPLEMENTATION AND AT EXIT [</t>
    </r>
    <r>
      <rPr>
        <b/>
        <i/>
        <sz val="11"/>
        <color theme="1"/>
        <rFont val="Times New Roman"/>
        <family val="1"/>
      </rPr>
      <t>to be completed at final PPR</t>
    </r>
    <r>
      <rPr>
        <b/>
        <sz val="11"/>
        <color theme="1"/>
        <rFont val="Times New Roman"/>
        <family val="1"/>
      </rPr>
      <t>]</t>
    </r>
  </si>
  <si>
    <t xml:space="preserve">The program continues to support station maintenance and the acquisition of maintenance equipment.
Support was provided for the preparation of the Bill and Structuring of the National Meteorological Institute of Panama, created by Law No. 209 of April 22, 2021, as a government initiative that will be responsible, among other actions, for designing strategies, standards, policies and preventive measures that contribute to reducing the impact of natural events at the national level, reducing the country's vulnerability to climatic adversities.
</t>
  </si>
  <si>
    <t>The EWS was designed through state-of-the-art meteorological and hydraulic models with a monitoring network of hydrometeorological parameters for both watersheds prioritized by the program. 
The early warning system in the Chiriqui Viejo river basin was tested during heavy rains and floods in the CHRChV; this system supported SINAPROC and ETESA authorities. It was also tested at the CHRSM, providing updated information.</t>
  </si>
  <si>
    <r>
      <t xml:space="preserve">Project closings have been delayed during this period.  Objectives are being met.
Disbursements have been made on the basis of implementation and procurement of goods and services when activities are carried out directly by the executing entities.
Changes have been made to line items to strengthen some outputs in accordance with the Fund's guidelines.
</t>
    </r>
    <r>
      <rPr>
        <sz val="11"/>
        <color rgb="FFFF0000"/>
        <rFont val="Times New Roman"/>
        <family val="1"/>
      </rPr>
      <t xml:space="preserve">Result 1.1. is reinforced by the addition of US$46,737.88 from interest generated to meet the objective established in the Program.
The accumulated interest income earned in the Program account amounts to US$49,140.08. Transferring US$46,737.88 to the SCALL proceeds leaves a balance of US$2,402.20.
</t>
    </r>
    <r>
      <rPr>
        <sz val="11"/>
        <color rgb="FF000000"/>
        <rFont val="Times New Roman"/>
        <family val="1"/>
      </rPr>
      <t xml:space="preserve">
</t>
    </r>
  </si>
  <si>
    <r>
      <rPr>
        <sz val="11"/>
        <color rgb="FFFF0000"/>
        <rFont val="Times New Roman"/>
        <family val="1"/>
      </rPr>
      <t xml:space="preserve">Cumulative total </t>
    </r>
    <r>
      <rPr>
        <sz val="11"/>
        <color rgb="FF000000"/>
        <rFont val="Times New Roman"/>
        <family val="1"/>
      </rPr>
      <t xml:space="preserve">
Total period: 
MiAmbiente: 
MIDA:          
</t>
    </r>
  </si>
  <si>
    <r>
      <rPr>
        <sz val="11"/>
        <color rgb="FFFF0000"/>
        <rFont val="Times New Roman"/>
        <family val="1"/>
      </rPr>
      <t>US$1,417,402,96</t>
    </r>
    <r>
      <rPr>
        <sz val="11"/>
        <color rgb="FF000000"/>
        <rFont val="Times New Roman"/>
        <family val="1"/>
      </rPr>
      <t xml:space="preserve">
</t>
    </r>
    <r>
      <rPr>
        <b/>
        <sz val="11"/>
        <color rgb="FF000000"/>
        <rFont val="Times New Roman"/>
        <family val="1"/>
      </rPr>
      <t>US$299,559.60</t>
    </r>
    <r>
      <rPr>
        <sz val="11"/>
        <color rgb="FF000000"/>
        <rFont val="Times New Roman"/>
        <family val="1"/>
      </rPr>
      <t xml:space="preserve">
US$ 25,440.00
US$274,119.60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</si>
</sst>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0.00_ ;[Red]\-#,##0.00\ "/>
  </numFmts>
  <fonts count="100" x14ac:knownFonts="1">
    <font>
      <sz val="11"/>
      <color theme="1"/>
      <name val="Calibri"/>
      <family val="2"/>
      <scheme val="minor"/>
    </font>
    <font>
      <sz val="11"/>
      <color theme="1"/>
      <name val="Calibri"/>
      <family val="2"/>
      <scheme val="minor"/>
    </font>
    <font>
      <sz val="11"/>
      <color theme="1"/>
      <name val="Times New Roman"/>
      <family val="1"/>
    </font>
    <font>
      <b/>
      <sz val="16"/>
      <name val="Times New Roman"/>
      <family val="1"/>
    </font>
    <font>
      <sz val="11"/>
      <name val="Times New Roman"/>
      <family val="1"/>
    </font>
    <font>
      <b/>
      <sz val="11"/>
      <name val="Times New Roman"/>
      <family val="1"/>
    </font>
    <font>
      <b/>
      <sz val="11"/>
      <color theme="1"/>
      <name val="Times New Roman"/>
      <family val="1"/>
    </font>
    <font>
      <i/>
      <sz val="11"/>
      <name val="Times New Roman"/>
      <family val="1"/>
    </font>
    <font>
      <b/>
      <sz val="11"/>
      <color rgb="FFFF0000"/>
      <name val="Times New Roman"/>
      <family val="1"/>
    </font>
    <font>
      <sz val="11"/>
      <color rgb="FF00B050"/>
      <name val="Times New Roman"/>
      <family val="1"/>
    </font>
    <font>
      <sz val="11"/>
      <color rgb="FF00B0F0"/>
      <name val="Times New Roman"/>
      <family val="1"/>
    </font>
    <font>
      <sz val="11"/>
      <color rgb="FFFF0000"/>
      <name val="Times New Roman"/>
      <family val="1"/>
    </font>
    <font>
      <i/>
      <sz val="11"/>
      <color theme="1"/>
      <name val="Times New Roman"/>
      <family val="1"/>
    </font>
    <font>
      <sz val="11"/>
      <color indexed="8"/>
      <name val="Times New Roman"/>
      <family val="1"/>
    </font>
    <font>
      <b/>
      <sz val="11"/>
      <color indexed="8"/>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1"/>
      <color rgb="FFFF0000"/>
      <name val="Calibri"/>
      <family val="2"/>
      <scheme val="minor"/>
    </font>
    <font>
      <b/>
      <sz val="11"/>
      <color theme="1"/>
      <name val="Calibri"/>
      <family val="2"/>
      <scheme val="minor"/>
    </font>
    <font>
      <b/>
      <sz val="14"/>
      <color rgb="FF000000"/>
      <name val="Times New Roman"/>
      <family val="1"/>
    </font>
    <font>
      <sz val="10"/>
      <name val="Times New Roman"/>
      <family val="1"/>
    </font>
    <font>
      <i/>
      <sz val="11"/>
      <color indexed="8"/>
      <name val="Times New Roman"/>
      <family val="1"/>
    </font>
    <font>
      <sz val="11"/>
      <color indexed="9"/>
      <name val="Times New Roman"/>
      <family val="1"/>
    </font>
    <font>
      <u/>
      <sz val="11"/>
      <color theme="10"/>
      <name val="Calibri"/>
      <family val="2"/>
    </font>
    <font>
      <b/>
      <sz val="11"/>
      <color indexed="12"/>
      <name val="Times New Roman"/>
      <family val="1"/>
    </font>
    <font>
      <sz val="11"/>
      <color theme="10"/>
      <name val="Calibri"/>
      <family val="2"/>
    </font>
    <font>
      <sz val="8"/>
      <color rgb="FF000000"/>
      <name val="Segoe UI"/>
      <family val="2"/>
    </font>
    <font>
      <b/>
      <sz val="18"/>
      <color rgb="FFFF0000"/>
      <name val="Calibri"/>
      <family val="2"/>
      <scheme val="minor"/>
    </font>
    <font>
      <b/>
      <sz val="16"/>
      <color theme="1"/>
      <name val="Times New Roman"/>
      <family val="1"/>
    </font>
    <font>
      <sz val="11"/>
      <name val="Arial"/>
      <family val="2"/>
    </font>
    <font>
      <sz val="11"/>
      <color theme="3"/>
      <name val="Times New Roman"/>
      <family val="1"/>
    </font>
    <font>
      <sz val="8.5"/>
      <color rgb="FFFF0000"/>
      <name val="Arial"/>
      <family val="2"/>
    </font>
    <font>
      <sz val="12"/>
      <color rgb="FF222222"/>
      <name val="Arial"/>
      <family val="2"/>
    </font>
    <font>
      <b/>
      <i/>
      <sz val="11"/>
      <color theme="1"/>
      <name val="Times New Roman"/>
      <family val="1"/>
    </font>
    <font>
      <sz val="11"/>
      <name val="Calibri"/>
      <family val="2"/>
      <scheme val="minor"/>
    </font>
    <font>
      <sz val="9"/>
      <color theme="1"/>
      <name val="Times New Roman"/>
      <family val="1"/>
    </font>
    <font>
      <b/>
      <sz val="9"/>
      <color indexed="81"/>
      <name val="Tahoma"/>
      <family val="2"/>
    </font>
    <font>
      <sz val="9"/>
      <color indexed="81"/>
      <name val="Tahoma"/>
      <family val="2"/>
    </font>
    <font>
      <u/>
      <sz val="11"/>
      <color theme="10"/>
      <name val="Calibri"/>
      <family val="2"/>
      <scheme val="minor"/>
    </font>
    <font>
      <u/>
      <sz val="11"/>
      <color theme="10"/>
      <name val="Times New Roman"/>
      <family val="1"/>
    </font>
    <font>
      <sz val="11"/>
      <color indexed="10"/>
      <name val="Times New Roman"/>
      <family val="1"/>
    </font>
    <font>
      <b/>
      <i/>
      <sz val="11"/>
      <name val="Times New Roman"/>
      <family val="1"/>
    </font>
    <font>
      <sz val="11"/>
      <color indexed="43"/>
      <name val="Times New Roman"/>
      <family val="1"/>
    </font>
    <font>
      <b/>
      <sz val="11"/>
      <color rgb="FF000000"/>
      <name val="Times New Roman"/>
      <family val="1"/>
    </font>
    <font>
      <sz val="11"/>
      <color theme="1"/>
      <name val="Arial"/>
      <family val="2"/>
    </font>
    <font>
      <b/>
      <sz val="26"/>
      <color rgb="FFFF0000"/>
      <name val="Times New Roman"/>
      <family val="1"/>
    </font>
    <font>
      <u/>
      <sz val="11"/>
      <color theme="10"/>
      <name val="Arial"/>
      <family val="2"/>
    </font>
    <font>
      <sz val="20"/>
      <color theme="1"/>
      <name val="Calibri"/>
      <family val="2"/>
      <scheme val="minor"/>
    </font>
    <font>
      <sz val="18"/>
      <color theme="1"/>
      <name val="Calibri"/>
      <family val="2"/>
      <scheme val="minor"/>
    </font>
    <font>
      <sz val="12"/>
      <name val="Times New Roman"/>
      <family val="1"/>
    </font>
    <font>
      <b/>
      <sz val="12"/>
      <name val="Times New Roman"/>
      <family val="1"/>
    </font>
    <font>
      <sz val="12"/>
      <color theme="1"/>
      <name val="Times New Roman"/>
      <family val="1"/>
    </font>
    <font>
      <sz val="12"/>
      <color indexed="8"/>
      <name val="Times New Roman"/>
      <family val="1"/>
    </font>
    <font>
      <b/>
      <sz val="12"/>
      <color indexed="8"/>
      <name val="Times New Roman"/>
      <family val="1"/>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b/>
      <sz val="9"/>
      <name val="Calibri"/>
      <family val="2"/>
      <scheme val="minor"/>
    </font>
    <font>
      <sz val="9"/>
      <name val="Calibri"/>
      <family val="2"/>
      <scheme val="minor"/>
    </font>
    <font>
      <sz val="9"/>
      <color rgb="FFFF0000"/>
      <name val="Calibri"/>
      <family val="2"/>
      <scheme val="minor"/>
    </font>
    <font>
      <i/>
      <sz val="9"/>
      <color theme="1"/>
      <name val="Calibri"/>
      <family val="2"/>
      <scheme val="minor"/>
    </font>
    <font>
      <sz val="11"/>
      <color rgb="FF000000"/>
      <name val="Times New Roman"/>
      <family val="1"/>
    </font>
    <font>
      <i/>
      <sz val="11"/>
      <color rgb="FF000000"/>
      <name val="Times New Roman"/>
      <family val="1"/>
    </font>
    <font>
      <b/>
      <sz val="11"/>
      <color rgb="FFFF0000"/>
      <name val="Calibri"/>
      <family val="2"/>
      <scheme val="minor"/>
    </font>
    <font>
      <sz val="10"/>
      <color theme="1"/>
      <name val="Calibri"/>
      <family val="2"/>
      <scheme val="minor"/>
    </font>
    <font>
      <sz val="10"/>
      <color indexed="8"/>
      <name val="Times New Roman"/>
      <family val="1"/>
    </font>
    <font>
      <b/>
      <sz val="10"/>
      <color rgb="FFFF0000"/>
      <name val="Times New Roman"/>
      <family val="1"/>
    </font>
    <font>
      <b/>
      <sz val="10"/>
      <color indexed="8"/>
      <name val="Times New Roman"/>
      <family val="1"/>
    </font>
    <font>
      <u/>
      <sz val="11"/>
      <name val="Times New Roman"/>
      <family val="1"/>
    </font>
    <font>
      <sz val="10"/>
      <color rgb="FF00B050"/>
      <name val="Times New Roman"/>
      <family val="1"/>
    </font>
    <font>
      <sz val="10"/>
      <color rgb="FFFF0000"/>
      <name val="Times New Roman"/>
      <family val="1"/>
    </font>
    <font>
      <sz val="10"/>
      <color theme="1"/>
      <name val="Times New Roman"/>
      <family val="1"/>
    </font>
    <font>
      <u/>
      <sz val="11"/>
      <color theme="1"/>
      <name val="Times New Roman"/>
      <family val="1"/>
    </font>
    <font>
      <sz val="9"/>
      <color theme="1"/>
      <name val="Calibri"/>
      <family val="2"/>
      <scheme val="minor"/>
    </font>
    <font>
      <sz val="11"/>
      <color rgb="FFFFFF99"/>
      <name val="Times New Roman"/>
      <family val="1"/>
    </font>
    <font>
      <sz val="11"/>
      <name val="Arial Narrow"/>
      <family val="2"/>
    </font>
    <font>
      <sz val="11"/>
      <color theme="1"/>
      <name val="Arial Narrow"/>
      <family val="2"/>
    </font>
    <font>
      <sz val="10"/>
      <color rgb="FF000000"/>
      <name val="Times New Roman"/>
      <family val="1"/>
    </font>
    <font>
      <sz val="9"/>
      <color rgb="FFFF0000"/>
      <name val="Times New Roman"/>
      <family val="1"/>
    </font>
    <font>
      <b/>
      <sz val="9"/>
      <color theme="1"/>
      <name val="Times New Roman"/>
      <family val="1"/>
    </font>
    <font>
      <b/>
      <u/>
      <sz val="11"/>
      <color theme="4" tint="-0.249977111117893"/>
      <name val="Times New Roman"/>
      <family val="1"/>
    </font>
    <font>
      <sz val="11"/>
      <color theme="4" tint="-0.249977111117893"/>
      <name val="Times New Roman"/>
      <family val="1"/>
    </font>
    <font>
      <sz val="10"/>
      <name val="Arial"/>
      <family val="2"/>
    </font>
    <font>
      <strike/>
      <sz val="10"/>
      <color theme="1"/>
      <name val="Times New Roman"/>
      <family val="1"/>
    </font>
    <font>
      <b/>
      <u/>
      <sz val="10"/>
      <color theme="1"/>
      <name val="Times New Roman"/>
      <family val="1"/>
    </font>
    <font>
      <sz val="16"/>
      <color theme="1"/>
      <name val="Times New Roman"/>
      <family val="1"/>
    </font>
    <font>
      <b/>
      <sz val="10"/>
      <color theme="1"/>
      <name val="Times New Roman"/>
      <family val="1"/>
    </font>
    <font>
      <sz val="8"/>
      <color theme="1"/>
      <name val="Times New Roman"/>
      <family val="1"/>
    </font>
    <font>
      <b/>
      <sz val="8"/>
      <color theme="4" tint="-0.249977111117893"/>
      <name val="Times New Roman"/>
      <family val="1"/>
    </font>
    <font>
      <sz val="8"/>
      <color rgb="FF000000"/>
      <name val="Times New Roman"/>
      <family val="1"/>
    </font>
    <font>
      <b/>
      <u/>
      <sz val="8"/>
      <color theme="4" tint="-0.249977111117893"/>
      <name val="Times New Roman"/>
      <family val="1"/>
    </font>
    <font>
      <sz val="8"/>
      <color theme="4" tint="-0.249977111117893"/>
      <name val="Times New Roman"/>
      <family val="1"/>
    </font>
    <font>
      <b/>
      <sz val="8"/>
      <color theme="1"/>
      <name val="Times New Roman"/>
      <family val="1"/>
    </font>
    <font>
      <b/>
      <sz val="11"/>
      <name val="Arial"/>
      <family val="2"/>
    </font>
  </fonts>
  <fills count="19">
    <fill>
      <patternFill patternType="none"/>
    </fill>
    <fill>
      <patternFill patternType="gray125"/>
    </fill>
    <fill>
      <patternFill patternType="solid">
        <fgColor rgb="FFD8E4BC"/>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59999389629810485"/>
        <bgColor indexed="64"/>
      </patternFill>
    </fill>
    <fill>
      <patternFill patternType="solid">
        <fgColor theme="0"/>
        <bgColor theme="0"/>
      </patternFill>
    </fill>
    <fill>
      <patternFill patternType="solid">
        <fgColor rgb="FFD8E4BC"/>
        <bgColor theme="0"/>
      </patternFill>
    </fill>
    <fill>
      <patternFill patternType="solid">
        <fgColor rgb="FFEEECE1"/>
        <bgColor rgb="FFEEECE1"/>
      </patternFill>
    </fill>
    <fill>
      <patternFill patternType="solid">
        <fgColor theme="2"/>
        <bgColor indexed="64"/>
      </patternFill>
    </fill>
    <fill>
      <patternFill patternType="solid">
        <fgColor theme="6"/>
        <bgColor indexed="64"/>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5" tint="0.79998168889431442"/>
        <bgColor indexed="64"/>
      </patternFill>
    </fill>
    <fill>
      <patternFill patternType="solid">
        <fgColor rgb="FFFFFFFF"/>
        <bgColor indexed="64"/>
      </patternFill>
    </fill>
  </fills>
  <borders count="78">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style="medium">
        <color auto="1"/>
      </bottom>
      <diagonal/>
    </border>
    <border>
      <left style="medium">
        <color rgb="FF000000"/>
      </left>
      <right style="medium">
        <color rgb="FF000000"/>
      </right>
      <top style="medium">
        <color rgb="FF000000"/>
      </top>
      <bottom style="medium">
        <color rgb="FF000000"/>
      </bottom>
      <diagonal/>
    </border>
    <border>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style="medium">
        <color auto="1"/>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medium">
        <color auto="1"/>
      </bottom>
      <diagonal/>
    </border>
    <border>
      <left style="medium">
        <color auto="1"/>
      </left>
      <right/>
      <top/>
      <bottom style="medium">
        <color auto="1"/>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medium">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indexed="64"/>
      </left>
      <right/>
      <top style="thin">
        <color indexed="64"/>
      </top>
      <bottom style="medium">
        <color indexed="64"/>
      </bottom>
      <diagonal/>
    </border>
    <border>
      <left/>
      <right style="thin">
        <color auto="1"/>
      </right>
      <top style="thin">
        <color auto="1"/>
      </top>
      <bottom style="medium">
        <color auto="1"/>
      </bottom>
      <diagonal/>
    </border>
    <border>
      <left style="thin">
        <color auto="1"/>
      </left>
      <right/>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style="thin">
        <color auto="1"/>
      </top>
      <bottom style="medium">
        <color auto="1"/>
      </bottom>
      <diagonal/>
    </border>
    <border>
      <left/>
      <right style="medium">
        <color auto="1"/>
      </right>
      <top style="thin">
        <color indexed="64"/>
      </top>
      <bottom style="medium">
        <color indexed="64"/>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
      <left style="thin">
        <color auto="1"/>
      </left>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thin">
        <color auto="1"/>
      </left>
      <right/>
      <top/>
      <bottom style="thin">
        <color auto="1"/>
      </bottom>
      <diagonal/>
    </border>
    <border>
      <left/>
      <right style="thin">
        <color auto="1"/>
      </right>
      <top style="medium">
        <color auto="1"/>
      </top>
      <bottom style="medium">
        <color auto="1"/>
      </bottom>
      <diagonal/>
    </border>
    <border>
      <left style="thin">
        <color auto="1"/>
      </left>
      <right/>
      <top style="thin">
        <color auto="1"/>
      </top>
      <bottom/>
      <diagonal/>
    </border>
    <border>
      <left/>
      <right style="medium">
        <color rgb="FF000000"/>
      </right>
      <top style="medium">
        <color auto="1"/>
      </top>
      <bottom style="medium">
        <color auto="1"/>
      </bottom>
      <diagonal/>
    </border>
    <border>
      <left style="medium">
        <color rgb="FF000000"/>
      </left>
      <right style="medium">
        <color rgb="FF000000"/>
      </right>
      <top/>
      <bottom style="medium">
        <color rgb="FF000000"/>
      </bottom>
      <diagonal/>
    </border>
    <border>
      <left style="medium">
        <color auto="1"/>
      </left>
      <right style="thin">
        <color auto="1"/>
      </right>
      <top/>
      <bottom style="medium">
        <color auto="1"/>
      </bottom>
      <diagonal/>
    </border>
    <border>
      <left style="medium">
        <color indexed="64"/>
      </left>
      <right style="medium">
        <color indexed="64"/>
      </right>
      <top style="hair">
        <color auto="1"/>
      </top>
      <bottom style="hair">
        <color auto="1"/>
      </bottom>
      <diagonal/>
    </border>
    <border>
      <left style="medium">
        <color auto="1"/>
      </left>
      <right style="medium">
        <color auto="1"/>
      </right>
      <top style="medium">
        <color auto="1"/>
      </top>
      <bottom style="hair">
        <color auto="1"/>
      </bottom>
      <diagonal/>
    </border>
    <border>
      <left style="medium">
        <color indexed="64"/>
      </left>
      <right style="medium">
        <color indexed="64"/>
      </right>
      <top style="hair">
        <color auto="1"/>
      </top>
      <bottom/>
      <diagonal/>
    </border>
    <border>
      <left style="thin">
        <color auto="1"/>
      </left>
      <right style="thin">
        <color auto="1"/>
      </right>
      <top style="medium">
        <color auto="1"/>
      </top>
      <bottom style="hair">
        <color auto="1"/>
      </bottom>
      <diagonal/>
    </border>
    <border>
      <left style="thin">
        <color auto="1"/>
      </left>
      <right style="medium">
        <color auto="1"/>
      </right>
      <top style="hair">
        <color auto="1"/>
      </top>
      <bottom style="hair">
        <color auto="1"/>
      </bottom>
      <diagonal/>
    </border>
    <border>
      <left style="thin">
        <color indexed="64"/>
      </left>
      <right style="thin">
        <color indexed="64"/>
      </right>
      <top style="hair">
        <color indexed="64"/>
      </top>
      <bottom style="hair">
        <color indexed="64"/>
      </bottom>
      <diagonal/>
    </border>
    <border>
      <left style="thin">
        <color auto="1"/>
      </left>
      <right style="thin">
        <color indexed="64"/>
      </right>
      <top style="hair">
        <color auto="1"/>
      </top>
      <bottom/>
      <diagonal/>
    </border>
    <border>
      <left/>
      <right style="medium">
        <color auto="1"/>
      </right>
      <top style="hair">
        <color auto="1"/>
      </top>
      <bottom style="hair">
        <color auto="1"/>
      </bottom>
      <diagonal/>
    </border>
    <border>
      <left/>
      <right style="medium">
        <color rgb="FF000000"/>
      </right>
      <top/>
      <bottom style="thin">
        <color indexed="64"/>
      </bottom>
      <diagonal/>
    </border>
  </borders>
  <cellStyleXfs count="17">
    <xf numFmtId="0" fontId="0" fillId="0" borderId="0"/>
    <xf numFmtId="0" fontId="1" fillId="0" borderId="0"/>
    <xf numFmtId="0" fontId="15" fillId="4" borderId="0" applyNumberFormat="0" applyBorder="0" applyAlignment="0" applyProtection="0"/>
    <xf numFmtId="0" fontId="16" fillId="5" borderId="0" applyNumberFormat="0" applyBorder="0" applyAlignment="0" applyProtection="0"/>
    <xf numFmtId="0" fontId="17" fillId="6" borderId="0" applyNumberFormat="0" applyBorder="0" applyAlignment="0" applyProtection="0"/>
    <xf numFmtId="0" fontId="24" fillId="0" borderId="0" applyNumberFormat="0" applyFill="0" applyBorder="0" applyAlignment="0" applyProtection="0">
      <alignment vertical="top"/>
      <protection locked="0"/>
    </xf>
    <xf numFmtId="0" fontId="1" fillId="0" borderId="0"/>
    <xf numFmtId="0" fontId="39" fillId="0" borderId="0" applyNumberFormat="0" applyFill="0" applyBorder="0" applyAlignment="0" applyProtection="0"/>
    <xf numFmtId="0" fontId="45" fillId="0" borderId="0"/>
    <xf numFmtId="0" fontId="1" fillId="0" borderId="0"/>
    <xf numFmtId="0" fontId="47" fillId="0" borderId="0" applyNumberFormat="0" applyFill="0" applyBorder="0" applyAlignment="0" applyProtection="0">
      <alignment vertical="top"/>
      <protection locked="0"/>
    </xf>
    <xf numFmtId="0" fontId="1" fillId="0" borderId="0"/>
    <xf numFmtId="0" fontId="24" fillId="0" borderId="0" applyNumberFormat="0" applyFill="0" applyBorder="0" applyAlignment="0" applyProtection="0">
      <alignment vertical="top"/>
      <protection locked="0"/>
    </xf>
    <xf numFmtId="9" fontId="1" fillId="0" borderId="0" applyFont="0" applyFill="0" applyBorder="0" applyAlignment="0" applyProtection="0"/>
    <xf numFmtId="0" fontId="1" fillId="0" borderId="0"/>
    <xf numFmtId="9" fontId="45" fillId="0" borderId="0" applyFont="0" applyFill="0" applyBorder="0" applyAlignment="0" applyProtection="0"/>
    <xf numFmtId="0" fontId="88" fillId="0" borderId="0"/>
  </cellStyleXfs>
  <cellXfs count="1404">
    <xf numFmtId="0" fontId="0" fillId="0" borderId="0" xfId="0"/>
    <xf numFmtId="0" fontId="2" fillId="0" borderId="0" xfId="1" applyFont="1"/>
    <xf numFmtId="0" fontId="2" fillId="2" borderId="1" xfId="1" applyFont="1" applyFill="1" applyBorder="1"/>
    <xf numFmtId="0" fontId="2" fillId="2" borderId="2" xfId="1" applyFont="1" applyFill="1" applyBorder="1"/>
    <xf numFmtId="0" fontId="2" fillId="2" borderId="3" xfId="1" applyFont="1" applyFill="1" applyBorder="1"/>
    <xf numFmtId="0" fontId="2" fillId="2" borderId="4" xfId="1" applyFont="1" applyFill="1" applyBorder="1"/>
    <xf numFmtId="0" fontId="4" fillId="2" borderId="8" xfId="1" applyFont="1" applyFill="1" applyBorder="1" applyAlignment="1">
      <alignment vertical="top" wrapText="1"/>
    </xf>
    <xf numFmtId="0" fontId="4" fillId="0" borderId="0" xfId="1" applyFont="1" applyAlignment="1">
      <alignment vertical="top" wrapText="1"/>
    </xf>
    <xf numFmtId="0" fontId="4" fillId="2" borderId="4" xfId="1" applyFont="1" applyFill="1" applyBorder="1" applyAlignment="1">
      <alignment vertical="top" wrapText="1"/>
    </xf>
    <xf numFmtId="0" fontId="4" fillId="2" borderId="0" xfId="1" applyFont="1" applyFill="1"/>
    <xf numFmtId="0" fontId="4" fillId="2" borderId="0" xfId="1" applyFont="1" applyFill="1" applyAlignment="1">
      <alignment vertical="top" wrapText="1"/>
    </xf>
    <xf numFmtId="0" fontId="5" fillId="0" borderId="9" xfId="1" applyFont="1" applyBorder="1" applyAlignment="1">
      <alignment horizontal="center" vertical="center" wrapText="1"/>
    </xf>
    <xf numFmtId="0" fontId="2" fillId="0" borderId="9" xfId="1" applyFont="1" applyBorder="1" applyAlignment="1">
      <alignment vertical="top" wrapText="1"/>
    </xf>
    <xf numFmtId="0" fontId="6" fillId="0" borderId="10" xfId="1" applyFont="1" applyBorder="1" applyAlignment="1">
      <alignment horizontal="center" vertical="top" wrapText="1"/>
    </xf>
    <xf numFmtId="0" fontId="10" fillId="0" borderId="0" xfId="1" applyFont="1" applyAlignment="1">
      <alignment vertical="top" wrapText="1"/>
    </xf>
    <xf numFmtId="0" fontId="5" fillId="2" borderId="8" xfId="1" applyFont="1" applyFill="1" applyBorder="1" applyAlignment="1">
      <alignment horizontal="center" vertical="center" wrapText="1"/>
    </xf>
    <xf numFmtId="0" fontId="5" fillId="0" borderId="0" xfId="1" applyFont="1" applyAlignment="1">
      <alignment horizontal="center" vertical="center" wrapText="1"/>
    </xf>
    <xf numFmtId="0" fontId="2" fillId="0" borderId="9" xfId="1" applyFont="1" applyBorder="1" applyAlignment="1">
      <alignment vertical="top"/>
    </xf>
    <xf numFmtId="0" fontId="2" fillId="2" borderId="0" xfId="1" applyFont="1" applyFill="1" applyAlignment="1">
      <alignment vertical="top" wrapText="1"/>
    </xf>
    <xf numFmtId="0" fontId="6" fillId="0" borderId="9" xfId="1" applyFont="1" applyBorder="1" applyAlignment="1">
      <alignment horizontal="center" vertical="center" wrapText="1"/>
    </xf>
    <xf numFmtId="0" fontId="2" fillId="0" borderId="0" xfId="1" applyFont="1" applyAlignment="1">
      <alignment vertical="top" wrapText="1"/>
    </xf>
    <xf numFmtId="0" fontId="4" fillId="2" borderId="4" xfId="1" applyFont="1" applyFill="1" applyBorder="1" applyAlignment="1">
      <alignment vertical="center" wrapText="1"/>
    </xf>
    <xf numFmtId="0" fontId="4" fillId="2" borderId="8" xfId="1" applyFont="1" applyFill="1" applyBorder="1" applyAlignment="1">
      <alignment vertical="center" wrapText="1"/>
    </xf>
    <xf numFmtId="0" fontId="4" fillId="0" borderId="0" xfId="1" applyFont="1" applyAlignment="1">
      <alignment vertical="center" wrapText="1"/>
    </xf>
    <xf numFmtId="0" fontId="2" fillId="0" borderId="0" xfId="1" applyFont="1" applyAlignment="1">
      <alignment vertical="center"/>
    </xf>
    <xf numFmtId="0" fontId="2" fillId="2" borderId="11" xfId="1" applyFont="1" applyFill="1" applyBorder="1" applyAlignment="1">
      <alignment horizontal="left" vertical="center" wrapText="1"/>
    </xf>
    <xf numFmtId="0" fontId="13" fillId="2" borderId="4" xfId="1" applyFont="1" applyFill="1" applyBorder="1" applyAlignment="1">
      <alignment vertical="top" wrapText="1"/>
    </xf>
    <xf numFmtId="0" fontId="2" fillId="2" borderId="6" xfId="1" applyFont="1" applyFill="1" applyBorder="1" applyAlignment="1">
      <alignment horizontal="center" vertical="top"/>
    </xf>
    <xf numFmtId="0" fontId="13" fillId="2" borderId="14" xfId="1" applyFont="1" applyFill="1" applyBorder="1" applyAlignment="1">
      <alignment vertical="top" wrapText="1"/>
    </xf>
    <xf numFmtId="0" fontId="13" fillId="0" borderId="0" xfId="1" applyFont="1" applyAlignment="1">
      <alignment vertical="top" wrapText="1"/>
    </xf>
    <xf numFmtId="0" fontId="13" fillId="0" borderId="2" xfId="1" applyFont="1" applyBorder="1" applyAlignment="1">
      <alignment vertical="top" wrapText="1"/>
    </xf>
    <xf numFmtId="0" fontId="6" fillId="0" borderId="2" xfId="1" applyFont="1" applyBorder="1" applyAlignment="1">
      <alignment horizontal="center" vertical="center" wrapText="1"/>
    </xf>
    <xf numFmtId="3" fontId="2" fillId="0" borderId="0" xfId="1" applyNumberFormat="1" applyFont="1" applyAlignment="1" applyProtection="1">
      <alignment vertical="top" wrapText="1"/>
      <protection locked="0"/>
    </xf>
    <xf numFmtId="0" fontId="2" fillId="0" borderId="0" xfId="1" applyFont="1" applyAlignment="1" applyProtection="1">
      <alignment vertical="top" wrapText="1"/>
      <protection locked="0"/>
    </xf>
    <xf numFmtId="0" fontId="6" fillId="0" borderId="0" xfId="1" applyFont="1" applyAlignment="1">
      <alignment horizontal="center" vertical="top" wrapText="1"/>
    </xf>
    <xf numFmtId="0" fontId="14" fillId="0" borderId="0" xfId="1" applyFont="1" applyAlignment="1">
      <alignment vertical="top" wrapText="1"/>
    </xf>
    <xf numFmtId="0" fontId="13" fillId="0" borderId="0" xfId="1" applyFont="1"/>
    <xf numFmtId="0" fontId="9" fillId="0" borderId="0" xfId="1" applyFont="1" applyAlignment="1">
      <alignment wrapText="1"/>
    </xf>
    <xf numFmtId="0" fontId="2" fillId="0" borderId="0" xfId="0" applyFont="1" applyAlignment="1">
      <alignment horizontal="right"/>
    </xf>
    <xf numFmtId="0" fontId="2" fillId="0" borderId="0" xfId="0" applyFont="1"/>
    <xf numFmtId="0" fontId="2" fillId="2" borderId="1" xfId="0" applyFont="1" applyFill="1" applyBorder="1" applyAlignment="1">
      <alignment horizontal="right"/>
    </xf>
    <xf numFmtId="0" fontId="2" fillId="2" borderId="2" xfId="0" applyFont="1" applyFill="1" applyBorder="1" applyAlignment="1">
      <alignment horizontal="right"/>
    </xf>
    <xf numFmtId="0" fontId="2" fillId="2" borderId="2" xfId="0" applyFont="1" applyFill="1" applyBorder="1"/>
    <xf numFmtId="0" fontId="2" fillId="2" borderId="3" xfId="0" applyFont="1" applyFill="1" applyBorder="1"/>
    <xf numFmtId="0" fontId="2" fillId="2" borderId="4" xfId="0" applyFont="1" applyFill="1" applyBorder="1" applyAlignment="1">
      <alignment horizontal="right"/>
    </xf>
    <xf numFmtId="0" fontId="2" fillId="2" borderId="0" xfId="0" applyFont="1" applyFill="1" applyAlignment="1">
      <alignment horizontal="right"/>
    </xf>
    <xf numFmtId="0" fontId="20" fillId="0" borderId="9" xfId="0" applyFont="1" applyBorder="1" applyAlignment="1">
      <alignment horizontal="center" readingOrder="1"/>
    </xf>
    <xf numFmtId="0" fontId="2" fillId="2" borderId="8" xfId="0" applyFont="1" applyFill="1" applyBorder="1"/>
    <xf numFmtId="0" fontId="2" fillId="2" borderId="0" xfId="0" applyFont="1" applyFill="1"/>
    <xf numFmtId="0" fontId="6" fillId="2" borderId="0" xfId="0" applyFont="1" applyFill="1" applyAlignment="1">
      <alignment horizontal="right"/>
    </xf>
    <xf numFmtId="0" fontId="5" fillId="3" borderId="9" xfId="0" applyFont="1" applyFill="1" applyBorder="1" applyAlignment="1">
      <alignment horizontal="center"/>
    </xf>
    <xf numFmtId="0" fontId="13" fillId="2" borderId="4" xfId="0" applyFont="1" applyFill="1" applyBorder="1" applyAlignment="1">
      <alignment horizontal="right"/>
    </xf>
    <xf numFmtId="0" fontId="13" fillId="2" borderId="0" xfId="0" applyFont="1" applyFill="1" applyAlignment="1">
      <alignment horizontal="right"/>
    </xf>
    <xf numFmtId="0" fontId="13" fillId="2" borderId="0" xfId="0" applyFont="1" applyFill="1"/>
    <xf numFmtId="0" fontId="13" fillId="2" borderId="8" xfId="0" applyFont="1" applyFill="1" applyBorder="1"/>
    <xf numFmtId="0" fontId="13" fillId="0" borderId="0" xfId="0" applyFont="1"/>
    <xf numFmtId="0" fontId="14" fillId="2" borderId="0" xfId="0" applyFont="1" applyFill="1" applyAlignment="1">
      <alignment horizontal="right" vertical="center"/>
    </xf>
    <xf numFmtId="0" fontId="13" fillId="3" borderId="9" xfId="0" applyFont="1" applyFill="1" applyBorder="1" applyAlignment="1" applyProtection="1">
      <alignment horizontal="left" vertical="top" wrapText="1"/>
      <protection locked="0"/>
    </xf>
    <xf numFmtId="0" fontId="2" fillId="7" borderId="0" xfId="0" applyFont="1" applyFill="1"/>
    <xf numFmtId="0" fontId="14" fillId="2" borderId="0" xfId="0" applyFont="1" applyFill="1" applyAlignment="1">
      <alignment horizontal="right" vertical="top"/>
    </xf>
    <xf numFmtId="0" fontId="13" fillId="7" borderId="0" xfId="0" applyFont="1" applyFill="1"/>
    <xf numFmtId="0" fontId="14" fillId="2" borderId="0" xfId="0" applyFont="1" applyFill="1" applyAlignment="1">
      <alignment horizontal="right"/>
    </xf>
    <xf numFmtId="1" fontId="13" fillId="3" borderId="15" xfId="0" applyNumberFormat="1" applyFont="1" applyFill="1" applyBorder="1" applyAlignment="1" applyProtection="1">
      <alignment horizontal="left"/>
      <protection locked="0"/>
    </xf>
    <xf numFmtId="0" fontId="21" fillId="0" borderId="0" xfId="0" applyFont="1"/>
    <xf numFmtId="1" fontId="13" fillId="3" borderId="16" xfId="0" applyNumberFormat="1" applyFont="1" applyFill="1" applyBorder="1" applyAlignment="1" applyProtection="1">
      <alignment horizontal="left"/>
      <protection locked="0"/>
    </xf>
    <xf numFmtId="0" fontId="13" fillId="2" borderId="4" xfId="0" applyFont="1" applyFill="1" applyBorder="1" applyAlignment="1">
      <alignment horizontal="right" vertical="top" wrapText="1"/>
    </xf>
    <xf numFmtId="1" fontId="13" fillId="3" borderId="17" xfId="0" applyNumberFormat="1" applyFont="1" applyFill="1" applyBorder="1" applyAlignment="1" applyProtection="1">
      <alignment horizontal="left"/>
      <protection locked="0"/>
    </xf>
    <xf numFmtId="1" fontId="13" fillId="3" borderId="9" xfId="0" applyNumberFormat="1" applyFont="1" applyFill="1" applyBorder="1" applyAlignment="1" applyProtection="1">
      <alignment horizontal="left"/>
      <protection locked="0"/>
    </xf>
    <xf numFmtId="0" fontId="22" fillId="2" borderId="0" xfId="0" applyFont="1" applyFill="1" applyAlignment="1">
      <alignment horizontal="right"/>
    </xf>
    <xf numFmtId="0" fontId="13" fillId="3" borderId="16" xfId="0" applyFont="1" applyFill="1" applyBorder="1" applyAlignment="1">
      <alignment horizontal="left"/>
    </xf>
    <xf numFmtId="0" fontId="13" fillId="3" borderId="16" xfId="0" applyFont="1" applyFill="1" applyBorder="1" applyAlignment="1">
      <alignment horizontal="center"/>
    </xf>
    <xf numFmtId="0" fontId="23" fillId="2" borderId="8" xfId="0" applyFont="1" applyFill="1" applyBorder="1"/>
    <xf numFmtId="0" fontId="13" fillId="3" borderId="20" xfId="0" applyFont="1" applyFill="1" applyBorder="1" applyAlignment="1">
      <alignment horizontal="left"/>
    </xf>
    <xf numFmtId="0" fontId="13" fillId="2" borderId="0" xfId="0" applyFont="1" applyFill="1" applyAlignment="1">
      <alignment horizontal="center"/>
    </xf>
    <xf numFmtId="0" fontId="14" fillId="2" borderId="0" xfId="0" applyFont="1" applyFill="1"/>
    <xf numFmtId="0" fontId="4" fillId="3" borderId="9" xfId="0" applyFont="1" applyFill="1" applyBorder="1" applyAlignment="1" applyProtection="1">
      <alignment vertical="top" wrapText="1"/>
      <protection locked="0"/>
    </xf>
    <xf numFmtId="0" fontId="23" fillId="0" borderId="0" xfId="0" applyFont="1"/>
    <xf numFmtId="0" fontId="24" fillId="3" borderId="9" xfId="5" applyFill="1" applyBorder="1" applyAlignment="1" applyProtection="1">
      <alignment vertical="top" wrapText="1"/>
      <protection locked="0"/>
    </xf>
    <xf numFmtId="0" fontId="25" fillId="2" borderId="0" xfId="0" applyFont="1" applyFill="1" applyAlignment="1">
      <alignment horizontal="right"/>
    </xf>
    <xf numFmtId="0" fontId="13" fillId="3" borderId="15" xfId="0" applyFont="1" applyFill="1" applyBorder="1" applyProtection="1">
      <protection locked="0"/>
    </xf>
    <xf numFmtId="0" fontId="24" fillId="3" borderId="16" xfId="5" applyFill="1" applyBorder="1" applyAlignment="1">
      <protection locked="0"/>
    </xf>
    <xf numFmtId="49" fontId="13" fillId="3" borderId="20" xfId="0" applyNumberFormat="1" applyFont="1" applyFill="1" applyBorder="1" applyAlignment="1" applyProtection="1">
      <alignment horizontal="left"/>
      <protection locked="0"/>
    </xf>
    <xf numFmtId="164" fontId="13" fillId="3" borderId="20" xfId="0" applyNumberFormat="1" applyFont="1" applyFill="1" applyBorder="1" applyAlignment="1" applyProtection="1">
      <alignment horizontal="left"/>
      <protection locked="0"/>
    </xf>
    <xf numFmtId="0" fontId="13" fillId="2" borderId="21" xfId="0" applyFont="1" applyFill="1" applyBorder="1" applyAlignment="1">
      <alignment horizontal="right"/>
    </xf>
    <xf numFmtId="0" fontId="13" fillId="2" borderId="11" xfId="0" applyFont="1" applyFill="1" applyBorder="1" applyAlignment="1">
      <alignment horizontal="right"/>
    </xf>
    <xf numFmtId="0" fontId="13" fillId="2" borderId="11" xfId="0" applyFont="1" applyFill="1" applyBorder="1"/>
    <xf numFmtId="0" fontId="13" fillId="2" borderId="14" xfId="0" applyFont="1" applyFill="1" applyBorder="1"/>
    <xf numFmtId="0" fontId="0" fillId="0" borderId="0" xfId="0" applyAlignment="1">
      <alignment horizontal="left" vertical="top"/>
    </xf>
    <xf numFmtId="0" fontId="28" fillId="0" borderId="0" xfId="0" applyFont="1" applyAlignment="1">
      <alignment horizontal="left" vertical="top"/>
    </xf>
    <xf numFmtId="0" fontId="0" fillId="2" borderId="1" xfId="0" applyFill="1" applyBorder="1" applyAlignment="1">
      <alignment horizontal="left" vertical="top"/>
    </xf>
    <xf numFmtId="0" fontId="0" fillId="2" borderId="2" xfId="0" applyFill="1" applyBorder="1" applyAlignment="1">
      <alignment horizontal="left" vertical="top"/>
    </xf>
    <xf numFmtId="0" fontId="0" fillId="2" borderId="3" xfId="0" applyFill="1" applyBorder="1" applyAlignment="1">
      <alignment horizontal="left" vertical="top"/>
    </xf>
    <xf numFmtId="0" fontId="0" fillId="2" borderId="4" xfId="0" applyFill="1" applyBorder="1"/>
    <xf numFmtId="0" fontId="0" fillId="2" borderId="0" xfId="0" applyFill="1"/>
    <xf numFmtId="0" fontId="0" fillId="2" borderId="8" xfId="0" applyFill="1" applyBorder="1"/>
    <xf numFmtId="0" fontId="4" fillId="2" borderId="0" xfId="0" applyFont="1" applyFill="1"/>
    <xf numFmtId="0" fontId="0" fillId="2" borderId="4" xfId="0" applyFill="1" applyBorder="1" applyAlignment="1">
      <alignment horizontal="left" vertical="top"/>
    </xf>
    <xf numFmtId="0" fontId="2" fillId="2" borderId="0" xfId="0" applyFont="1" applyFill="1" applyAlignment="1">
      <alignment horizontal="left" vertical="top"/>
    </xf>
    <xf numFmtId="0" fontId="0" fillId="2" borderId="8" xfId="0" applyFill="1" applyBorder="1" applyAlignment="1">
      <alignment horizontal="left" vertical="top"/>
    </xf>
    <xf numFmtId="0" fontId="2" fillId="0" borderId="0" xfId="0" applyFont="1" applyAlignment="1">
      <alignment horizontal="left" vertical="top"/>
    </xf>
    <xf numFmtId="0" fontId="6" fillId="2" borderId="0" xfId="0" applyFont="1" applyFill="1" applyAlignment="1">
      <alignment horizontal="left" vertical="top"/>
    </xf>
    <xf numFmtId="0" fontId="6" fillId="0" borderId="24" xfId="0" applyFont="1" applyBorder="1" applyAlignment="1">
      <alignment horizontal="left" vertical="center" wrapText="1"/>
    </xf>
    <xf numFmtId="0" fontId="2" fillId="2" borderId="11" xfId="0" applyFont="1" applyFill="1" applyBorder="1" applyAlignment="1">
      <alignment horizontal="left" vertical="top"/>
    </xf>
    <xf numFmtId="0" fontId="6" fillId="0" borderId="27" xfId="0" applyFont="1" applyBorder="1" applyAlignment="1">
      <alignment horizontal="left" vertical="top"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2" fillId="0" borderId="31" xfId="0" applyFont="1" applyBorder="1" applyAlignment="1">
      <alignment horizontal="left" vertical="center" wrapText="1"/>
    </xf>
    <xf numFmtId="0" fontId="2" fillId="0" borderId="32" xfId="0" applyFont="1" applyBorder="1" applyAlignment="1">
      <alignment horizontal="left" vertical="center" wrapText="1"/>
    </xf>
    <xf numFmtId="0" fontId="4" fillId="0" borderId="32" xfId="0" applyFont="1" applyBorder="1" applyAlignment="1">
      <alignment horizontal="left" vertical="top" wrapText="1"/>
    </xf>
    <xf numFmtId="0" fontId="4" fillId="0" borderId="34" xfId="0" applyFont="1" applyBorder="1" applyAlignment="1">
      <alignment vertical="top" wrapText="1"/>
    </xf>
    <xf numFmtId="0" fontId="4" fillId="0" borderId="35" xfId="0" applyFont="1" applyBorder="1" applyAlignment="1">
      <alignment horizontal="left" vertical="top" wrapText="1"/>
    </xf>
    <xf numFmtId="0" fontId="2" fillId="0" borderId="36" xfId="0" applyFont="1" applyBorder="1" applyAlignment="1">
      <alignment horizontal="left" vertical="center" wrapText="1"/>
    </xf>
    <xf numFmtId="0" fontId="2" fillId="0" borderId="34" xfId="0" applyFont="1" applyBorder="1" applyAlignment="1">
      <alignment horizontal="left" vertical="center" wrapText="1"/>
    </xf>
    <xf numFmtId="0" fontId="4" fillId="0" borderId="37" xfId="0" applyFont="1" applyBorder="1" applyAlignment="1">
      <alignment horizontal="left" vertical="top" wrapText="1"/>
    </xf>
    <xf numFmtId="0" fontId="11" fillId="0" borderId="38" xfId="0" applyFont="1" applyBorder="1" applyAlignment="1">
      <alignment horizontal="left" vertical="center" wrapText="1"/>
    </xf>
    <xf numFmtId="0" fontId="11" fillId="0" borderId="32" xfId="0" applyFont="1" applyBorder="1" applyAlignment="1">
      <alignment horizontal="left" vertical="center" wrapText="1"/>
    </xf>
    <xf numFmtId="0" fontId="11" fillId="0" borderId="37" xfId="0" applyFont="1" applyBorder="1" applyAlignment="1">
      <alignment horizontal="left" vertical="center" wrapText="1"/>
    </xf>
    <xf numFmtId="0" fontId="11" fillId="0" borderId="39" xfId="0" applyFont="1" applyBorder="1" applyAlignment="1">
      <alignment horizontal="left" vertical="center" wrapText="1"/>
    </xf>
    <xf numFmtId="0" fontId="2" fillId="0" borderId="31" xfId="0" applyFont="1" applyBorder="1" applyAlignment="1">
      <alignment horizontal="left" vertical="top" wrapText="1"/>
    </xf>
    <xf numFmtId="0" fontId="2" fillId="0" borderId="40" xfId="0" applyFont="1" applyBorder="1" applyAlignment="1">
      <alignment horizontal="left" vertical="center" wrapText="1"/>
    </xf>
    <xf numFmtId="0" fontId="4" fillId="0" borderId="32" xfId="0" applyFont="1" applyBorder="1" applyAlignment="1">
      <alignment horizontal="left" vertical="center" wrapText="1"/>
    </xf>
    <xf numFmtId="0" fontId="4" fillId="0" borderId="40" xfId="0" applyFont="1" applyBorder="1" applyAlignment="1">
      <alignment horizontal="left" vertical="center" wrapText="1"/>
    </xf>
    <xf numFmtId="0" fontId="4" fillId="0" borderId="16" xfId="0" applyFont="1" applyBorder="1" applyAlignment="1">
      <alignment horizontal="left" vertical="center" wrapText="1"/>
    </xf>
    <xf numFmtId="0" fontId="2" fillId="0" borderId="40" xfId="0" applyFont="1" applyBorder="1" applyAlignment="1">
      <alignment horizontal="left" vertical="top" wrapText="1"/>
    </xf>
    <xf numFmtId="0" fontId="2" fillId="0" borderId="41" xfId="0" applyFont="1" applyBorder="1" applyAlignment="1">
      <alignment horizontal="left" vertical="center" wrapText="1"/>
    </xf>
    <xf numFmtId="0" fontId="4" fillId="0" borderId="41" xfId="0" applyFont="1" applyBorder="1" applyAlignment="1">
      <alignment horizontal="left" vertical="center" wrapText="1"/>
    </xf>
    <xf numFmtId="0" fontId="4" fillId="0" borderId="39" xfId="0" applyFont="1" applyBorder="1" applyAlignment="1">
      <alignment horizontal="left" vertical="center" wrapText="1"/>
    </xf>
    <xf numFmtId="0" fontId="2" fillId="0" borderId="41" xfId="0" applyFont="1" applyBorder="1" applyAlignment="1">
      <alignment horizontal="left" vertical="top" wrapText="1"/>
    </xf>
    <xf numFmtId="0" fontId="2" fillId="0" borderId="32" xfId="0" applyFont="1" applyBorder="1" applyAlignment="1">
      <alignment horizontal="left" vertical="top" wrapText="1"/>
    </xf>
    <xf numFmtId="0" fontId="11" fillId="0" borderId="32" xfId="0" applyFont="1" applyBorder="1" applyAlignment="1">
      <alignment horizontal="left" vertical="top" wrapText="1"/>
    </xf>
    <xf numFmtId="0" fontId="4" fillId="0" borderId="35" xfId="0" applyFont="1" applyBorder="1" applyAlignment="1">
      <alignment horizontal="left" vertical="center" wrapText="1"/>
    </xf>
    <xf numFmtId="0" fontId="2" fillId="0" borderId="42" xfId="0" applyFont="1" applyBorder="1" applyAlignment="1">
      <alignment horizontal="left" vertical="center" wrapText="1"/>
    </xf>
    <xf numFmtId="0" fontId="2" fillId="0" borderId="43" xfId="0" applyFont="1" applyBorder="1" applyAlignment="1">
      <alignment horizontal="left" vertical="center" wrapText="1"/>
    </xf>
    <xf numFmtId="0" fontId="2" fillId="0" borderId="44" xfId="0" applyFont="1" applyBorder="1" applyAlignment="1">
      <alignment horizontal="left" vertical="center" wrapText="1"/>
    </xf>
    <xf numFmtId="0" fontId="4" fillId="0" borderId="43" xfId="0" applyFont="1" applyBorder="1" applyAlignment="1">
      <alignment horizontal="left" vertical="center" wrapText="1"/>
    </xf>
    <xf numFmtId="0" fontId="4" fillId="0" borderId="44" xfId="0" applyFont="1" applyBorder="1" applyAlignment="1">
      <alignment horizontal="left" vertical="center" wrapText="1"/>
    </xf>
    <xf numFmtId="0" fontId="4" fillId="0" borderId="45" xfId="0" applyFont="1" applyBorder="1" applyAlignment="1">
      <alignment horizontal="left" vertical="center" wrapText="1"/>
    </xf>
    <xf numFmtId="0" fontId="0" fillId="2" borderId="0" xfId="0" applyFill="1" applyAlignment="1">
      <alignment horizontal="left" vertical="top"/>
    </xf>
    <xf numFmtId="0" fontId="2" fillId="2" borderId="4" xfId="0" applyFont="1" applyFill="1" applyBorder="1" applyAlignment="1">
      <alignment horizontal="left" vertical="top"/>
    </xf>
    <xf numFmtId="0" fontId="2" fillId="2" borderId="8" xfId="0" applyFont="1" applyFill="1" applyBorder="1" applyAlignment="1">
      <alignment horizontal="left" vertical="top"/>
    </xf>
    <xf numFmtId="0" fontId="31" fillId="2" borderId="0" xfId="0" applyFont="1" applyFill="1" applyAlignment="1">
      <alignment horizontal="left" vertical="top" wrapText="1"/>
    </xf>
    <xf numFmtId="0" fontId="2" fillId="2" borderId="0" xfId="0" applyFont="1" applyFill="1" applyAlignment="1">
      <alignment horizontal="left" vertical="top" wrapText="1"/>
    </xf>
    <xf numFmtId="0" fontId="0" fillId="2" borderId="0" xfId="0" applyFill="1" applyAlignment="1">
      <alignment horizontal="left" vertical="top" wrapText="1"/>
    </xf>
    <xf numFmtId="0" fontId="19" fillId="2" borderId="0" xfId="0" applyFont="1" applyFill="1" applyAlignment="1">
      <alignment horizontal="left" vertical="top"/>
    </xf>
    <xf numFmtId="0" fontId="19" fillId="2" borderId="8" xfId="0" applyFont="1" applyFill="1" applyBorder="1" applyAlignment="1">
      <alignment horizontal="left" vertical="top"/>
    </xf>
    <xf numFmtId="0" fontId="19" fillId="0" borderId="0" xfId="0" applyFont="1" applyAlignment="1">
      <alignment horizontal="left" vertical="top"/>
    </xf>
    <xf numFmtId="0" fontId="6" fillId="2" borderId="0" xfId="0" applyFont="1" applyFill="1" applyAlignment="1">
      <alignment horizontal="left" vertical="top" wrapText="1"/>
    </xf>
    <xf numFmtId="0" fontId="33" fillId="2" borderId="0" xfId="0" applyFont="1" applyFill="1" applyAlignment="1">
      <alignment vertical="center" wrapText="1"/>
    </xf>
    <xf numFmtId="0" fontId="19" fillId="2" borderId="0" xfId="0" applyFont="1" applyFill="1" applyAlignment="1">
      <alignment horizontal="left" vertical="top" wrapText="1"/>
    </xf>
    <xf numFmtId="0" fontId="19" fillId="2" borderId="8" xfId="0" applyFont="1" applyFill="1" applyBorder="1" applyAlignment="1">
      <alignment horizontal="left" vertical="top" wrapText="1"/>
    </xf>
    <xf numFmtId="0" fontId="0" fillId="2" borderId="4" xfId="0" applyFill="1" applyBorder="1" applyAlignment="1">
      <alignment horizontal="left" vertical="center"/>
    </xf>
    <xf numFmtId="0" fontId="18" fillId="2" borderId="0" xfId="0" applyFont="1" applyFill="1" applyAlignment="1">
      <alignment horizontal="left" vertical="center" wrapText="1"/>
    </xf>
    <xf numFmtId="0" fontId="0" fillId="2" borderId="0" xfId="0" applyFill="1" applyAlignment="1">
      <alignment horizontal="left" vertical="center"/>
    </xf>
    <xf numFmtId="0" fontId="0" fillId="2" borderId="8" xfId="0" applyFill="1" applyBorder="1" applyAlignment="1">
      <alignment horizontal="left" vertical="center"/>
    </xf>
    <xf numFmtId="0" fontId="0" fillId="0" borderId="0" xfId="0" applyAlignment="1">
      <alignment horizontal="left" vertical="center"/>
    </xf>
    <xf numFmtId="0" fontId="18" fillId="2" borderId="0" xfId="0" applyFont="1" applyFill="1" applyAlignment="1">
      <alignment horizontal="left" vertical="center"/>
    </xf>
    <xf numFmtId="0" fontId="0" fillId="2" borderId="8" xfId="0" applyFill="1" applyBorder="1" applyAlignment="1">
      <alignment horizontal="left" vertical="top" wrapText="1"/>
    </xf>
    <xf numFmtId="0" fontId="11" fillId="2" borderId="0" xfId="0" applyFont="1" applyFill="1" applyAlignment="1">
      <alignment horizontal="left" vertical="top" wrapText="1"/>
    </xf>
    <xf numFmtId="0" fontId="19" fillId="2" borderId="4" xfId="0" applyFont="1" applyFill="1" applyBorder="1" applyAlignment="1">
      <alignment horizontal="left" vertical="top"/>
    </xf>
    <xf numFmtId="0" fontId="6" fillId="0" borderId="27" xfId="0" applyFont="1" applyBorder="1" applyAlignment="1">
      <alignment horizontal="left" vertical="center" wrapText="1"/>
    </xf>
    <xf numFmtId="0" fontId="2" fillId="0" borderId="35" xfId="0" applyFont="1" applyBorder="1" applyAlignment="1">
      <alignment horizontal="left" vertical="top" wrapText="1"/>
    </xf>
    <xf numFmtId="0" fontId="2" fillId="0" borderId="32" xfId="0" applyFont="1" applyBorder="1" applyAlignment="1">
      <alignment horizontal="left" vertical="top"/>
    </xf>
    <xf numFmtId="0" fontId="0" fillId="0" borderId="42" xfId="0" applyBorder="1" applyAlignment="1">
      <alignment horizontal="left" vertical="center" wrapText="1"/>
    </xf>
    <xf numFmtId="0" fontId="0" fillId="0" borderId="43" xfId="0" applyBorder="1" applyAlignment="1">
      <alignment horizontal="left" vertical="top"/>
    </xf>
    <xf numFmtId="0" fontId="0" fillId="0" borderId="43" xfId="0" applyBorder="1" applyAlignment="1">
      <alignment horizontal="left" vertical="top" wrapText="1"/>
    </xf>
    <xf numFmtId="0" fontId="0" fillId="0" borderId="45" xfId="0" applyBorder="1" applyAlignment="1">
      <alignment horizontal="left" vertical="top" wrapText="1"/>
    </xf>
    <xf numFmtId="0" fontId="0" fillId="2" borderId="21" xfId="0" applyFill="1" applyBorder="1" applyAlignment="1">
      <alignment horizontal="left" vertical="top"/>
    </xf>
    <xf numFmtId="0" fontId="0" fillId="2" borderId="11" xfId="0" applyFill="1" applyBorder="1" applyAlignment="1">
      <alignment horizontal="left" vertical="top"/>
    </xf>
    <xf numFmtId="0" fontId="0" fillId="2" borderId="14" xfId="0" applyFill="1" applyBorder="1" applyAlignment="1">
      <alignment horizontal="left" vertical="top"/>
    </xf>
    <xf numFmtId="0" fontId="2" fillId="0" borderId="0" xfId="0" applyFont="1" applyAlignment="1">
      <alignment horizontal="left" vertical="center"/>
    </xf>
    <xf numFmtId="0" fontId="13" fillId="2" borderId="1" xfId="0" applyFont="1" applyFill="1" applyBorder="1"/>
    <xf numFmtId="0" fontId="13" fillId="2" borderId="2" xfId="0" applyFont="1" applyFill="1" applyBorder="1" applyAlignment="1">
      <alignment horizontal="left" vertical="center"/>
    </xf>
    <xf numFmtId="0" fontId="13" fillId="2" borderId="2" xfId="0" applyFont="1" applyFill="1" applyBorder="1"/>
    <xf numFmtId="0" fontId="0" fillId="2" borderId="2" xfId="0" applyFill="1" applyBorder="1"/>
    <xf numFmtId="0" fontId="13" fillId="2" borderId="3" xfId="0" applyFont="1" applyFill="1" applyBorder="1"/>
    <xf numFmtId="0" fontId="3" fillId="2" borderId="8" xfId="0" applyFont="1" applyFill="1" applyBorder="1"/>
    <xf numFmtId="0" fontId="13" fillId="2" borderId="4" xfId="0" applyFont="1" applyFill="1" applyBorder="1"/>
    <xf numFmtId="0" fontId="13" fillId="2" borderId="0" xfId="0" applyFont="1" applyFill="1" applyAlignment="1">
      <alignment horizontal="left" vertical="center"/>
    </xf>
    <xf numFmtId="0" fontId="14" fillId="2" borderId="0" xfId="0" applyFont="1" applyFill="1" applyAlignment="1">
      <alignment horizontal="center" vertical="center" wrapText="1"/>
    </xf>
    <xf numFmtId="0" fontId="13" fillId="2" borderId="4" xfId="0" applyFont="1" applyFill="1" applyBorder="1" applyAlignment="1">
      <alignment horizontal="left" vertical="center"/>
    </xf>
    <xf numFmtId="0" fontId="5" fillId="2" borderId="8" xfId="0" applyFont="1" applyFill="1" applyBorder="1" applyAlignment="1">
      <alignment horizontal="left" vertical="center" wrapText="1"/>
    </xf>
    <xf numFmtId="0" fontId="2" fillId="3" borderId="9" xfId="0" applyFont="1" applyFill="1" applyBorder="1" applyAlignment="1">
      <alignment horizontal="center" vertical="top" wrapText="1"/>
    </xf>
    <xf numFmtId="0" fontId="13" fillId="2" borderId="8" xfId="0" applyFont="1" applyFill="1" applyBorder="1" applyAlignment="1">
      <alignment horizontal="left" vertical="center"/>
    </xf>
    <xf numFmtId="0" fontId="14" fillId="2" borderId="8" xfId="0" applyFont="1" applyFill="1" applyBorder="1" applyAlignment="1">
      <alignment horizontal="left" vertical="center" wrapText="1"/>
    </xf>
    <xf numFmtId="0" fontId="13" fillId="3" borderId="5" xfId="0" applyFont="1" applyFill="1" applyBorder="1" applyAlignment="1">
      <alignment vertical="top" wrapText="1"/>
    </xf>
    <xf numFmtId="0" fontId="13" fillId="3" borderId="7" xfId="0" applyFont="1" applyFill="1" applyBorder="1" applyAlignment="1">
      <alignment vertical="top" wrapText="1"/>
    </xf>
    <xf numFmtId="0" fontId="13" fillId="3" borderId="5" xfId="0" applyFont="1" applyFill="1" applyBorder="1" applyAlignment="1">
      <alignment vertical="center" wrapText="1"/>
    </xf>
    <xf numFmtId="0" fontId="13" fillId="3" borderId="7" xfId="0" applyFont="1" applyFill="1" applyBorder="1" applyAlignment="1">
      <alignment vertical="center" wrapText="1"/>
    </xf>
    <xf numFmtId="0" fontId="2" fillId="3" borderId="9" xfId="0" applyFont="1" applyFill="1" applyBorder="1"/>
    <xf numFmtId="0" fontId="2" fillId="3" borderId="9" xfId="0" applyFont="1" applyFill="1" applyBorder="1" applyAlignment="1">
      <alignment horizontal="center" vertical="center"/>
    </xf>
    <xf numFmtId="0" fontId="14" fillId="2" borderId="0" xfId="0" applyFont="1" applyFill="1" applyAlignment="1">
      <alignment horizontal="left" vertical="center" wrapText="1"/>
    </xf>
    <xf numFmtId="0" fontId="13" fillId="2" borderId="0" xfId="0" applyFont="1" applyFill="1" applyAlignment="1">
      <alignment horizontal="left" vertical="center" wrapText="1"/>
    </xf>
    <xf numFmtId="0" fontId="13" fillId="2" borderId="0" xfId="0" applyFont="1" applyFill="1" applyAlignment="1">
      <alignment horizontal="right" vertical="center"/>
    </xf>
    <xf numFmtId="0" fontId="2" fillId="9" borderId="9" xfId="0" applyFont="1" applyFill="1" applyBorder="1" applyAlignment="1">
      <alignment horizontal="center" vertical="center" wrapText="1"/>
    </xf>
    <xf numFmtId="0" fontId="7" fillId="2" borderId="0" xfId="0" applyFont="1" applyFill="1" applyAlignment="1">
      <alignment horizontal="left" vertical="center" wrapText="1"/>
    </xf>
    <xf numFmtId="0" fontId="41" fillId="2" borderId="0" xfId="0" applyFont="1" applyFill="1" applyAlignment="1">
      <alignment horizontal="left" vertical="center"/>
    </xf>
    <xf numFmtId="0" fontId="14" fillId="2" borderId="11" xfId="0" applyFont="1" applyFill="1" applyBorder="1" applyAlignment="1">
      <alignment horizontal="center" vertical="center" wrapText="1"/>
    </xf>
    <xf numFmtId="0" fontId="2" fillId="3" borderId="14" xfId="0" applyFont="1" applyFill="1" applyBorder="1" applyAlignment="1">
      <alignment horizontal="center" vertical="top"/>
    </xf>
    <xf numFmtId="0" fontId="2" fillId="10" borderId="10" xfId="0" applyFont="1" applyFill="1" applyBorder="1" applyAlignment="1">
      <alignment horizontal="center" vertical="center"/>
    </xf>
    <xf numFmtId="0" fontId="0" fillId="0" borderId="0" xfId="0" applyAlignment="1">
      <alignment vertical="center" wrapText="1"/>
    </xf>
    <xf numFmtId="0" fontId="22" fillId="2" borderId="0" xfId="0" applyFont="1" applyFill="1"/>
    <xf numFmtId="0" fontId="13" fillId="11" borderId="9" xfId="0" applyFont="1" applyFill="1" applyBorder="1" applyAlignment="1">
      <alignment horizontal="left" vertical="center"/>
    </xf>
    <xf numFmtId="0" fontId="42" fillId="3" borderId="5" xfId="0" applyFont="1" applyFill="1" applyBorder="1" applyAlignment="1">
      <alignment vertical="center" wrapText="1"/>
    </xf>
    <xf numFmtId="0" fontId="42" fillId="3" borderId="6" xfId="0" applyFont="1" applyFill="1" applyBorder="1" applyAlignment="1">
      <alignment vertical="center" wrapText="1"/>
    </xf>
    <xf numFmtId="0" fontId="7" fillId="3" borderId="6" xfId="0" applyFont="1" applyFill="1" applyBorder="1" applyAlignment="1">
      <alignment vertical="center" wrapText="1"/>
    </xf>
    <xf numFmtId="0" fontId="7" fillId="3" borderId="7" xfId="0" applyFont="1" applyFill="1" applyBorder="1" applyAlignment="1">
      <alignment vertical="center" wrapText="1"/>
    </xf>
    <xf numFmtId="0" fontId="43" fillId="2" borderId="0" xfId="0" applyFont="1" applyFill="1" applyAlignment="1">
      <alignment vertical="top" wrapText="1"/>
    </xf>
    <xf numFmtId="0" fontId="44" fillId="2" borderId="0" xfId="0" applyFont="1" applyFill="1"/>
    <xf numFmtId="0" fontId="4" fillId="3" borderId="15" xfId="0" applyFont="1" applyFill="1" applyBorder="1" applyAlignment="1">
      <alignment horizontal="left" vertical="top" wrapText="1"/>
    </xf>
    <xf numFmtId="0" fontId="13" fillId="3" borderId="15" xfId="0" applyFont="1" applyFill="1" applyBorder="1" applyAlignment="1">
      <alignment horizontal="left" vertical="top" wrapText="1"/>
    </xf>
    <xf numFmtId="0" fontId="4" fillId="3" borderId="16" xfId="0" applyFont="1" applyFill="1" applyBorder="1" applyAlignment="1">
      <alignment horizontal="left" vertical="top" wrapText="1"/>
    </xf>
    <xf numFmtId="0" fontId="13" fillId="3" borderId="16" xfId="0" applyFont="1" applyFill="1" applyBorder="1" applyAlignment="1">
      <alignment horizontal="left" vertical="top" wrapText="1"/>
    </xf>
    <xf numFmtId="0" fontId="13" fillId="3" borderId="20" xfId="0" applyFont="1" applyFill="1" applyBorder="1" applyAlignment="1">
      <alignment horizontal="left" vertical="top" wrapText="1"/>
    </xf>
    <xf numFmtId="0" fontId="4" fillId="3" borderId="4" xfId="0" applyFont="1" applyFill="1" applyBorder="1" applyAlignment="1">
      <alignment horizontal="left" vertical="top" wrapText="1"/>
    </xf>
    <xf numFmtId="0" fontId="13" fillId="2" borderId="0" xfId="0" applyFont="1" applyFill="1" applyAlignment="1">
      <alignment horizontal="left" vertical="top" wrapText="1"/>
    </xf>
    <xf numFmtId="0" fontId="4" fillId="2" borderId="0" xfId="0" applyFont="1" applyFill="1" applyAlignment="1">
      <alignment horizontal="left" vertical="center" wrapText="1"/>
    </xf>
    <xf numFmtId="0" fontId="13" fillId="2" borderId="51" xfId="0" applyFont="1" applyFill="1" applyBorder="1"/>
    <xf numFmtId="0" fontId="4" fillId="3" borderId="20" xfId="0" applyFont="1" applyFill="1" applyBorder="1" applyAlignment="1">
      <alignment horizontal="left" vertical="top" wrapText="1"/>
    </xf>
    <xf numFmtId="0" fontId="13" fillId="2" borderId="21" xfId="0" applyFont="1" applyFill="1" applyBorder="1"/>
    <xf numFmtId="0" fontId="13" fillId="2" borderId="11" xfId="0" applyFont="1" applyFill="1" applyBorder="1" applyAlignment="1">
      <alignment horizontal="left" vertical="center" wrapText="1"/>
    </xf>
    <xf numFmtId="0" fontId="13" fillId="2" borderId="11" xfId="0" applyFont="1" applyFill="1" applyBorder="1" applyAlignment="1">
      <alignment vertical="top" wrapText="1"/>
    </xf>
    <xf numFmtId="0" fontId="2" fillId="2" borderId="11" xfId="0" applyFont="1" applyFill="1" applyBorder="1"/>
    <xf numFmtId="0" fontId="2" fillId="0" borderId="0" xfId="8" applyFont="1"/>
    <xf numFmtId="0" fontId="45" fillId="0" borderId="0" xfId="8"/>
    <xf numFmtId="0" fontId="13" fillId="2" borderId="1" xfId="8" applyFont="1" applyFill="1" applyBorder="1"/>
    <xf numFmtId="0" fontId="13" fillId="2" borderId="2" xfId="8" applyFont="1" applyFill="1" applyBorder="1" applyAlignment="1">
      <alignment horizontal="left" vertical="center"/>
    </xf>
    <xf numFmtId="0" fontId="13" fillId="2" borderId="2" xfId="8" applyFont="1" applyFill="1" applyBorder="1"/>
    <xf numFmtId="0" fontId="45" fillId="2" borderId="2" xfId="8" applyFill="1" applyBorder="1"/>
    <xf numFmtId="0" fontId="13" fillId="2" borderId="3" xfId="8" applyFont="1" applyFill="1" applyBorder="1"/>
    <xf numFmtId="0" fontId="45" fillId="2" borderId="4" xfId="8" applyFill="1" applyBorder="1"/>
    <xf numFmtId="0" fontId="3" fillId="7" borderId="8" xfId="8" applyFont="1" applyFill="1" applyBorder="1"/>
    <xf numFmtId="0" fontId="13" fillId="2" borderId="4" xfId="8" applyFont="1" applyFill="1" applyBorder="1"/>
    <xf numFmtId="0" fontId="13" fillId="2" borderId="8" xfId="8" applyFont="1" applyFill="1" applyBorder="1"/>
    <xf numFmtId="0" fontId="13" fillId="2" borderId="0" xfId="8" applyFont="1" applyFill="1" applyAlignment="1">
      <alignment horizontal="left" vertical="center"/>
    </xf>
    <xf numFmtId="0" fontId="13" fillId="2" borderId="0" xfId="8" applyFont="1" applyFill="1"/>
    <xf numFmtId="0" fontId="45" fillId="2" borderId="0" xfId="8" applyFill="1"/>
    <xf numFmtId="0" fontId="14" fillId="2" borderId="11" xfId="8" applyFont="1" applyFill="1" applyBorder="1" applyAlignment="1">
      <alignment horizontal="center" vertical="center" wrapText="1"/>
    </xf>
    <xf numFmtId="0" fontId="2" fillId="0" borderId="0" xfId="8" applyFont="1" applyAlignment="1">
      <alignment horizontal="left" vertical="center"/>
    </xf>
    <xf numFmtId="0" fontId="13" fillId="2" borderId="4" xfId="8" applyFont="1" applyFill="1" applyBorder="1" applyAlignment="1">
      <alignment horizontal="left" vertical="center"/>
    </xf>
    <xf numFmtId="0" fontId="5" fillId="2" borderId="8" xfId="8" applyFont="1" applyFill="1" applyBorder="1" applyAlignment="1">
      <alignment horizontal="left" vertical="center" wrapText="1"/>
    </xf>
    <xf numFmtId="0" fontId="2" fillId="0" borderId="21" xfId="8" applyFont="1" applyBorder="1" applyAlignment="1">
      <alignment vertical="top" wrapText="1"/>
    </xf>
    <xf numFmtId="0" fontId="2" fillId="0" borderId="14" xfId="8" applyFont="1" applyBorder="1" applyAlignment="1">
      <alignment vertical="top" wrapText="1"/>
    </xf>
    <xf numFmtId="0" fontId="2" fillId="0" borderId="52" xfId="8" applyFont="1" applyBorder="1" applyAlignment="1">
      <alignment horizontal="center" vertical="top"/>
    </xf>
    <xf numFmtId="0" fontId="13" fillId="2" borderId="8" xfId="8" applyFont="1" applyFill="1" applyBorder="1" applyAlignment="1">
      <alignment horizontal="left" vertical="center"/>
    </xf>
    <xf numFmtId="0" fontId="45" fillId="0" borderId="0" xfId="8" applyAlignment="1">
      <alignment horizontal="left" vertical="center"/>
    </xf>
    <xf numFmtId="0" fontId="4" fillId="0" borderId="9" xfId="8" applyFont="1" applyBorder="1" applyAlignment="1">
      <alignment vertical="top" wrapText="1"/>
    </xf>
    <xf numFmtId="0" fontId="2" fillId="0" borderId="5" xfId="8" applyFont="1" applyBorder="1" applyAlignment="1">
      <alignment horizontal="left" vertical="top" wrapText="1"/>
    </xf>
    <xf numFmtId="0" fontId="4" fillId="0" borderId="7" xfId="8" applyFont="1" applyBorder="1" applyAlignment="1">
      <alignment horizontal="center" vertical="top" wrapText="1"/>
    </xf>
    <xf numFmtId="0" fontId="4" fillId="0" borderId="5" xfId="8" applyFont="1" applyBorder="1" applyAlignment="1">
      <alignment vertical="top" wrapText="1"/>
    </xf>
    <xf numFmtId="0" fontId="2" fillId="0" borderId="9" xfId="8" applyFont="1" applyBorder="1" applyAlignment="1">
      <alignment horizontal="center" vertical="top"/>
    </xf>
    <xf numFmtId="0" fontId="14" fillId="2" borderId="8" xfId="8" applyFont="1" applyFill="1" applyBorder="1" applyAlignment="1">
      <alignment horizontal="left" vertical="center" wrapText="1"/>
    </xf>
    <xf numFmtId="0" fontId="2" fillId="0" borderId="5" xfId="8" applyFont="1" applyBorder="1" applyAlignment="1">
      <alignment vertical="top" wrapText="1"/>
    </xf>
    <xf numFmtId="0" fontId="2" fillId="0" borderId="7" xfId="8" applyFont="1" applyBorder="1" applyAlignment="1">
      <alignment vertical="top" wrapText="1"/>
    </xf>
    <xf numFmtId="0" fontId="13" fillId="0" borderId="9" xfId="8" applyFont="1" applyBorder="1" applyAlignment="1">
      <alignment horizontal="center" vertical="top" wrapText="1"/>
    </xf>
    <xf numFmtId="0" fontId="13" fillId="3" borderId="5" xfId="8" applyFont="1" applyFill="1" applyBorder="1" applyAlignment="1">
      <alignment vertical="top" wrapText="1"/>
    </xf>
    <xf numFmtId="0" fontId="13" fillId="3" borderId="7" xfId="8" applyFont="1" applyFill="1" applyBorder="1" applyAlignment="1">
      <alignment vertical="top" wrapText="1"/>
    </xf>
    <xf numFmtId="0" fontId="45" fillId="3" borderId="5" xfId="8" applyFill="1" applyBorder="1" applyAlignment="1">
      <alignment vertical="top"/>
    </xf>
    <xf numFmtId="0" fontId="2" fillId="3" borderId="9" xfId="8" applyFont="1" applyFill="1" applyBorder="1" applyAlignment="1">
      <alignment vertical="top"/>
    </xf>
    <xf numFmtId="0" fontId="14" fillId="2" borderId="0" xfId="8" applyFont="1" applyFill="1" applyAlignment="1">
      <alignment horizontal="left" vertical="center" wrapText="1"/>
    </xf>
    <xf numFmtId="0" fontId="13" fillId="2" borderId="0" xfId="8" applyFont="1" applyFill="1" applyAlignment="1">
      <alignment horizontal="left" vertical="center" wrapText="1"/>
    </xf>
    <xf numFmtId="0" fontId="13" fillId="2" borderId="0" xfId="8" applyFont="1" applyFill="1" applyAlignment="1">
      <alignment horizontal="right" vertical="center"/>
    </xf>
    <xf numFmtId="0" fontId="13" fillId="11" borderId="9" xfId="8" applyFont="1" applyFill="1" applyBorder="1" applyAlignment="1">
      <alignment horizontal="center" vertical="center"/>
    </xf>
    <xf numFmtId="0" fontId="13" fillId="2" borderId="0" xfId="8" applyFont="1" applyFill="1" applyAlignment="1">
      <alignment horizontal="right"/>
    </xf>
    <xf numFmtId="0" fontId="7" fillId="2" borderId="0" xfId="8" applyFont="1" applyFill="1" applyAlignment="1">
      <alignment horizontal="left" vertical="center" wrapText="1"/>
    </xf>
    <xf numFmtId="0" fontId="41" fillId="2" borderId="0" xfId="8" applyFont="1" applyFill="1" applyAlignment="1">
      <alignment horizontal="left" vertical="center"/>
    </xf>
    <xf numFmtId="0" fontId="14" fillId="2" borderId="0" xfId="8" applyFont="1" applyFill="1" applyAlignment="1">
      <alignment horizontal="center" vertical="center" wrapText="1"/>
    </xf>
    <xf numFmtId="0" fontId="2" fillId="3" borderId="5" xfId="8" applyFont="1" applyFill="1" applyBorder="1" applyAlignment="1">
      <alignment vertical="top" wrapText="1"/>
    </xf>
    <xf numFmtId="0" fontId="2" fillId="3" borderId="7" xfId="8" applyFont="1" applyFill="1" applyBorder="1" applyAlignment="1">
      <alignment vertical="top" wrapText="1"/>
    </xf>
    <xf numFmtId="0" fontId="2" fillId="0" borderId="9" xfId="8" applyFont="1" applyBorder="1" applyAlignment="1">
      <alignment vertical="top" wrapText="1"/>
    </xf>
    <xf numFmtId="0" fontId="45" fillId="3" borderId="9" xfId="8" applyFill="1" applyBorder="1" applyAlignment="1">
      <alignment horizontal="center" vertical="top" wrapText="1"/>
    </xf>
    <xf numFmtId="0" fontId="45" fillId="3" borderId="9" xfId="8" applyFill="1" applyBorder="1" applyAlignment="1">
      <alignment horizontal="center" vertical="top"/>
    </xf>
    <xf numFmtId="0" fontId="22" fillId="2" borderId="0" xfId="8" applyFont="1" applyFill="1"/>
    <xf numFmtId="0" fontId="14" fillId="2" borderId="25" xfId="8" applyFont="1" applyFill="1" applyBorder="1" applyAlignment="1">
      <alignment horizontal="center" vertical="center" wrapText="1"/>
    </xf>
    <xf numFmtId="0" fontId="14" fillId="2" borderId="26" xfId="8" applyFont="1" applyFill="1" applyBorder="1" applyAlignment="1">
      <alignment horizontal="center" vertical="center" wrapText="1"/>
    </xf>
    <xf numFmtId="0" fontId="45" fillId="3" borderId="52" xfId="8" applyFill="1" applyBorder="1"/>
    <xf numFmtId="0" fontId="45" fillId="3" borderId="9" xfId="8" applyFill="1" applyBorder="1"/>
    <xf numFmtId="0" fontId="13" fillId="11" borderId="9" xfId="8" applyFont="1" applyFill="1" applyBorder="1" applyAlignment="1">
      <alignment horizontal="left" vertical="center"/>
    </xf>
    <xf numFmtId="0" fontId="42" fillId="3" borderId="5" xfId="8" applyFont="1" applyFill="1" applyBorder="1" applyAlignment="1">
      <alignment vertical="center" wrapText="1"/>
    </xf>
    <xf numFmtId="0" fontId="42" fillId="3" borderId="6" xfId="8" applyFont="1" applyFill="1" applyBorder="1" applyAlignment="1">
      <alignment vertical="center" wrapText="1"/>
    </xf>
    <xf numFmtId="0" fontId="7" fillId="3" borderId="6" xfId="8" applyFont="1" applyFill="1" applyBorder="1" applyAlignment="1">
      <alignment vertical="center" wrapText="1"/>
    </xf>
    <xf numFmtId="0" fontId="7" fillId="3" borderId="7" xfId="8" applyFont="1" applyFill="1" applyBorder="1" applyAlignment="1">
      <alignment vertical="center" wrapText="1"/>
    </xf>
    <xf numFmtId="0" fontId="43" fillId="2" borderId="0" xfId="8" applyFont="1" applyFill="1" applyAlignment="1">
      <alignment vertical="top" wrapText="1"/>
    </xf>
    <xf numFmtId="0" fontId="44" fillId="2" borderId="0" xfId="8" applyFont="1" applyFill="1"/>
    <xf numFmtId="0" fontId="14" fillId="2" borderId="0" xfId="8" applyFont="1" applyFill="1"/>
    <xf numFmtId="0" fontId="4" fillId="3" borderId="15" xfId="8" applyFont="1" applyFill="1" applyBorder="1" applyAlignment="1">
      <alignment horizontal="left" vertical="top" wrapText="1"/>
    </xf>
    <xf numFmtId="0" fontId="13" fillId="3" borderId="15" xfId="8" applyFont="1" applyFill="1" applyBorder="1" applyAlignment="1">
      <alignment horizontal="left" vertical="top" wrapText="1"/>
    </xf>
    <xf numFmtId="0" fontId="4" fillId="3" borderId="16" xfId="8" applyFont="1" applyFill="1" applyBorder="1" applyAlignment="1">
      <alignment horizontal="left" vertical="top" wrapText="1"/>
    </xf>
    <xf numFmtId="0" fontId="13" fillId="3" borderId="16" xfId="8" applyFont="1" applyFill="1" applyBorder="1" applyAlignment="1">
      <alignment horizontal="left" vertical="top" wrapText="1"/>
    </xf>
    <xf numFmtId="0" fontId="13" fillId="3" borderId="20" xfId="8" applyFont="1" applyFill="1" applyBorder="1" applyAlignment="1">
      <alignment horizontal="left" vertical="top" wrapText="1"/>
    </xf>
    <xf numFmtId="0" fontId="4" fillId="3" borderId="4" xfId="8" applyFont="1" applyFill="1" applyBorder="1" applyAlignment="1">
      <alignment horizontal="left" vertical="top" wrapText="1"/>
    </xf>
    <xf numFmtId="0" fontId="13" fillId="2" borderId="0" xfId="8" applyFont="1" applyFill="1" applyAlignment="1">
      <alignment horizontal="left" vertical="top" wrapText="1"/>
    </xf>
    <xf numFmtId="0" fontId="4" fillId="2" borderId="0" xfId="8" applyFont="1" applyFill="1" applyAlignment="1">
      <alignment horizontal="left" vertical="center" wrapText="1"/>
    </xf>
    <xf numFmtId="0" fontId="13" fillId="2" borderId="51" xfId="8" applyFont="1" applyFill="1" applyBorder="1"/>
    <xf numFmtId="0" fontId="4" fillId="3" borderId="20" xfId="8" applyFont="1" applyFill="1" applyBorder="1" applyAlignment="1">
      <alignment horizontal="left" vertical="top" wrapText="1"/>
    </xf>
    <xf numFmtId="0" fontId="13" fillId="2" borderId="21" xfId="8" applyFont="1" applyFill="1" applyBorder="1"/>
    <xf numFmtId="0" fontId="13" fillId="2" borderId="11" xfId="8" applyFont="1" applyFill="1" applyBorder="1" applyAlignment="1">
      <alignment horizontal="left" vertical="center" wrapText="1"/>
    </xf>
    <xf numFmtId="0" fontId="13" fillId="2" borderId="11" xfId="8" applyFont="1" applyFill="1" applyBorder="1" applyAlignment="1">
      <alignment vertical="top" wrapText="1"/>
    </xf>
    <xf numFmtId="0" fontId="45" fillId="2" borderId="11" xfId="8" applyFill="1" applyBorder="1"/>
    <xf numFmtId="0" fontId="13" fillId="2" borderId="14" xfId="8" applyFont="1" applyFill="1" applyBorder="1"/>
    <xf numFmtId="0" fontId="1" fillId="0" borderId="0" xfId="11"/>
    <xf numFmtId="0" fontId="1" fillId="0" borderId="0" xfId="11" applyAlignment="1">
      <alignment horizontal="left" vertical="center"/>
    </xf>
    <xf numFmtId="0" fontId="2" fillId="0" borderId="0" xfId="11" applyFont="1"/>
    <xf numFmtId="0" fontId="13" fillId="2" borderId="14" xfId="11" applyFont="1" applyFill="1" applyBorder="1"/>
    <xf numFmtId="0" fontId="1" fillId="2" borderId="11" xfId="11" applyFill="1" applyBorder="1"/>
    <xf numFmtId="0" fontId="13" fillId="2" borderId="11" xfId="11" applyFont="1" applyFill="1" applyBorder="1" applyAlignment="1">
      <alignment vertical="top" wrapText="1"/>
    </xf>
    <xf numFmtId="0" fontId="13" fillId="2" borderId="11" xfId="11" applyFont="1" applyFill="1" applyBorder="1" applyAlignment="1">
      <alignment horizontal="left" vertical="center" wrapText="1"/>
    </xf>
    <xf numFmtId="0" fontId="13" fillId="2" borderId="21" xfId="11" applyFont="1" applyFill="1" applyBorder="1"/>
    <xf numFmtId="0" fontId="13" fillId="2" borderId="8" xfId="11" applyFont="1" applyFill="1" applyBorder="1"/>
    <xf numFmtId="0" fontId="4" fillId="2" borderId="0" xfId="11" applyFont="1" applyFill="1" applyAlignment="1">
      <alignment horizontal="left" vertical="center" wrapText="1"/>
    </xf>
    <xf numFmtId="0" fontId="13" fillId="2" borderId="0" xfId="11" applyFont="1" applyFill="1" applyAlignment="1">
      <alignment horizontal="left" vertical="top" wrapText="1"/>
    </xf>
    <xf numFmtId="0" fontId="13" fillId="2" borderId="4" xfId="11" applyFont="1" applyFill="1" applyBorder="1"/>
    <xf numFmtId="0" fontId="4" fillId="3" borderId="20" xfId="11" applyFont="1" applyFill="1" applyBorder="1" applyAlignment="1">
      <alignment horizontal="left" vertical="top" wrapText="1"/>
    </xf>
    <xf numFmtId="0" fontId="13" fillId="2" borderId="51" xfId="11" applyFont="1" applyFill="1" applyBorder="1"/>
    <xf numFmtId="0" fontId="4" fillId="3" borderId="4" xfId="11" applyFont="1" applyFill="1" applyBorder="1" applyAlignment="1">
      <alignment horizontal="left" vertical="top" wrapText="1"/>
    </xf>
    <xf numFmtId="0" fontId="13" fillId="3" borderId="20" xfId="11" applyFont="1" applyFill="1" applyBorder="1" applyAlignment="1">
      <alignment horizontal="left" vertical="top" wrapText="1"/>
    </xf>
    <xf numFmtId="0" fontId="13" fillId="2" borderId="0" xfId="11" applyFont="1" applyFill="1"/>
    <xf numFmtId="0" fontId="4" fillId="3" borderId="16" xfId="11" applyFont="1" applyFill="1" applyBorder="1" applyAlignment="1">
      <alignment horizontal="left" vertical="top" wrapText="1"/>
    </xf>
    <xf numFmtId="0" fontId="13" fillId="3" borderId="16" xfId="11" applyFont="1" applyFill="1" applyBorder="1" applyAlignment="1">
      <alignment horizontal="left" vertical="top" wrapText="1"/>
    </xf>
    <xf numFmtId="0" fontId="13" fillId="2" borderId="8" xfId="11" applyFont="1" applyFill="1" applyBorder="1" applyAlignment="1">
      <alignment horizontal="left" vertical="center"/>
    </xf>
    <xf numFmtId="0" fontId="13" fillId="2" borderId="4" xfId="11" applyFont="1" applyFill="1" applyBorder="1" applyAlignment="1">
      <alignment horizontal="left" vertical="center"/>
    </xf>
    <xf numFmtId="0" fontId="2" fillId="0" borderId="0" xfId="11" applyFont="1" applyAlignment="1">
      <alignment horizontal="left" vertical="center"/>
    </xf>
    <xf numFmtId="0" fontId="13" fillId="3" borderId="15" xfId="11" applyFont="1" applyFill="1" applyBorder="1" applyAlignment="1">
      <alignment horizontal="left" vertical="top" wrapText="1"/>
    </xf>
    <xf numFmtId="0" fontId="4" fillId="3" borderId="15" xfId="11" applyFont="1" applyFill="1" applyBorder="1" applyAlignment="1">
      <alignment horizontal="left" vertical="top" wrapText="1"/>
    </xf>
    <xf numFmtId="0" fontId="1" fillId="2" borderId="0" xfId="11" applyFill="1"/>
    <xf numFmtId="0" fontId="14" fillId="2" borderId="0" xfId="11" applyFont="1" applyFill="1"/>
    <xf numFmtId="0" fontId="44" fillId="2" borderId="0" xfId="11" applyFont="1" applyFill="1"/>
    <xf numFmtId="0" fontId="13" fillId="2" borderId="0" xfId="11" applyFont="1" applyFill="1" applyAlignment="1">
      <alignment horizontal="left" vertical="center"/>
    </xf>
    <xf numFmtId="0" fontId="43" fillId="2" borderId="0" xfId="11" applyFont="1" applyFill="1" applyAlignment="1">
      <alignment vertical="top" wrapText="1"/>
    </xf>
    <xf numFmtId="0" fontId="7" fillId="3" borderId="7" xfId="11" applyFont="1" applyFill="1" applyBorder="1" applyAlignment="1">
      <alignment vertical="center" wrapText="1"/>
    </xf>
    <xf numFmtId="0" fontId="7" fillId="3" borderId="6" xfId="11" applyFont="1" applyFill="1" applyBorder="1" applyAlignment="1">
      <alignment vertical="center" wrapText="1"/>
    </xf>
    <xf numFmtId="0" fontId="42" fillId="3" borderId="6" xfId="11" applyFont="1" applyFill="1" applyBorder="1" applyAlignment="1">
      <alignment vertical="center" wrapText="1"/>
    </xf>
    <xf numFmtId="0" fontId="42" fillId="3" borderId="5" xfId="11" applyFont="1" applyFill="1" applyBorder="1" applyAlignment="1">
      <alignment vertical="center" wrapText="1"/>
    </xf>
    <xf numFmtId="0" fontId="13" fillId="2" borderId="0" xfId="11" applyFont="1" applyFill="1" applyAlignment="1">
      <alignment horizontal="right"/>
    </xf>
    <xf numFmtId="0" fontId="13" fillId="2" borderId="0" xfId="11" applyFont="1" applyFill="1" applyAlignment="1">
      <alignment horizontal="right" vertical="center"/>
    </xf>
    <xf numFmtId="0" fontId="22" fillId="2" borderId="0" xfId="11" applyFont="1" applyFill="1"/>
    <xf numFmtId="0" fontId="13" fillId="11" borderId="9" xfId="11" applyFont="1" applyFill="1" applyBorder="1" applyAlignment="1">
      <alignment horizontal="left" vertical="center"/>
    </xf>
    <xf numFmtId="0" fontId="1" fillId="3" borderId="9" xfId="11" applyFill="1" applyBorder="1"/>
    <xf numFmtId="0" fontId="14" fillId="2" borderId="0" xfId="11" applyFont="1" applyFill="1" applyAlignment="1">
      <alignment horizontal="center" vertical="center" wrapText="1"/>
    </xf>
    <xf numFmtId="0" fontId="41" fillId="2" borderId="0" xfId="11" applyFont="1" applyFill="1" applyAlignment="1">
      <alignment horizontal="left" vertical="center"/>
    </xf>
    <xf numFmtId="0" fontId="7" fillId="2" borderId="0" xfId="11" applyFont="1" applyFill="1" applyAlignment="1">
      <alignment horizontal="left" vertical="center" wrapText="1"/>
    </xf>
    <xf numFmtId="0" fontId="13" fillId="11" borderId="9" xfId="11" applyFont="1" applyFill="1" applyBorder="1" applyAlignment="1">
      <alignment horizontal="center" vertical="center"/>
    </xf>
    <xf numFmtId="0" fontId="13" fillId="3" borderId="9" xfId="11" applyFont="1" applyFill="1" applyBorder="1" applyAlignment="1">
      <alignment horizontal="center" vertical="top" wrapText="1"/>
    </xf>
    <xf numFmtId="0" fontId="2" fillId="3" borderId="9" xfId="11" quotePrefix="1" applyFont="1" applyFill="1" applyBorder="1" applyAlignment="1">
      <alignment vertical="top" wrapText="1"/>
    </xf>
    <xf numFmtId="0" fontId="2" fillId="3" borderId="9" xfId="11" applyFont="1" applyFill="1" applyBorder="1" applyAlignment="1">
      <alignment vertical="top" wrapText="1"/>
    </xf>
    <xf numFmtId="0" fontId="13" fillId="3" borderId="7" xfId="11" applyFont="1" applyFill="1" applyBorder="1" applyAlignment="1">
      <alignment vertical="top" wrapText="1"/>
    </xf>
    <xf numFmtId="0" fontId="13" fillId="3" borderId="5" xfId="11" applyFont="1" applyFill="1" applyBorder="1" applyAlignment="1">
      <alignment vertical="top" wrapText="1"/>
    </xf>
    <xf numFmtId="0" fontId="5" fillId="2" borderId="8" xfId="11" applyFont="1" applyFill="1" applyBorder="1" applyAlignment="1">
      <alignment horizontal="left" vertical="center" wrapText="1"/>
    </xf>
    <xf numFmtId="0" fontId="13" fillId="2" borderId="0" xfId="11" applyFont="1" applyFill="1" applyAlignment="1">
      <alignment horizontal="left" vertical="center" wrapText="1"/>
    </xf>
    <xf numFmtId="0" fontId="14" fillId="2" borderId="0" xfId="11" applyFont="1" applyFill="1" applyAlignment="1">
      <alignment horizontal="left" vertical="center" wrapText="1"/>
    </xf>
    <xf numFmtId="0" fontId="3" fillId="2" borderId="8" xfId="11" applyFont="1" applyFill="1" applyBorder="1"/>
    <xf numFmtId="0" fontId="1" fillId="2" borderId="4" xfId="11" applyFill="1" applyBorder="1"/>
    <xf numFmtId="0" fontId="13" fillId="2" borderId="3" xfId="11" applyFont="1" applyFill="1" applyBorder="1"/>
    <xf numFmtId="0" fontId="1" fillId="2" borderId="2" xfId="11" applyFill="1" applyBorder="1"/>
    <xf numFmtId="0" fontId="13" fillId="2" borderId="2" xfId="11" applyFont="1" applyFill="1" applyBorder="1"/>
    <xf numFmtId="0" fontId="13" fillId="2" borderId="2" xfId="11" applyFont="1" applyFill="1" applyBorder="1" applyAlignment="1">
      <alignment horizontal="left" vertical="center"/>
    </xf>
    <xf numFmtId="0" fontId="13" fillId="2" borderId="1" xfId="11" applyFont="1" applyFill="1" applyBorder="1"/>
    <xf numFmtId="0" fontId="13" fillId="3" borderId="5" xfId="11" applyFont="1" applyFill="1" applyBorder="1" applyAlignment="1">
      <alignment horizontal="left" vertical="center" wrapText="1"/>
    </xf>
    <xf numFmtId="0" fontId="13" fillId="3" borderId="7" xfId="11" applyFont="1" applyFill="1" applyBorder="1" applyAlignment="1">
      <alignment horizontal="center" vertical="center" wrapText="1"/>
    </xf>
    <xf numFmtId="0" fontId="13" fillId="3" borderId="5" xfId="11" applyFont="1" applyFill="1" applyBorder="1" applyAlignment="1">
      <alignment horizontal="center" vertical="center" wrapText="1"/>
    </xf>
    <xf numFmtId="0" fontId="14" fillId="2" borderId="8" xfId="11" applyFont="1" applyFill="1" applyBorder="1" applyAlignment="1">
      <alignment horizontal="left" vertical="center" wrapText="1"/>
    </xf>
    <xf numFmtId="0" fontId="13" fillId="3" borderId="5" xfId="11" applyFont="1" applyFill="1" applyBorder="1" applyAlignment="1">
      <alignment vertical="center" wrapText="1"/>
    </xf>
    <xf numFmtId="0" fontId="13" fillId="3" borderId="7" xfId="11" applyFont="1" applyFill="1" applyBorder="1" applyAlignment="1">
      <alignment vertical="center" wrapText="1"/>
    </xf>
    <xf numFmtId="0" fontId="0" fillId="0" borderId="0" xfId="0" applyProtection="1"/>
    <xf numFmtId="0" fontId="48" fillId="2" borderId="1" xfId="0" applyFont="1" applyFill="1" applyBorder="1" applyAlignment="1">
      <alignment vertical="center"/>
    </xf>
    <xf numFmtId="0" fontId="0" fillId="2" borderId="3" xfId="0" applyFill="1" applyBorder="1"/>
    <xf numFmtId="0" fontId="48" fillId="2" borderId="4" xfId="0" applyFont="1" applyFill="1" applyBorder="1" applyAlignment="1">
      <alignment vertical="center"/>
    </xf>
    <xf numFmtId="0" fontId="0" fillId="2" borderId="0" xfId="0" applyFill="1" applyBorder="1"/>
    <xf numFmtId="0" fontId="48" fillId="2" borderId="0" xfId="0" applyFont="1" applyFill="1" applyBorder="1" applyAlignment="1">
      <alignment vertical="center"/>
    </xf>
    <xf numFmtId="0" fontId="52" fillId="2" borderId="2" xfId="0" applyFont="1" applyFill="1" applyBorder="1" applyAlignment="1">
      <alignment vertical="top" wrapText="1"/>
    </xf>
    <xf numFmtId="0" fontId="52" fillId="2" borderId="3" xfId="0" applyFont="1" applyFill="1" applyBorder="1" applyAlignment="1">
      <alignment vertical="top" wrapText="1"/>
    </xf>
    <xf numFmtId="0" fontId="24" fillId="2" borderId="11" xfId="5" applyFill="1" applyBorder="1" applyAlignment="1" applyProtection="1">
      <alignment vertical="top" wrapText="1"/>
    </xf>
    <xf numFmtId="0" fontId="24" fillId="2" borderId="14" xfId="5" applyFill="1" applyBorder="1" applyAlignment="1" applyProtection="1">
      <alignment vertical="top" wrapText="1"/>
    </xf>
    <xf numFmtId="0" fontId="0" fillId="13" borderId="9" xfId="0" applyFill="1" applyBorder="1" applyProtection="1"/>
    <xf numFmtId="0" fontId="0" fillId="14" borderId="9" xfId="0" applyFill="1" applyBorder="1" applyProtection="1">
      <protection locked="0"/>
    </xf>
    <xf numFmtId="0" fontId="0" fillId="0" borderId="26" xfId="0" applyBorder="1" applyProtection="1"/>
    <xf numFmtId="0" fontId="57" fillId="15" borderId="37" xfId="0" applyFont="1" applyFill="1" applyBorder="1" applyAlignment="1" applyProtection="1">
      <alignment horizontal="left" vertical="center" wrapText="1"/>
    </xf>
    <xf numFmtId="0" fontId="57" fillId="15" borderId="32" xfId="0" applyFont="1" applyFill="1" applyBorder="1" applyAlignment="1" applyProtection="1">
      <alignment horizontal="left" vertical="center" wrapText="1"/>
    </xf>
    <xf numFmtId="0" fontId="57" fillId="15" borderId="30" xfId="0" applyFont="1" applyFill="1" applyBorder="1" applyAlignment="1" applyProtection="1">
      <alignment horizontal="left" vertical="center" wrapText="1"/>
    </xf>
    <xf numFmtId="0" fontId="58" fillId="0" borderId="28" xfId="0" applyFont="1" applyBorder="1" applyAlignment="1" applyProtection="1">
      <alignment horizontal="left" vertical="center"/>
    </xf>
    <xf numFmtId="0" fontId="17" fillId="6" borderId="32" xfId="4" applyFont="1" applyBorder="1" applyAlignment="1" applyProtection="1">
      <alignment horizontal="center" vertical="center"/>
      <protection locked="0"/>
    </xf>
    <xf numFmtId="0" fontId="59" fillId="6" borderId="32" xfId="4" applyFont="1" applyBorder="1" applyAlignment="1" applyProtection="1">
      <alignment horizontal="center" vertical="center"/>
      <protection locked="0"/>
    </xf>
    <xf numFmtId="0" fontId="59" fillId="6" borderId="35" xfId="4" applyFont="1" applyBorder="1" applyAlignment="1" applyProtection="1">
      <alignment horizontal="center" vertical="center"/>
      <protection locked="0"/>
    </xf>
    <xf numFmtId="0" fontId="58" fillId="0" borderId="47" xfId="0" applyFont="1" applyBorder="1" applyAlignment="1" applyProtection="1">
      <alignment horizontal="left" vertical="center"/>
    </xf>
    <xf numFmtId="3" fontId="0" fillId="16" borderId="32" xfId="4" applyNumberFormat="1" applyFont="1" applyFill="1" applyBorder="1" applyAlignment="1" applyProtection="1">
      <alignment horizontal="center" vertical="center"/>
      <protection locked="0"/>
    </xf>
    <xf numFmtId="0" fontId="59" fillId="16" borderId="32" xfId="4" applyFont="1" applyFill="1" applyBorder="1" applyAlignment="1" applyProtection="1">
      <alignment horizontal="center" vertical="center"/>
      <protection locked="0"/>
    </xf>
    <xf numFmtId="3" fontId="59" fillId="16" borderId="35" xfId="4" applyNumberFormat="1" applyFont="1" applyFill="1" applyBorder="1" applyAlignment="1" applyProtection="1">
      <alignment horizontal="center" vertical="center"/>
      <protection locked="0"/>
    </xf>
    <xf numFmtId="4" fontId="17" fillId="16" borderId="32" xfId="4" applyNumberFormat="1" applyFont="1" applyFill="1" applyBorder="1" applyAlignment="1" applyProtection="1">
      <alignment horizontal="center" vertical="center"/>
      <protection locked="0"/>
    </xf>
    <xf numFmtId="4" fontId="59" fillId="16" borderId="35" xfId="4" applyNumberFormat="1" applyFont="1" applyFill="1" applyBorder="1" applyAlignment="1" applyProtection="1">
      <alignment horizontal="center" vertical="center"/>
      <protection locked="0"/>
    </xf>
    <xf numFmtId="0" fontId="60" fillId="0" borderId="32" xfId="0" applyFont="1" applyBorder="1" applyAlignment="1" applyProtection="1">
      <alignment horizontal="left" vertical="center"/>
    </xf>
    <xf numFmtId="10" fontId="59" fillId="6" borderId="32" xfId="4" applyNumberFormat="1" applyFont="1" applyBorder="1" applyAlignment="1" applyProtection="1">
      <alignment horizontal="center" vertical="center"/>
      <protection locked="0"/>
    </xf>
    <xf numFmtId="10" fontId="59" fillId="6" borderId="35" xfId="4" applyNumberFormat="1" applyFont="1" applyBorder="1" applyAlignment="1" applyProtection="1">
      <alignment horizontal="center" vertical="center"/>
      <protection locked="0"/>
    </xf>
    <xf numFmtId="0" fontId="60" fillId="0" borderId="37" xfId="0" applyFont="1" applyBorder="1" applyAlignment="1" applyProtection="1">
      <alignment horizontal="left" vertical="center"/>
    </xf>
    <xf numFmtId="10" fontId="59" fillId="16" borderId="32" xfId="4" applyNumberFormat="1" applyFont="1" applyFill="1" applyBorder="1" applyAlignment="1" applyProtection="1">
      <alignment horizontal="center" vertical="center"/>
      <protection locked="0"/>
    </xf>
    <xf numFmtId="10" fontId="59" fillId="16" borderId="35"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57" fillId="15" borderId="29" xfId="0" applyFont="1" applyFill="1" applyBorder="1" applyAlignment="1" applyProtection="1">
      <alignment horizontal="center" vertical="center" wrapText="1"/>
    </xf>
    <xf numFmtId="0" fontId="57" fillId="15" borderId="61" xfId="0" applyFont="1" applyFill="1" applyBorder="1" applyAlignment="1" applyProtection="1">
      <alignment horizontal="center" vertical="center" wrapText="1"/>
    </xf>
    <xf numFmtId="0" fontId="58" fillId="0" borderId="32" xfId="0" applyFont="1" applyFill="1" applyBorder="1" applyAlignment="1" applyProtection="1">
      <alignment vertical="center" wrapText="1"/>
    </xf>
    <xf numFmtId="0" fontId="17" fillId="6" borderId="32" xfId="4" applyBorder="1" applyAlignment="1" applyProtection="1">
      <alignment wrapText="1"/>
      <protection locked="0"/>
    </xf>
    <xf numFmtId="0" fontId="17" fillId="16" borderId="32" xfId="4" applyFill="1" applyBorder="1" applyAlignment="1" applyProtection="1">
      <alignment wrapText="1"/>
      <protection locked="0"/>
    </xf>
    <xf numFmtId="0" fontId="61" fillId="3" borderId="32" xfId="0" applyFont="1" applyFill="1" applyBorder="1" applyAlignment="1" applyProtection="1">
      <alignment vertical="center" wrapText="1"/>
    </xf>
    <xf numFmtId="10" fontId="17" fillId="6" borderId="32" xfId="4" applyNumberFormat="1" applyBorder="1" applyAlignment="1" applyProtection="1">
      <alignment horizontal="center" vertical="center" wrapText="1"/>
      <protection locked="0"/>
    </xf>
    <xf numFmtId="10" fontId="17" fillId="16" borderId="32" xfId="4" applyNumberFormat="1" applyFill="1" applyBorder="1" applyAlignment="1" applyProtection="1">
      <alignment horizontal="center" vertical="center" wrapText="1"/>
      <protection locked="0"/>
    </xf>
    <xf numFmtId="0" fontId="57" fillId="15" borderId="38" xfId="0" applyFont="1" applyFill="1" applyBorder="1" applyAlignment="1" applyProtection="1">
      <alignment horizontal="center" vertical="center" wrapText="1"/>
    </xf>
    <xf numFmtId="0" fontId="57" fillId="15" borderId="32" xfId="0" applyFont="1" applyFill="1" applyBorder="1" applyAlignment="1" applyProtection="1">
      <alignment horizontal="center" vertical="center" wrapText="1"/>
    </xf>
    <xf numFmtId="0" fontId="57" fillId="15" borderId="35" xfId="0" applyFont="1" applyFill="1" applyBorder="1" applyAlignment="1" applyProtection="1">
      <alignment horizontal="center" vertical="center" wrapText="1"/>
    </xf>
    <xf numFmtId="0" fontId="62" fillId="6" borderId="38" xfId="4" applyFont="1" applyBorder="1" applyAlignment="1" applyProtection="1">
      <alignment vertical="center" wrapText="1"/>
      <protection locked="0"/>
    </xf>
    <xf numFmtId="0" fontId="62" fillId="6" borderId="32" xfId="4" applyFont="1" applyBorder="1" applyAlignment="1" applyProtection="1">
      <alignment horizontal="center" vertical="center"/>
      <protection locked="0"/>
    </xf>
    <xf numFmtId="0" fontId="62" fillId="6" borderId="35" xfId="4" applyFont="1" applyBorder="1" applyAlignment="1" applyProtection="1">
      <alignment horizontal="center" vertical="center" wrapText="1"/>
      <protection locked="0"/>
    </xf>
    <xf numFmtId="0" fontId="62" fillId="16" borderId="32" xfId="4" applyFont="1" applyFill="1" applyBorder="1" applyAlignment="1" applyProtection="1">
      <alignment horizontal="center" vertical="center"/>
      <protection locked="0"/>
    </xf>
    <xf numFmtId="0" fontId="62" fillId="16" borderId="38" xfId="4" applyFont="1" applyFill="1" applyBorder="1" applyAlignment="1" applyProtection="1">
      <alignment vertical="center" wrapText="1"/>
      <protection locked="0"/>
    </xf>
    <xf numFmtId="0" fontId="62" fillId="16" borderId="35" xfId="4" applyFont="1" applyFill="1" applyBorder="1" applyAlignment="1" applyProtection="1">
      <alignment horizontal="center" vertical="center" wrapText="1"/>
      <protection locked="0"/>
    </xf>
    <xf numFmtId="0" fontId="62" fillId="16" borderId="35" xfId="4" applyFont="1" applyFill="1" applyBorder="1" applyAlignment="1" applyProtection="1">
      <alignment horizontal="center" vertical="center"/>
      <protection locked="0"/>
    </xf>
    <xf numFmtId="0" fontId="62" fillId="6" borderId="35" xfId="4" applyFont="1" applyBorder="1" applyAlignment="1" applyProtection="1">
      <alignment horizontal="center" vertical="center"/>
      <protection locked="0"/>
    </xf>
    <xf numFmtId="0" fontId="62" fillId="6" borderId="35" xfId="4" applyFont="1" applyBorder="1" applyAlignment="1" applyProtection="1">
      <alignment vertical="center"/>
      <protection locked="0"/>
    </xf>
    <xf numFmtId="0" fontId="62" fillId="16" borderId="35" xfId="4" applyFont="1" applyFill="1" applyBorder="1" applyAlignment="1" applyProtection="1">
      <alignment vertical="center"/>
      <protection locked="0"/>
    </xf>
    <xf numFmtId="0" fontId="62" fillId="6" borderId="62" xfId="4" applyFont="1" applyBorder="1" applyAlignment="1" applyProtection="1">
      <alignment vertical="center"/>
      <protection locked="0"/>
    </xf>
    <xf numFmtId="0" fontId="62" fillId="16" borderId="62"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57" fillId="15" borderId="29" xfId="0" applyFont="1" applyFill="1" applyBorder="1" applyAlignment="1" applyProtection="1">
      <alignment horizontal="center" vertical="center"/>
    </xf>
    <xf numFmtId="0" fontId="57" fillId="15" borderId="30" xfId="0" applyFont="1" applyFill="1" applyBorder="1" applyAlignment="1" applyProtection="1">
      <alignment horizontal="center" vertical="center"/>
    </xf>
    <xf numFmtId="0" fontId="17" fillId="6" borderId="32" xfId="4" applyBorder="1" applyAlignment="1" applyProtection="1">
      <alignment horizontal="center" wrapText="1"/>
      <protection locked="0"/>
    </xf>
    <xf numFmtId="0" fontId="0" fillId="16" borderId="32" xfId="4" applyFont="1" applyFill="1" applyBorder="1" applyAlignment="1" applyProtection="1">
      <alignment horizontal="center" wrapText="1"/>
      <protection locked="0"/>
    </xf>
    <xf numFmtId="0" fontId="17" fillId="16" borderId="32" xfId="4" applyFill="1" applyBorder="1" applyAlignment="1" applyProtection="1">
      <alignment horizontal="center" wrapText="1"/>
      <protection locked="0"/>
    </xf>
    <xf numFmtId="0" fontId="57" fillId="15" borderId="37" xfId="0" applyFont="1" applyFill="1" applyBorder="1" applyAlignment="1" applyProtection="1">
      <alignment horizontal="center" vertical="center" wrapText="1"/>
    </xf>
    <xf numFmtId="0" fontId="17" fillId="6" borderId="32" xfId="4" applyBorder="1" applyAlignment="1" applyProtection="1">
      <alignment horizontal="center" vertical="center"/>
      <protection locked="0"/>
    </xf>
    <xf numFmtId="10" fontId="17" fillId="6" borderId="32" xfId="4" applyNumberFormat="1" applyBorder="1" applyAlignment="1" applyProtection="1">
      <alignment horizontal="center" vertical="center"/>
      <protection locked="0"/>
    </xf>
    <xf numFmtId="0" fontId="17" fillId="16" borderId="32" xfId="4" applyFill="1" applyBorder="1" applyAlignment="1" applyProtection="1">
      <alignment horizontal="center" vertical="center"/>
      <protection locked="0"/>
    </xf>
    <xf numFmtId="10" fontId="17" fillId="16" borderId="32" xfId="4" applyNumberFormat="1" applyFill="1" applyBorder="1" applyAlignment="1" applyProtection="1">
      <alignment horizontal="center" vertical="center"/>
      <protection locked="0"/>
    </xf>
    <xf numFmtId="0" fontId="57" fillId="15" borderId="34" xfId="0" applyFont="1" applyFill="1" applyBorder="1" applyAlignment="1" applyProtection="1">
      <alignment horizontal="center" vertical="center" wrapText="1"/>
    </xf>
    <xf numFmtId="0" fontId="57" fillId="15" borderId="41" xfId="0" applyFont="1" applyFill="1" applyBorder="1" applyAlignment="1" applyProtection="1">
      <alignment horizontal="center" vertical="center" wrapText="1"/>
    </xf>
    <xf numFmtId="0" fontId="57" fillId="15" borderId="39" xfId="0" applyFont="1" applyFill="1" applyBorder="1" applyAlignment="1" applyProtection="1">
      <alignment horizontal="center" vertical="center" wrapText="1"/>
    </xf>
    <xf numFmtId="0" fontId="17" fillId="6" borderId="32" xfId="4" applyBorder="1" applyProtection="1">
      <protection locked="0"/>
    </xf>
    <xf numFmtId="0" fontId="62" fillId="6" borderId="41" xfId="4" applyFont="1" applyBorder="1" applyAlignment="1" applyProtection="1">
      <alignment vertical="center" wrapText="1"/>
      <protection locked="0"/>
    </xf>
    <xf numFmtId="0" fontId="62" fillId="6" borderId="39" xfId="4" applyFont="1" applyBorder="1" applyAlignment="1" applyProtection="1">
      <alignment horizontal="center" vertical="center"/>
      <protection locked="0"/>
    </xf>
    <xf numFmtId="0" fontId="17" fillId="16" borderId="32" xfId="4" applyFill="1" applyBorder="1" applyAlignment="1" applyProtection="1">
      <alignment horizontal="center"/>
      <protection locked="0"/>
    </xf>
    <xf numFmtId="0" fontId="62" fillId="16" borderId="41" xfId="4" applyFont="1" applyFill="1" applyBorder="1" applyAlignment="1" applyProtection="1">
      <alignment vertical="center" wrapText="1"/>
      <protection locked="0"/>
    </xf>
    <xf numFmtId="0" fontId="62" fillId="16" borderId="39" xfId="4" applyFont="1" applyFill="1" applyBorder="1" applyAlignment="1" applyProtection="1">
      <alignment horizontal="center" vertical="center"/>
      <protection locked="0"/>
    </xf>
    <xf numFmtId="0" fontId="17" fillId="16" borderId="32" xfId="4" applyFill="1" applyBorder="1" applyProtection="1">
      <protection locked="0"/>
    </xf>
    <xf numFmtId="0" fontId="63" fillId="15" borderId="34" xfId="0" applyFont="1" applyFill="1" applyBorder="1" applyAlignment="1" applyProtection="1">
      <alignment horizontal="center" vertical="center" wrapText="1"/>
    </xf>
    <xf numFmtId="0" fontId="63" fillId="15" borderId="41" xfId="0" applyFont="1" applyFill="1" applyBorder="1" applyAlignment="1" applyProtection="1">
      <alignment horizontal="center" vertical="center" wrapText="1"/>
    </xf>
    <xf numFmtId="0" fontId="63" fillId="15" borderId="32" xfId="0" applyFont="1" applyFill="1" applyBorder="1" applyAlignment="1" applyProtection="1">
      <alignment horizontal="center" vertical="center" wrapText="1"/>
    </xf>
    <xf numFmtId="0" fontId="63" fillId="15" borderId="39" xfId="0" applyFont="1" applyFill="1" applyBorder="1" applyAlignment="1" applyProtection="1">
      <alignment horizontal="center" vertical="center" wrapText="1"/>
    </xf>
    <xf numFmtId="0" fontId="35" fillId="6" borderId="32" xfId="4" applyFont="1" applyBorder="1" applyAlignment="1" applyProtection="1">
      <alignment horizontal="center" vertical="center"/>
      <protection locked="0"/>
    </xf>
    <xf numFmtId="0" fontId="64" fillId="6" borderId="41" xfId="4" applyFont="1" applyBorder="1" applyAlignment="1" applyProtection="1">
      <alignment horizontal="center" vertical="center" wrapText="1"/>
      <protection locked="0"/>
    </xf>
    <xf numFmtId="0" fontId="64" fillId="6" borderId="32" xfId="4" applyFont="1" applyBorder="1" applyAlignment="1" applyProtection="1">
      <alignment horizontal="center" vertical="center"/>
      <protection locked="0"/>
    </xf>
    <xf numFmtId="0" fontId="64" fillId="6" borderId="39" xfId="4" applyFont="1" applyBorder="1" applyAlignment="1" applyProtection="1">
      <alignment horizontal="center" vertical="center"/>
      <protection locked="0"/>
    </xf>
    <xf numFmtId="0" fontId="64" fillId="16" borderId="41" xfId="4" applyFont="1" applyFill="1" applyBorder="1" applyAlignment="1" applyProtection="1">
      <alignment horizontal="center" vertical="center" wrapText="1"/>
      <protection locked="0"/>
    </xf>
    <xf numFmtId="0" fontId="64" fillId="16" borderId="32" xfId="4" applyFont="1" applyFill="1" applyBorder="1" applyAlignment="1" applyProtection="1">
      <alignment horizontal="center" vertical="center"/>
      <protection locked="0"/>
    </xf>
    <xf numFmtId="0" fontId="64" fillId="16" borderId="39"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57" fillId="15" borderId="40" xfId="0" applyFont="1" applyFill="1" applyBorder="1" applyAlignment="1" applyProtection="1">
      <alignment horizontal="center" vertical="center" wrapText="1"/>
    </xf>
    <xf numFmtId="1" fontId="17" fillId="16" borderId="32" xfId="4" applyNumberFormat="1" applyFill="1" applyBorder="1" applyAlignment="1" applyProtection="1">
      <alignment horizontal="center" vertical="center"/>
      <protection locked="0"/>
    </xf>
    <xf numFmtId="0" fontId="63" fillId="15" borderId="40" xfId="0" applyFont="1" applyFill="1" applyBorder="1" applyAlignment="1" applyProtection="1">
      <alignment horizontal="center" vertical="center" wrapText="1"/>
    </xf>
    <xf numFmtId="0" fontId="18" fillId="6" borderId="32" xfId="4" applyFont="1" applyBorder="1" applyAlignment="1" applyProtection="1">
      <alignment horizontal="center" vertical="center"/>
      <protection locked="0"/>
    </xf>
    <xf numFmtId="10" fontId="18" fillId="6" borderId="32" xfId="4" applyNumberFormat="1" applyFont="1" applyBorder="1" applyAlignment="1" applyProtection="1">
      <alignment horizontal="center" vertical="center"/>
      <protection locked="0"/>
    </xf>
    <xf numFmtId="0" fontId="18" fillId="16" borderId="32" xfId="4" applyFont="1" applyFill="1" applyBorder="1" applyAlignment="1" applyProtection="1">
      <alignment horizontal="center" vertical="center"/>
      <protection locked="0"/>
    </xf>
    <xf numFmtId="10" fontId="18" fillId="16" borderId="32" xfId="4" applyNumberFormat="1" applyFont="1" applyFill="1" applyBorder="1" applyAlignment="1" applyProtection="1">
      <alignment horizontal="center" vertical="center"/>
      <protection locked="0"/>
    </xf>
    <xf numFmtId="0" fontId="35" fillId="16" borderId="32" xfId="4" applyFont="1" applyFill="1" applyBorder="1" applyAlignment="1" applyProtection="1">
      <alignment horizontal="center" vertical="center"/>
      <protection locked="0"/>
    </xf>
    <xf numFmtId="10" fontId="35" fillId="16" borderId="32" xfId="4" applyNumberFormat="1" applyFont="1" applyFill="1" applyBorder="1" applyAlignment="1" applyProtection="1">
      <alignment horizontal="center" vertical="center"/>
      <protection locked="0"/>
    </xf>
    <xf numFmtId="0" fontId="57" fillId="15" borderId="63" xfId="0" applyFont="1" applyFill="1" applyBorder="1" applyAlignment="1" applyProtection="1">
      <alignment horizontal="center" vertical="center"/>
    </xf>
    <xf numFmtId="0" fontId="17" fillId="6" borderId="32" xfId="4" applyBorder="1" applyAlignment="1" applyProtection="1">
      <alignment vertical="center" wrapText="1"/>
      <protection locked="0"/>
    </xf>
    <xf numFmtId="0" fontId="17" fillId="6" borderId="38" xfId="4" applyBorder="1" applyAlignment="1" applyProtection="1">
      <alignment vertical="center" wrapText="1"/>
      <protection locked="0"/>
    </xf>
    <xf numFmtId="0" fontId="17" fillId="16" borderId="32" xfId="4" applyFill="1" applyBorder="1" applyAlignment="1" applyProtection="1">
      <alignment vertical="center" wrapText="1"/>
      <protection locked="0"/>
    </xf>
    <xf numFmtId="0" fontId="17" fillId="16" borderId="38" xfId="4" applyFill="1" applyBorder="1" applyAlignment="1" applyProtection="1">
      <alignment vertical="center" wrapText="1"/>
      <protection locked="0"/>
    </xf>
    <xf numFmtId="0" fontId="17" fillId="16" borderId="32" xfId="4" applyFill="1" applyBorder="1" applyAlignment="1" applyProtection="1">
      <alignment horizontal="center" vertical="center" wrapText="1"/>
      <protection locked="0"/>
    </xf>
    <xf numFmtId="0" fontId="17" fillId="6" borderId="37" xfId="4" applyBorder="1" applyAlignment="1" applyProtection="1">
      <alignment horizontal="center" vertical="center"/>
      <protection locked="0"/>
    </xf>
    <xf numFmtId="0" fontId="17" fillId="6" borderId="35" xfId="4" applyBorder="1" applyAlignment="1" applyProtection="1">
      <alignment horizontal="center" vertical="center"/>
      <protection locked="0"/>
    </xf>
    <xf numFmtId="0" fontId="17" fillId="16" borderId="37" xfId="4" applyFill="1" applyBorder="1" applyAlignment="1" applyProtection="1">
      <alignment horizontal="center" vertical="center"/>
      <protection locked="0"/>
    </xf>
    <xf numFmtId="0" fontId="17" fillId="16" borderId="35"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57" fillId="15" borderId="61" xfId="0" applyFont="1" applyFill="1" applyBorder="1" applyAlignment="1" applyProtection="1">
      <alignment horizontal="center" vertical="center"/>
    </xf>
    <xf numFmtId="0" fontId="17" fillId="6" borderId="35" xfId="4" applyBorder="1" applyAlignment="1" applyProtection="1">
      <alignment vertical="center" wrapText="1"/>
      <protection locked="0"/>
    </xf>
    <xf numFmtId="0" fontId="17" fillId="16" borderId="41" xfId="4" applyFill="1" applyBorder="1" applyAlignment="1" applyProtection="1">
      <alignment horizontal="center" vertical="center" wrapText="1"/>
      <protection locked="0"/>
    </xf>
    <xf numFmtId="0" fontId="17" fillId="16" borderId="37" xfId="4" applyFill="1" applyBorder="1" applyAlignment="1" applyProtection="1">
      <alignment horizontal="center" vertical="center" wrapText="1"/>
      <protection locked="0"/>
    </xf>
    <xf numFmtId="0" fontId="17" fillId="16" borderId="35" xfId="4" applyFill="1" applyBorder="1" applyAlignment="1" applyProtection="1">
      <alignment vertical="center" wrapText="1"/>
      <protection locked="0"/>
    </xf>
    <xf numFmtId="0" fontId="57" fillId="15" borderId="60" xfId="0" applyFont="1" applyFill="1" applyBorder="1" applyAlignment="1" applyProtection="1">
      <alignment horizontal="center" vertical="center"/>
    </xf>
    <xf numFmtId="0" fontId="57" fillId="15" borderId="28" xfId="0" applyFont="1" applyFill="1" applyBorder="1" applyAlignment="1" applyProtection="1">
      <alignment horizontal="center" vertical="center" wrapText="1"/>
    </xf>
    <xf numFmtId="0" fontId="17" fillId="6" borderId="65" xfId="4" applyBorder="1" applyAlignment="1" applyProtection="1">
      <alignment horizontal="center"/>
      <protection locked="0"/>
    </xf>
    <xf numFmtId="10" fontId="17" fillId="6" borderId="34" xfId="4" applyNumberFormat="1" applyBorder="1" applyAlignment="1" applyProtection="1">
      <alignment horizontal="center" vertical="center"/>
      <protection locked="0"/>
    </xf>
    <xf numFmtId="0" fontId="17" fillId="16" borderId="65" xfId="4" applyFill="1" applyBorder="1" applyAlignment="1" applyProtection="1">
      <alignment horizontal="center"/>
      <protection locked="0"/>
    </xf>
    <xf numFmtId="10" fontId="17" fillId="16" borderId="34" xfId="4" applyNumberFormat="1" applyFill="1" applyBorder="1" applyAlignment="1" applyProtection="1">
      <alignment horizontal="center" vertical="center"/>
      <protection locked="0"/>
    </xf>
    <xf numFmtId="0" fontId="17" fillId="16" borderId="65" xfId="4" applyFill="1" applyBorder="1" applyAlignment="1" applyProtection="1">
      <protection locked="0"/>
    </xf>
    <xf numFmtId="0" fontId="57" fillId="15" borderId="41" xfId="0" applyFont="1" applyFill="1" applyBorder="1" applyAlignment="1" applyProtection="1">
      <alignment horizontal="center" vertical="center"/>
    </xf>
    <xf numFmtId="0" fontId="17" fillId="6" borderId="38" xfId="4" applyBorder="1" applyAlignment="1" applyProtection="1">
      <alignment horizontal="center" vertical="center" wrapText="1"/>
      <protection locked="0"/>
    </xf>
    <xf numFmtId="0" fontId="17" fillId="6" borderId="35" xfId="4" applyBorder="1" applyAlignment="1" applyProtection="1">
      <alignment horizontal="center" vertical="center" wrapText="1"/>
      <protection locked="0"/>
    </xf>
    <xf numFmtId="0" fontId="17" fillId="16" borderId="38" xfId="4" applyFill="1" applyBorder="1" applyAlignment="1" applyProtection="1">
      <alignment horizontal="center" vertical="center" wrapText="1"/>
      <protection locked="0"/>
    </xf>
    <xf numFmtId="0" fontId="17" fillId="16" borderId="35" xfId="4" applyFill="1" applyBorder="1" applyAlignment="1" applyProtection="1">
      <alignment horizontal="center" vertical="center" wrapText="1"/>
      <protection locked="0"/>
    </xf>
    <xf numFmtId="0" fontId="17" fillId="6" borderId="65" xfId="4" applyBorder="1" applyAlignment="1" applyProtection="1">
      <protection locked="0"/>
    </xf>
    <xf numFmtId="0" fontId="57" fillId="15" borderId="32" xfId="0" applyFont="1" applyFill="1" applyBorder="1" applyAlignment="1" applyProtection="1">
      <alignment horizontal="center" wrapText="1"/>
    </xf>
    <xf numFmtId="0" fontId="57" fillId="15" borderId="35" xfId="0" applyFont="1" applyFill="1" applyBorder="1" applyAlignment="1" applyProtection="1">
      <alignment horizontal="center" wrapText="1"/>
    </xf>
    <xf numFmtId="0" fontId="57" fillId="15" borderId="37" xfId="0" applyFont="1" applyFill="1" applyBorder="1" applyAlignment="1" applyProtection="1">
      <alignment horizontal="center" wrapText="1"/>
    </xf>
    <xf numFmtId="0" fontId="17" fillId="6" borderId="32" xfId="4" applyFont="1" applyBorder="1" applyAlignment="1" applyProtection="1">
      <alignment horizontal="center" vertical="center" wrapText="1"/>
      <protection locked="0"/>
    </xf>
    <xf numFmtId="0" fontId="17" fillId="6" borderId="35" xfId="4" applyFont="1" applyBorder="1" applyAlignment="1" applyProtection="1">
      <alignment horizontal="center" vertical="center"/>
      <protection locked="0"/>
    </xf>
    <xf numFmtId="0" fontId="17" fillId="16" borderId="32" xfId="4" applyFont="1" applyFill="1" applyBorder="1" applyAlignment="1" applyProtection="1">
      <alignment horizontal="center" vertical="center" wrapText="1"/>
      <protection locked="0"/>
    </xf>
    <xf numFmtId="0" fontId="17" fillId="16" borderId="39" xfId="4" applyFont="1" applyFill="1" applyBorder="1" applyAlignment="1" applyProtection="1">
      <alignment horizontal="center" vertical="center"/>
      <protection locked="0"/>
    </xf>
    <xf numFmtId="0" fontId="17" fillId="16" borderId="35" xfId="4" applyFont="1" applyFill="1" applyBorder="1" applyAlignment="1" applyProtection="1">
      <alignment horizontal="center" vertical="center"/>
      <protection locked="0"/>
    </xf>
    <xf numFmtId="0" fontId="62" fillId="6" borderId="32" xfId="4" applyFont="1" applyBorder="1" applyAlignment="1" applyProtection="1">
      <alignment horizontal="center" vertical="center" wrapText="1"/>
      <protection locked="0"/>
    </xf>
    <xf numFmtId="0" fontId="62" fillId="16" borderId="32" xfId="4" applyFont="1" applyFill="1" applyBorder="1" applyAlignment="1" applyProtection="1">
      <alignment horizontal="center" vertical="center" wrapText="1"/>
      <protection locked="0"/>
    </xf>
    <xf numFmtId="0" fontId="17" fillId="6" borderId="41" xfId="4" applyBorder="1" applyAlignment="1" applyProtection="1">
      <alignment vertical="center"/>
      <protection locked="0"/>
    </xf>
    <xf numFmtId="0" fontId="17" fillId="16" borderId="37" xfId="4" applyFill="1" applyBorder="1" applyAlignment="1" applyProtection="1">
      <alignment vertical="center"/>
      <protection locked="0"/>
    </xf>
    <xf numFmtId="0" fontId="17" fillId="16" borderId="39" xfId="4" applyFill="1" applyBorder="1" applyAlignment="1" applyProtection="1">
      <alignment horizontal="center" vertical="center"/>
      <protection locked="0"/>
    </xf>
    <xf numFmtId="0" fontId="17" fillId="6" borderId="0" xfId="4" applyProtection="1"/>
    <xf numFmtId="0" fontId="15" fillId="4" borderId="0" xfId="2" applyProtection="1"/>
    <xf numFmtId="0" fontId="16" fillId="5" borderId="0" xfId="3" applyProtection="1"/>
    <xf numFmtId="0" fontId="0" fillId="0" borderId="0" xfId="0" applyAlignment="1" applyProtection="1">
      <alignment wrapText="1"/>
    </xf>
    <xf numFmtId="0" fontId="63" fillId="15" borderId="29" xfId="0" applyFont="1" applyFill="1" applyBorder="1" applyAlignment="1" applyProtection="1">
      <alignment horizontal="center" vertical="center"/>
    </xf>
    <xf numFmtId="0" fontId="63" fillId="15" borderId="27" xfId="0" applyFont="1" applyFill="1" applyBorder="1" applyAlignment="1" applyProtection="1">
      <alignment vertical="center"/>
    </xf>
    <xf numFmtId="0" fontId="63" fillId="15" borderId="53" xfId="0" applyFont="1" applyFill="1" applyBorder="1" applyAlignment="1" applyProtection="1">
      <alignment horizontal="center" vertical="center"/>
    </xf>
    <xf numFmtId="0" fontId="63" fillId="15" borderId="28" xfId="0" applyFont="1" applyFill="1" applyBorder="1" applyAlignment="1" applyProtection="1">
      <alignment horizontal="center" vertical="center"/>
    </xf>
    <xf numFmtId="0" fontId="63" fillId="15" borderId="60" xfId="0" applyFont="1" applyFill="1" applyBorder="1" applyAlignment="1" applyProtection="1">
      <alignment horizontal="center" vertical="center"/>
    </xf>
    <xf numFmtId="0" fontId="18" fillId="6" borderId="32" xfId="4" applyFont="1" applyBorder="1" applyAlignment="1" applyProtection="1">
      <alignment horizontal="center" vertical="center" wrapText="1"/>
      <protection locked="0"/>
    </xf>
    <xf numFmtId="0" fontId="18" fillId="6" borderId="32" xfId="4" applyFont="1" applyBorder="1" applyAlignment="1" applyProtection="1">
      <alignment horizontal="left" vertical="center" wrapText="1"/>
      <protection locked="0"/>
    </xf>
    <xf numFmtId="0" fontId="18" fillId="16" borderId="40" xfId="4" applyFont="1" applyFill="1" applyBorder="1" applyAlignment="1" applyProtection="1">
      <alignment horizontal="left" vertical="center" wrapText="1"/>
      <protection locked="0"/>
    </xf>
    <xf numFmtId="0" fontId="18" fillId="16" borderId="32" xfId="4" applyFont="1" applyFill="1" applyBorder="1" applyAlignment="1" applyProtection="1">
      <alignment horizontal="left" vertical="center" wrapText="1"/>
      <protection locked="0"/>
    </xf>
    <xf numFmtId="0" fontId="0" fillId="0" borderId="4" xfId="0" applyBorder="1" applyProtection="1"/>
    <xf numFmtId="0" fontId="63" fillId="15" borderId="32" xfId="0" applyFont="1" applyFill="1" applyBorder="1" applyAlignment="1" applyProtection="1">
      <alignment horizontal="center" wrapText="1"/>
    </xf>
    <xf numFmtId="0" fontId="63" fillId="15" borderId="35" xfId="0" applyFont="1" applyFill="1" applyBorder="1" applyAlignment="1" applyProtection="1">
      <alignment horizontal="center" vertical="center" wrapText="1"/>
    </xf>
    <xf numFmtId="0" fontId="18" fillId="6" borderId="41" xfId="4" applyFont="1" applyBorder="1" applyAlignment="1" applyProtection="1">
      <alignment vertical="center"/>
      <protection locked="0"/>
    </xf>
    <xf numFmtId="0" fontId="65" fillId="6" borderId="32" xfId="4" applyFont="1" applyBorder="1" applyAlignment="1" applyProtection="1">
      <alignment horizontal="center" vertical="center"/>
      <protection locked="0"/>
    </xf>
    <xf numFmtId="0" fontId="18" fillId="6" borderId="35" xfId="4" applyFont="1" applyBorder="1" applyAlignment="1" applyProtection="1">
      <alignment horizontal="center" vertical="center"/>
      <protection locked="0"/>
    </xf>
    <xf numFmtId="0" fontId="18" fillId="16" borderId="37" xfId="4" applyFont="1" applyFill="1" applyBorder="1" applyAlignment="1" applyProtection="1">
      <alignment vertical="center"/>
      <protection locked="0"/>
    </xf>
    <xf numFmtId="0" fontId="18" fillId="16" borderId="39" xfId="4" applyFont="1" applyFill="1" applyBorder="1" applyAlignment="1" applyProtection="1">
      <alignment horizontal="center" vertical="center"/>
      <protection locked="0"/>
    </xf>
    <xf numFmtId="0" fontId="65" fillId="6" borderId="32" xfId="4" applyFont="1" applyBorder="1" applyAlignment="1" applyProtection="1">
      <alignment horizontal="center" vertical="center" wrapText="1"/>
      <protection locked="0"/>
    </xf>
    <xf numFmtId="0" fontId="65" fillId="6" borderId="35" xfId="4" applyFont="1" applyBorder="1" applyAlignment="1" applyProtection="1">
      <alignment horizontal="center" vertical="center"/>
      <protection locked="0"/>
    </xf>
    <xf numFmtId="0" fontId="65" fillId="16" borderId="32" xfId="4" applyFont="1" applyFill="1" applyBorder="1" applyAlignment="1" applyProtection="1">
      <alignment horizontal="center" vertical="center" wrapText="1"/>
      <protection locked="0"/>
    </xf>
    <xf numFmtId="0" fontId="65" fillId="16" borderId="35" xfId="4" applyFont="1" applyFill="1" applyBorder="1" applyAlignment="1" applyProtection="1">
      <alignment horizontal="center" vertical="center"/>
      <protection locked="0"/>
    </xf>
    <xf numFmtId="0" fontId="1" fillId="0" borderId="0" xfId="14"/>
    <xf numFmtId="0" fontId="2" fillId="2" borderId="1" xfId="14" applyFont="1" applyFill="1" applyBorder="1"/>
    <xf numFmtId="0" fontId="1" fillId="2" borderId="6" xfId="14" applyFill="1" applyBorder="1"/>
    <xf numFmtId="0" fontId="2" fillId="2" borderId="6" xfId="14" applyFont="1" applyFill="1" applyBorder="1"/>
    <xf numFmtId="0" fontId="2" fillId="2" borderId="3" xfId="14" applyFont="1" applyFill="1" applyBorder="1"/>
    <xf numFmtId="0" fontId="1" fillId="0" borderId="0" xfId="14" applyAlignment="1">
      <alignment vertical="top"/>
    </xf>
    <xf numFmtId="0" fontId="2" fillId="2" borderId="4" xfId="14" applyFont="1" applyFill="1" applyBorder="1"/>
    <xf numFmtId="0" fontId="2" fillId="2" borderId="8" xfId="14" applyFont="1" applyFill="1" applyBorder="1"/>
    <xf numFmtId="0" fontId="67" fillId="2" borderId="0" xfId="14" applyFont="1" applyFill="1"/>
    <xf numFmtId="0" fontId="2" fillId="2" borderId="4" xfId="14" applyFont="1" applyFill="1" applyBorder="1" applyAlignment="1">
      <alignment vertical="center" wrapText="1"/>
    </xf>
    <xf numFmtId="0" fontId="2" fillId="2" borderId="8" xfId="14" applyFont="1" applyFill="1" applyBorder="1" applyAlignment="1">
      <alignment vertical="center" wrapText="1"/>
    </xf>
    <xf numFmtId="0" fontId="1" fillId="0" borderId="0" xfId="14" applyAlignment="1">
      <alignment vertical="center" wrapText="1"/>
    </xf>
    <xf numFmtId="0" fontId="2" fillId="2" borderId="4" xfId="14" applyFont="1" applyFill="1" applyBorder="1" applyAlignment="1">
      <alignment vertical="center"/>
    </xf>
    <xf numFmtId="0" fontId="5" fillId="0" borderId="9" xfId="14" applyFont="1" applyBorder="1" applyAlignment="1">
      <alignment horizontal="center" vertical="center" wrapText="1"/>
    </xf>
    <xf numFmtId="0" fontId="2" fillId="2" borderId="8" xfId="14" applyFont="1" applyFill="1" applyBorder="1" applyAlignment="1">
      <alignment vertical="center"/>
    </xf>
    <xf numFmtId="0" fontId="1" fillId="0" borderId="0" xfId="14" applyAlignment="1">
      <alignment vertical="center"/>
    </xf>
    <xf numFmtId="0" fontId="2" fillId="2" borderId="4" xfId="14" applyFont="1" applyFill="1" applyBorder="1" applyAlignment="1">
      <alignment vertical="top"/>
    </xf>
    <xf numFmtId="0" fontId="4" fillId="0" borderId="24" xfId="14" applyFont="1" applyBorder="1" applyAlignment="1" applyProtection="1">
      <alignment vertical="top" wrapText="1"/>
      <protection locked="0"/>
    </xf>
    <xf numFmtId="0" fontId="2" fillId="2" borderId="8" xfId="14" applyFont="1" applyFill="1" applyBorder="1" applyAlignment="1">
      <alignment vertical="top"/>
    </xf>
    <xf numFmtId="0" fontId="4" fillId="0" borderId="9" xfId="14" applyFont="1" applyBorder="1" applyAlignment="1">
      <alignment vertical="top" wrapText="1"/>
    </xf>
    <xf numFmtId="0" fontId="30" fillId="0" borderId="0" xfId="14" applyFont="1" applyAlignment="1">
      <alignment vertical="top" wrapText="1"/>
    </xf>
    <xf numFmtId="0" fontId="2" fillId="2" borderId="51" xfId="14" applyFont="1" applyFill="1" applyBorder="1"/>
    <xf numFmtId="0" fontId="2" fillId="2" borderId="21" xfId="14" applyFont="1" applyFill="1" applyBorder="1"/>
    <xf numFmtId="0" fontId="2" fillId="2" borderId="14" xfId="14" applyFont="1" applyFill="1" applyBorder="1"/>
    <xf numFmtId="0" fontId="1" fillId="0" borderId="0" xfId="1"/>
    <xf numFmtId="0" fontId="19" fillId="0" borderId="0" xfId="1" applyFont="1" applyAlignment="1">
      <alignment horizontal="center"/>
    </xf>
    <xf numFmtId="0" fontId="69" fillId="0" borderId="0" xfId="1" applyFont="1"/>
    <xf numFmtId="0" fontId="70" fillId="0" borderId="0" xfId="1" applyFont="1"/>
    <xf numFmtId="0" fontId="13" fillId="2" borderId="1" xfId="1" applyFont="1" applyFill="1" applyBorder="1"/>
    <xf numFmtId="0" fontId="14" fillId="2" borderId="2" xfId="1" applyFont="1" applyFill="1" applyBorder="1" applyAlignment="1">
      <alignment horizontal="center" vertical="center"/>
    </xf>
    <xf numFmtId="0" fontId="13" fillId="2" borderId="2" xfId="1" applyFont="1" applyFill="1" applyBorder="1"/>
    <xf numFmtId="0" fontId="11" fillId="2" borderId="2" xfId="1" applyFont="1" applyFill="1" applyBorder="1"/>
    <xf numFmtId="0" fontId="71" fillId="2" borderId="2" xfId="1" applyFont="1" applyFill="1" applyBorder="1"/>
    <xf numFmtId="0" fontId="13" fillId="2" borderId="3" xfId="1" applyFont="1" applyFill="1" applyBorder="1"/>
    <xf numFmtId="0" fontId="13" fillId="2" borderId="0" xfId="1" applyFont="1" applyFill="1"/>
    <xf numFmtId="0" fontId="1" fillId="2" borderId="4" xfId="1" applyFill="1" applyBorder="1"/>
    <xf numFmtId="0" fontId="3" fillId="2" borderId="8" xfId="1" applyFont="1" applyFill="1" applyBorder="1"/>
    <xf numFmtId="0" fontId="13" fillId="2" borderId="4" xfId="1" applyFont="1" applyFill="1" applyBorder="1"/>
    <xf numFmtId="0" fontId="13" fillId="2" borderId="8" xfId="1" applyFont="1" applyFill="1" applyBorder="1"/>
    <xf numFmtId="0" fontId="11" fillId="2" borderId="0" xfId="1" applyFont="1" applyFill="1"/>
    <xf numFmtId="0" fontId="72" fillId="2" borderId="0" xfId="1" applyFont="1" applyFill="1" applyAlignment="1">
      <alignment wrapText="1"/>
    </xf>
    <xf numFmtId="0" fontId="6" fillId="0" borderId="32" xfId="1" applyFont="1" applyBorder="1" applyAlignment="1">
      <alignment horizontal="center" vertical="center" wrapText="1"/>
    </xf>
    <xf numFmtId="0" fontId="14" fillId="3" borderId="32" xfId="1" applyFont="1" applyFill="1" applyBorder="1" applyAlignment="1">
      <alignment horizontal="center" vertical="center" wrapText="1"/>
    </xf>
    <xf numFmtId="0" fontId="5" fillId="0" borderId="32" xfId="1" applyFont="1" applyBorder="1" applyAlignment="1">
      <alignment horizontal="center" vertical="center" wrapText="1"/>
    </xf>
    <xf numFmtId="0" fontId="14" fillId="0" borderId="32" xfId="1" applyFont="1" applyBorder="1" applyAlignment="1">
      <alignment horizontal="center" vertical="center" wrapText="1"/>
    </xf>
    <xf numFmtId="0" fontId="73" fillId="3" borderId="32" xfId="1" applyFont="1" applyFill="1" applyBorder="1" applyAlignment="1">
      <alignment horizontal="center" vertical="center" wrapText="1"/>
    </xf>
    <xf numFmtId="0" fontId="13" fillId="2" borderId="32" xfId="1" applyFont="1" applyFill="1" applyBorder="1"/>
    <xf numFmtId="0" fontId="13" fillId="2" borderId="4" xfId="1" applyFont="1" applyFill="1" applyBorder="1" applyAlignment="1">
      <alignment horizontal="left" vertical="center"/>
    </xf>
    <xf numFmtId="0" fontId="13" fillId="0" borderId="32" xfId="1" applyFont="1" applyBorder="1" applyAlignment="1">
      <alignment horizontal="center" vertical="top" wrapText="1"/>
    </xf>
    <xf numFmtId="0" fontId="4" fillId="0" borderId="32" xfId="1" applyFont="1" applyBorder="1" applyAlignment="1">
      <alignment vertical="top" wrapText="1"/>
    </xf>
    <xf numFmtId="0" fontId="13" fillId="2" borderId="32" xfId="1" applyFont="1" applyFill="1" applyBorder="1" applyAlignment="1">
      <alignment horizontal="left" vertical="center"/>
    </xf>
    <xf numFmtId="0" fontId="2" fillId="0" borderId="32" xfId="1" applyFont="1" applyBorder="1" applyAlignment="1">
      <alignment vertical="top" wrapText="1"/>
    </xf>
    <xf numFmtId="0" fontId="2" fillId="0" borderId="32" xfId="1" applyFont="1" applyBorder="1" applyAlignment="1">
      <alignment horizontal="center" vertical="top" wrapText="1"/>
    </xf>
    <xf numFmtId="0" fontId="21" fillId="0" borderId="32" xfId="1" applyFont="1" applyBorder="1" applyAlignment="1">
      <alignment vertical="top" wrapText="1"/>
    </xf>
    <xf numFmtId="0" fontId="2" fillId="0" borderId="32" xfId="1" applyFont="1" applyBorder="1" applyAlignment="1">
      <alignment horizontal="left" vertical="top" wrapText="1"/>
    </xf>
    <xf numFmtId="0" fontId="13" fillId="0" borderId="32" xfId="1" applyFont="1" applyBorder="1" applyAlignment="1">
      <alignment horizontal="left" vertical="top" wrapText="1"/>
    </xf>
    <xf numFmtId="0" fontId="77" fillId="0" borderId="32" xfId="1" applyFont="1" applyBorder="1" applyAlignment="1">
      <alignment vertical="top" wrapText="1"/>
    </xf>
    <xf numFmtId="9" fontId="4" fillId="0" borderId="32" xfId="1" applyNumberFormat="1" applyFont="1" applyBorder="1" applyAlignment="1">
      <alignment horizontal="center" vertical="top" wrapText="1"/>
    </xf>
    <xf numFmtId="0" fontId="13" fillId="0" borderId="32" xfId="1" applyFont="1" applyBorder="1" applyAlignment="1">
      <alignment vertical="top" wrapText="1"/>
    </xf>
    <xf numFmtId="0" fontId="2" fillId="0" borderId="32" xfId="1" applyFont="1" applyBorder="1" applyAlignment="1">
      <alignment horizontal="center" vertical="top"/>
    </xf>
    <xf numFmtId="0" fontId="67" fillId="0" borderId="32" xfId="1" applyFont="1" applyBorder="1" applyAlignment="1">
      <alignment vertical="top" wrapText="1"/>
    </xf>
    <xf numFmtId="0" fontId="77" fillId="0" borderId="32" xfId="1" applyFont="1" applyFill="1" applyBorder="1" applyAlignment="1">
      <alignment vertical="center" wrapText="1"/>
    </xf>
    <xf numFmtId="0" fontId="71" fillId="0" borderId="32" xfId="1" applyFont="1" applyFill="1" applyBorder="1" applyAlignment="1">
      <alignment vertical="center" wrapText="1"/>
    </xf>
    <xf numFmtId="0" fontId="21" fillId="0" borderId="32" xfId="1" applyFont="1" applyFill="1" applyBorder="1" applyAlignment="1">
      <alignment vertical="center" wrapText="1"/>
    </xf>
    <xf numFmtId="0" fontId="21" fillId="0" borderId="32" xfId="1" applyFont="1" applyFill="1" applyBorder="1" applyAlignment="1">
      <alignment vertical="top" wrapText="1"/>
    </xf>
    <xf numFmtId="0" fontId="13" fillId="3" borderId="32" xfId="1" applyFont="1" applyFill="1" applyBorder="1" applyAlignment="1">
      <alignment vertical="top" wrapText="1"/>
    </xf>
    <xf numFmtId="0" fontId="21" fillId="0" borderId="32" xfId="1" applyFont="1" applyBorder="1" applyAlignment="1">
      <alignment horizontal="left" vertical="top" wrapText="1"/>
    </xf>
    <xf numFmtId="0" fontId="4" fillId="3" borderId="32" xfId="1" applyFont="1" applyFill="1" applyBorder="1" applyAlignment="1">
      <alignment vertical="top" wrapText="1"/>
    </xf>
    <xf numFmtId="0" fontId="75" fillId="3" borderId="32" xfId="1" applyFont="1" applyFill="1" applyBorder="1" applyAlignment="1">
      <alignment vertical="top" wrapText="1"/>
    </xf>
    <xf numFmtId="9" fontId="21" fillId="0" borderId="32" xfId="1" applyNumberFormat="1" applyFont="1" applyBorder="1" applyAlignment="1">
      <alignment horizontal="left" vertical="top" wrapText="1"/>
    </xf>
    <xf numFmtId="0" fontId="2" fillId="3" borderId="32" xfId="1" applyFont="1" applyFill="1" applyBorder="1" applyAlignment="1">
      <alignment vertical="top" wrapText="1"/>
    </xf>
    <xf numFmtId="3" fontId="4" fillId="0" borderId="32" xfId="1" applyNumberFormat="1" applyFont="1" applyBorder="1" applyAlignment="1">
      <alignment horizontal="center" vertical="top" wrapText="1"/>
    </xf>
    <xf numFmtId="0" fontId="14" fillId="0" borderId="52" xfId="1" applyFont="1" applyBorder="1" applyAlignment="1">
      <alignment horizontal="center" vertical="center" wrapText="1"/>
    </xf>
    <xf numFmtId="0" fontId="14" fillId="0" borderId="68" xfId="1" applyFont="1" applyBorder="1" applyAlignment="1">
      <alignment horizontal="center" vertical="center" wrapText="1"/>
    </xf>
    <xf numFmtId="0" fontId="8" fillId="0" borderId="52" xfId="1" applyFont="1" applyBorder="1" applyAlignment="1">
      <alignment horizontal="center" vertical="center" wrapText="1"/>
    </xf>
    <xf numFmtId="0" fontId="71" fillId="0" borderId="52" xfId="1" applyFont="1" applyBorder="1" applyAlignment="1">
      <alignment horizontal="left" vertical="top" wrapText="1"/>
    </xf>
    <xf numFmtId="0" fontId="13" fillId="2" borderId="8" xfId="1" applyFont="1" applyFill="1" applyBorder="1" applyAlignment="1">
      <alignment horizontal="left" vertical="center"/>
    </xf>
    <xf numFmtId="0" fontId="13" fillId="2" borderId="21" xfId="1" applyFont="1" applyFill="1" applyBorder="1" applyAlignment="1">
      <alignment vertical="center"/>
    </xf>
    <xf numFmtId="0" fontId="14" fillId="2" borderId="11" xfId="1" applyFont="1" applyFill="1" applyBorder="1" applyAlignment="1">
      <alignment horizontal="center" vertical="center"/>
    </xf>
    <xf numFmtId="0" fontId="13" fillId="2" borderId="11" xfId="1" applyFont="1" applyFill="1" applyBorder="1" applyAlignment="1">
      <alignment vertical="center"/>
    </xf>
    <xf numFmtId="0" fontId="11" fillId="2" borderId="25" xfId="1" applyFont="1" applyFill="1" applyBorder="1" applyAlignment="1">
      <alignment vertical="center"/>
    </xf>
    <xf numFmtId="0" fontId="71" fillId="2" borderId="11" xfId="1" applyFont="1" applyFill="1" applyBorder="1" applyAlignment="1">
      <alignment vertical="center"/>
    </xf>
    <xf numFmtId="0" fontId="13" fillId="2" borderId="14" xfId="1" applyFont="1" applyFill="1" applyBorder="1" applyAlignment="1">
      <alignment vertical="center"/>
    </xf>
    <xf numFmtId="0" fontId="18" fillId="0" borderId="0" xfId="1" applyFont="1" applyProtection="1">
      <protection locked="0"/>
    </xf>
    <xf numFmtId="0" fontId="19" fillId="12" borderId="0" xfId="1" applyFont="1" applyFill="1" applyAlignment="1">
      <alignment horizontal="center"/>
    </xf>
    <xf numFmtId="0" fontId="18" fillId="0" borderId="0" xfId="0" applyFont="1" applyProtection="1"/>
    <xf numFmtId="0" fontId="79" fillId="16" borderId="41" xfId="4" applyFont="1" applyFill="1" applyBorder="1" applyAlignment="1" applyProtection="1">
      <alignment horizontal="center" vertical="center" wrapText="1"/>
      <protection locked="0"/>
    </xf>
    <xf numFmtId="0" fontId="79" fillId="16" borderId="41" xfId="4" applyFont="1" applyFill="1" applyBorder="1" applyAlignment="1" applyProtection="1">
      <alignment vertical="center" wrapText="1"/>
      <protection locked="0"/>
    </xf>
    <xf numFmtId="0" fontId="79" fillId="16" borderId="32" xfId="4" applyFont="1" applyFill="1" applyBorder="1" applyAlignment="1" applyProtection="1">
      <alignment horizontal="center" vertical="center"/>
      <protection locked="0"/>
    </xf>
    <xf numFmtId="0" fontId="79" fillId="16" borderId="39" xfId="4" applyFont="1" applyFill="1" applyBorder="1" applyAlignment="1" applyProtection="1">
      <alignment horizontal="center" vertical="center"/>
      <protection locked="0"/>
    </xf>
    <xf numFmtId="10" fontId="1" fillId="16" borderId="32" xfId="4" applyNumberFormat="1" applyFont="1" applyFill="1" applyBorder="1" applyAlignment="1" applyProtection="1">
      <alignment horizontal="center" vertical="center"/>
      <protection locked="0"/>
    </xf>
    <xf numFmtId="0" fontId="36" fillId="0" borderId="0" xfId="0" applyFont="1" applyAlignment="1">
      <alignment horizontal="left"/>
    </xf>
    <xf numFmtId="4" fontId="2" fillId="0" borderId="0" xfId="0" applyNumberFormat="1" applyFont="1"/>
    <xf numFmtId="0" fontId="67" fillId="2" borderId="1" xfId="0" applyFont="1" applyFill="1" applyBorder="1" applyAlignment="1">
      <alignment vertical="center"/>
    </xf>
    <xf numFmtId="0" fontId="67" fillId="2" borderId="2" xfId="0" applyFont="1" applyFill="1" applyBorder="1" applyAlignment="1">
      <alignment vertical="center"/>
    </xf>
    <xf numFmtId="0" fontId="67" fillId="2" borderId="3" xfId="0" applyFont="1" applyFill="1" applyBorder="1" applyAlignment="1">
      <alignment vertical="center"/>
    </xf>
    <xf numFmtId="0" fontId="67" fillId="2" borderId="4" xfId="0" applyFont="1" applyFill="1" applyBorder="1" applyAlignment="1">
      <alignment vertical="center"/>
    </xf>
    <xf numFmtId="0" fontId="67" fillId="2" borderId="8" xfId="0" applyFont="1" applyFill="1" applyBorder="1" applyAlignment="1">
      <alignment vertical="center" wrapText="1"/>
    </xf>
    <xf numFmtId="0" fontId="67" fillId="2" borderId="0" xfId="0" applyFont="1" applyFill="1" applyAlignment="1">
      <alignment vertical="center" wrapText="1"/>
    </xf>
    <xf numFmtId="0" fontId="67" fillId="2" borderId="4" xfId="0" applyFont="1" applyFill="1" applyBorder="1" applyAlignment="1">
      <alignment vertical="center" wrapText="1"/>
    </xf>
    <xf numFmtId="0" fontId="67" fillId="2" borderId="0" xfId="0" applyFont="1" applyFill="1" applyAlignment="1">
      <alignment vertical="center"/>
    </xf>
    <xf numFmtId="0" fontId="44" fillId="2" borderId="0" xfId="0" applyFont="1" applyFill="1" applyAlignment="1">
      <alignment vertical="center" wrapText="1"/>
    </xf>
    <xf numFmtId="165" fontId="44" fillId="18" borderId="5" xfId="0" applyNumberFormat="1" applyFont="1" applyFill="1" applyBorder="1" applyAlignment="1">
      <alignment vertical="center" wrapText="1"/>
    </xf>
    <xf numFmtId="165" fontId="44" fillId="18" borderId="66" xfId="0" applyNumberFormat="1" applyFont="1" applyFill="1" applyBorder="1" applyAlignment="1">
      <alignment vertical="center" wrapText="1"/>
    </xf>
    <xf numFmtId="165" fontId="6" fillId="18" borderId="5" xfId="0" applyNumberFormat="1" applyFont="1" applyFill="1" applyBorder="1" applyAlignment="1">
      <alignment vertical="center" wrapText="1"/>
    </xf>
    <xf numFmtId="165" fontId="6" fillId="18" borderId="7" xfId="0" applyNumberFormat="1" applyFont="1" applyFill="1" applyBorder="1" applyAlignment="1">
      <alignment vertical="center" wrapText="1"/>
    </xf>
    <xf numFmtId="4" fontId="2" fillId="2" borderId="0" xfId="0" applyNumberFormat="1" applyFont="1" applyFill="1" applyAlignment="1">
      <alignment vertical="center" wrapText="1"/>
    </xf>
    <xf numFmtId="4" fontId="36" fillId="0" borderId="0" xfId="0" applyNumberFormat="1" applyFont="1"/>
    <xf numFmtId="165" fontId="2" fillId="0" borderId="0" xfId="0" applyNumberFormat="1" applyFont="1"/>
    <xf numFmtId="0" fontId="68" fillId="2" borderId="0" xfId="0" applyFont="1" applyFill="1" applyAlignment="1">
      <alignment horizontal="center" vertical="center" wrapText="1"/>
    </xf>
    <xf numFmtId="0" fontId="14" fillId="3" borderId="5" xfId="0" applyFont="1" applyFill="1" applyBorder="1" applyAlignment="1">
      <alignment horizontal="center" vertical="center" wrapText="1"/>
    </xf>
    <xf numFmtId="0" fontId="14" fillId="3" borderId="9" xfId="0" applyFont="1" applyFill="1" applyBorder="1" applyAlignment="1">
      <alignment horizontal="center" vertical="center" wrapText="1"/>
    </xf>
    <xf numFmtId="0" fontId="4" fillId="0" borderId="50" xfId="0" applyFont="1" applyBorder="1" applyAlignment="1">
      <alignment horizontal="left" vertical="top" wrapText="1"/>
    </xf>
    <xf numFmtId="4" fontId="4" fillId="18" borderId="69" xfId="0" applyNumberFormat="1" applyFont="1" applyFill="1" applyBorder="1" applyAlignment="1">
      <alignment vertical="center" wrapText="1"/>
    </xf>
    <xf numFmtId="0" fontId="81" fillId="0" borderId="18" xfId="0" applyFont="1" applyBorder="1" applyAlignment="1">
      <alignment horizontal="left" vertical="top" wrapText="1"/>
    </xf>
    <xf numFmtId="4" fontId="67" fillId="2" borderId="0" xfId="0" applyNumberFormat="1" applyFont="1" applyFill="1" applyAlignment="1">
      <alignment vertical="center" wrapText="1"/>
    </xf>
    <xf numFmtId="0" fontId="81" fillId="0" borderId="70" xfId="0" applyFont="1" applyBorder="1" applyAlignment="1">
      <alignment horizontal="left" vertical="top" wrapText="1"/>
    </xf>
    <xf numFmtId="4" fontId="4" fillId="18" borderId="70" xfId="0" applyNumberFormat="1" applyFont="1" applyFill="1" applyBorder="1" applyAlignment="1">
      <alignment vertical="center" wrapText="1"/>
    </xf>
    <xf numFmtId="0" fontId="4" fillId="0" borderId="4" xfId="0" applyFont="1" applyBorder="1" applyAlignment="1">
      <alignment wrapText="1"/>
    </xf>
    <xf numFmtId="0" fontId="81" fillId="0" borderId="51" xfId="0" applyFont="1" applyBorder="1" applyAlignment="1">
      <alignment wrapText="1"/>
    </xf>
    <xf numFmtId="0" fontId="81" fillId="0" borderId="69" xfId="0" applyFont="1" applyBorder="1" applyAlignment="1">
      <alignment wrapText="1"/>
    </xf>
    <xf numFmtId="0" fontId="81" fillId="0" borderId="51" xfId="0" applyFont="1" applyBorder="1" applyAlignment="1">
      <alignment horizontal="left" wrapText="1"/>
    </xf>
    <xf numFmtId="4" fontId="67" fillId="18" borderId="69" xfId="0" applyNumberFormat="1" applyFont="1" applyFill="1" applyBorder="1" applyAlignment="1">
      <alignment vertical="center" wrapText="1"/>
    </xf>
    <xf numFmtId="4" fontId="11" fillId="0" borderId="0" xfId="0" applyNumberFormat="1" applyFont="1"/>
    <xf numFmtId="0" fontId="82" fillId="0" borderId="51" xfId="0" applyFont="1" applyBorder="1" applyAlignment="1">
      <alignment wrapText="1"/>
    </xf>
    <xf numFmtId="0" fontId="82" fillId="0" borderId="69" xfId="0" applyFont="1" applyBorder="1" applyAlignment="1">
      <alignment wrapText="1"/>
    </xf>
    <xf numFmtId="4" fontId="36" fillId="0" borderId="0" xfId="0" applyNumberFormat="1" applyFont="1" applyAlignment="1">
      <alignment horizontal="left"/>
    </xf>
    <xf numFmtId="4" fontId="83" fillId="2" borderId="8" xfId="0" applyNumberFormat="1" applyFont="1" applyFill="1" applyBorder="1" applyAlignment="1">
      <alignment vertical="center" wrapText="1"/>
    </xf>
    <xf numFmtId="4" fontId="84" fillId="0" borderId="0" xfId="0" applyNumberFormat="1" applyFont="1"/>
    <xf numFmtId="0" fontId="81" fillId="0" borderId="71" xfId="0" applyFont="1" applyBorder="1" applyAlignment="1">
      <alignment wrapText="1"/>
    </xf>
    <xf numFmtId="4" fontId="67" fillId="18" borderId="71" xfId="0" applyNumberFormat="1" applyFont="1" applyFill="1" applyBorder="1" applyAlignment="1">
      <alignment vertical="center" wrapText="1"/>
    </xf>
    <xf numFmtId="4" fontId="85" fillId="0" borderId="0" xfId="0" applyNumberFormat="1" applyFont="1" applyAlignment="1">
      <alignment horizontal="left"/>
    </xf>
    <xf numFmtId="0" fontId="81" fillId="0" borderId="52" xfId="0" applyFont="1" applyBorder="1" applyAlignment="1">
      <alignment wrapText="1"/>
    </xf>
    <xf numFmtId="0" fontId="44" fillId="18" borderId="5" xfId="0" applyFont="1" applyFill="1" applyBorder="1" applyAlignment="1">
      <alignment horizontal="left" vertical="center" wrapText="1"/>
    </xf>
    <xf numFmtId="4" fontId="44" fillId="18" borderId="9" xfId="0" applyNumberFormat="1" applyFont="1" applyFill="1" applyBorder="1" applyAlignment="1">
      <alignment vertical="center" wrapText="1"/>
    </xf>
    <xf numFmtId="0" fontId="44" fillId="18" borderId="9" xfId="0" applyFont="1" applyFill="1" applyBorder="1" applyAlignment="1">
      <alignment horizontal="left" vertical="center" wrapText="1"/>
    </xf>
    <xf numFmtId="4" fontId="44" fillId="18" borderId="7" xfId="0" applyNumberFormat="1" applyFont="1" applyFill="1" applyBorder="1" applyAlignment="1">
      <alignment vertical="center" wrapText="1"/>
    </xf>
    <xf numFmtId="0" fontId="14" fillId="3" borderId="24" xfId="0" applyFont="1" applyFill="1" applyBorder="1" applyAlignment="1">
      <alignment horizontal="center" vertical="center" wrapText="1"/>
    </xf>
    <xf numFmtId="0" fontId="14" fillId="3" borderId="26" xfId="0" applyFont="1" applyFill="1" applyBorder="1" applyAlignment="1">
      <alignment horizontal="center" vertical="center" wrapText="1"/>
    </xf>
    <xf numFmtId="4" fontId="67" fillId="18" borderId="72" xfId="0" applyNumberFormat="1" applyFont="1" applyFill="1" applyBorder="1" applyAlignment="1">
      <alignment vertical="center" wrapText="1"/>
    </xf>
    <xf numFmtId="17" fontId="67" fillId="18" borderId="73" xfId="0" applyNumberFormat="1" applyFont="1" applyFill="1" applyBorder="1" applyAlignment="1">
      <alignment horizontal="center" vertical="center" wrapText="1"/>
    </xf>
    <xf numFmtId="0" fontId="81" fillId="0" borderId="4" xfId="0" applyFont="1" applyBorder="1" applyAlignment="1">
      <alignment wrapText="1"/>
    </xf>
    <xf numFmtId="4" fontId="86" fillId="0" borderId="0" xfId="0" applyNumberFormat="1" applyFont="1"/>
    <xf numFmtId="4" fontId="67" fillId="18" borderId="74" xfId="0" applyNumberFormat="1" applyFont="1" applyFill="1" applyBorder="1" applyAlignment="1">
      <alignment vertical="center" wrapText="1"/>
    </xf>
    <xf numFmtId="4" fontId="87" fillId="0" borderId="0" xfId="0" applyNumberFormat="1" applyFont="1"/>
    <xf numFmtId="4" fontId="2" fillId="0" borderId="57" xfId="0" applyNumberFormat="1" applyFont="1" applyBorder="1"/>
    <xf numFmtId="0" fontId="82" fillId="0" borderId="4" xfId="0" applyFont="1" applyBorder="1" applyAlignment="1">
      <alignment wrapText="1"/>
    </xf>
    <xf numFmtId="4" fontId="2" fillId="18" borderId="74" xfId="0" applyNumberFormat="1" applyFont="1" applyFill="1" applyBorder="1" applyAlignment="1">
      <alignment vertical="center" wrapText="1"/>
    </xf>
    <xf numFmtId="17" fontId="2" fillId="18" borderId="73" xfId="0" applyNumberFormat="1" applyFont="1" applyFill="1" applyBorder="1" applyAlignment="1">
      <alignment horizontal="center" vertical="center" wrapText="1"/>
    </xf>
    <xf numFmtId="4" fontId="0" fillId="0" borderId="57" xfId="0" applyNumberFormat="1" applyBorder="1"/>
    <xf numFmtId="4" fontId="67" fillId="18" borderId="75" xfId="0" applyNumberFormat="1" applyFont="1" applyFill="1" applyBorder="1" applyAlignment="1">
      <alignment vertical="center" wrapText="1"/>
    </xf>
    <xf numFmtId="17" fontId="67" fillId="18" borderId="76" xfId="0" applyNumberFormat="1" applyFont="1" applyFill="1" applyBorder="1" applyAlignment="1">
      <alignment horizontal="center" vertical="center" wrapText="1"/>
    </xf>
    <xf numFmtId="0" fontId="44" fillId="18" borderId="24" xfId="0" applyFont="1" applyFill="1" applyBorder="1" applyAlignment="1">
      <alignment horizontal="left" vertical="center" wrapText="1"/>
    </xf>
    <xf numFmtId="4" fontId="44" fillId="18" borderId="64" xfId="0" applyNumberFormat="1" applyFont="1" applyFill="1" applyBorder="1" applyAlignment="1">
      <alignment horizontal="right" vertical="center" wrapText="1"/>
    </xf>
    <xf numFmtId="0" fontId="67" fillId="18" borderId="7" xfId="0" applyFont="1" applyFill="1" applyBorder="1" applyAlignment="1">
      <alignment vertical="center" wrapText="1"/>
    </xf>
    <xf numFmtId="4" fontId="44" fillId="18" borderId="25" xfId="0" applyNumberFormat="1" applyFont="1" applyFill="1" applyBorder="1" applyAlignment="1">
      <alignment horizontal="right" vertical="center" wrapText="1"/>
    </xf>
    <xf numFmtId="4" fontId="44" fillId="18" borderId="6" xfId="0" applyNumberFormat="1" applyFont="1" applyFill="1" applyBorder="1" applyAlignment="1">
      <alignment horizontal="right" vertical="center" wrapText="1"/>
    </xf>
    <xf numFmtId="0" fontId="67" fillId="18" borderId="9" xfId="0" applyFont="1" applyFill="1" applyBorder="1" applyAlignment="1">
      <alignment vertical="center" wrapText="1"/>
    </xf>
    <xf numFmtId="0" fontId="36" fillId="0" borderId="0" xfId="0" applyFont="1" applyAlignment="1">
      <alignment horizontal="left" wrapText="1"/>
    </xf>
    <xf numFmtId="0" fontId="2" fillId="0" borderId="0" xfId="0" applyFont="1" applyAlignment="1">
      <alignment wrapText="1"/>
    </xf>
    <xf numFmtId="0" fontId="67" fillId="18" borderId="5" xfId="0" applyFont="1" applyFill="1" applyBorder="1" applyAlignment="1">
      <alignment vertical="center" wrapText="1"/>
    </xf>
    <xf numFmtId="0" fontId="67" fillId="18" borderId="66" xfId="0" applyFont="1" applyFill="1" applyBorder="1" applyAlignment="1">
      <alignment vertical="center" wrapText="1"/>
    </xf>
    <xf numFmtId="4" fontId="2" fillId="0" borderId="0" xfId="0" applyNumberFormat="1" applyFont="1" applyAlignment="1">
      <alignment wrapText="1"/>
    </xf>
    <xf numFmtId="0" fontId="67" fillId="2" borderId="21" xfId="0" applyFont="1" applyFill="1" applyBorder="1" applyAlignment="1">
      <alignment vertical="center" wrapText="1"/>
    </xf>
    <xf numFmtId="0" fontId="44" fillId="2" borderId="11" xfId="0" applyFont="1" applyFill="1" applyBorder="1" applyAlignment="1">
      <alignment vertical="center" wrapText="1"/>
    </xf>
    <xf numFmtId="0" fontId="67" fillId="2" borderId="11" xfId="0" applyFont="1" applyFill="1" applyBorder="1" applyAlignment="1">
      <alignment vertical="center" wrapText="1"/>
    </xf>
    <xf numFmtId="0" fontId="67" fillId="2" borderId="14" xfId="0" applyFont="1" applyFill="1" applyBorder="1" applyAlignment="1">
      <alignment vertical="center" wrapText="1"/>
    </xf>
    <xf numFmtId="0" fontId="13" fillId="0" borderId="0" xfId="0" applyFont="1" applyAlignment="1">
      <alignment horizontal="left" vertical="center" wrapText="1"/>
    </xf>
    <xf numFmtId="0" fontId="13" fillId="0" borderId="0" xfId="0" applyFont="1" applyAlignment="1">
      <alignment vertical="top" wrapText="1"/>
    </xf>
    <xf numFmtId="0" fontId="13" fillId="0" borderId="0" xfId="0" applyFont="1" applyAlignment="1">
      <alignment horizontal="left" vertical="center"/>
    </xf>
    <xf numFmtId="9" fontId="2" fillId="0" borderId="0" xfId="13" applyFont="1"/>
    <xf numFmtId="0" fontId="2" fillId="0" borderId="0" xfId="0" applyFont="1" applyAlignment="1">
      <alignment horizontal="right" wrapText="1"/>
    </xf>
    <xf numFmtId="4" fontId="2" fillId="0" borderId="0" xfId="0" applyNumberFormat="1" applyFont="1" applyAlignment="1">
      <alignment horizontal="right" wrapText="1"/>
    </xf>
    <xf numFmtId="3" fontId="2" fillId="0" borderId="0" xfId="0" applyNumberFormat="1" applyFont="1"/>
    <xf numFmtId="0" fontId="77" fillId="0" borderId="32" xfId="1" applyFont="1" applyFill="1" applyBorder="1" applyAlignment="1">
      <alignment vertical="top" wrapText="1"/>
    </xf>
    <xf numFmtId="0" fontId="77" fillId="0" borderId="32" xfId="1" applyFont="1" applyFill="1" applyBorder="1" applyAlignment="1">
      <alignment horizontal="left" vertical="top" wrapText="1"/>
    </xf>
    <xf numFmtId="0" fontId="4" fillId="0" borderId="32" xfId="1" applyFont="1" applyFill="1" applyBorder="1" applyAlignment="1">
      <alignment horizontal="center" vertical="top" wrapText="1"/>
    </xf>
    <xf numFmtId="1" fontId="35" fillId="16" borderId="32" xfId="4" applyNumberFormat="1" applyFont="1" applyFill="1" applyBorder="1" applyAlignment="1" applyProtection="1">
      <alignment horizontal="center" vertical="center"/>
      <protection locked="0"/>
    </xf>
    <xf numFmtId="9" fontId="35" fillId="16" borderId="32" xfId="4" applyNumberFormat="1" applyFont="1" applyFill="1" applyBorder="1" applyAlignment="1" applyProtection="1">
      <alignment horizontal="center" vertical="center"/>
      <protection locked="0"/>
    </xf>
    <xf numFmtId="0" fontId="17" fillId="16" borderId="37" xfId="4" applyFont="1" applyFill="1" applyBorder="1" applyAlignment="1" applyProtection="1">
      <alignment horizontal="center" vertical="center"/>
      <protection locked="0"/>
    </xf>
    <xf numFmtId="0" fontId="17" fillId="16" borderId="41" xfId="4" applyFill="1" applyBorder="1" applyAlignment="1" applyProtection="1">
      <alignment horizontal="center" vertical="center" wrapText="1"/>
      <protection locked="0"/>
    </xf>
    <xf numFmtId="0" fontId="63" fillId="15" borderId="39" xfId="0" applyFont="1" applyFill="1" applyBorder="1" applyAlignment="1" applyProtection="1">
      <alignment horizontal="center" vertical="center" wrapText="1"/>
    </xf>
    <xf numFmtId="0" fontId="57" fillId="15" borderId="41" xfId="0" applyFont="1" applyFill="1" applyBorder="1" applyAlignment="1" applyProtection="1">
      <alignment vertical="center" wrapText="1"/>
    </xf>
    <xf numFmtId="10" fontId="17" fillId="16" borderId="32" xfId="4" applyNumberFormat="1" applyFont="1" applyFill="1" applyBorder="1" applyAlignment="1" applyProtection="1">
      <alignment horizontal="center" vertical="center"/>
      <protection locked="0"/>
    </xf>
    <xf numFmtId="10" fontId="17" fillId="16" borderId="35" xfId="4" applyNumberFormat="1" applyFont="1" applyFill="1" applyBorder="1" applyAlignment="1" applyProtection="1">
      <alignment horizontal="center" vertical="center"/>
      <protection locked="0"/>
    </xf>
    <xf numFmtId="0" fontId="63" fillId="15" borderId="41" xfId="0" applyFont="1" applyFill="1" applyBorder="1" applyAlignment="1" applyProtection="1">
      <alignment horizontal="center" vertical="center"/>
    </xf>
    <xf numFmtId="0" fontId="81" fillId="0" borderId="4" xfId="0" applyFont="1" applyBorder="1" applyAlignment="1">
      <alignment horizontal="left" vertical="top" wrapText="1"/>
    </xf>
    <xf numFmtId="0" fontId="2" fillId="0" borderId="0" xfId="1" applyFont="1" applyAlignment="1">
      <alignment vertical="top" wrapText="1"/>
    </xf>
    <xf numFmtId="0" fontId="6" fillId="0" borderId="0" xfId="1" applyFont="1" applyAlignment="1">
      <alignment horizontal="center" vertical="center" wrapText="1"/>
    </xf>
    <xf numFmtId="0" fontId="2" fillId="0" borderId="0" xfId="1" applyFont="1" applyAlignment="1">
      <alignment horizontal="center" vertical="top"/>
    </xf>
    <xf numFmtId="0" fontId="6" fillId="0" borderId="0" xfId="1" applyFont="1" applyAlignment="1">
      <alignment vertical="top" wrapText="1"/>
    </xf>
    <xf numFmtId="0" fontId="6" fillId="0" borderId="32" xfId="0" applyFont="1" applyBorder="1" applyAlignment="1">
      <alignment horizontal="left" vertical="center" wrapText="1"/>
    </xf>
    <xf numFmtId="0" fontId="2" fillId="0" borderId="31" xfId="0" applyFont="1" applyBorder="1" applyAlignment="1">
      <alignment horizontal="left" vertical="center" wrapText="1"/>
    </xf>
    <xf numFmtId="0" fontId="2" fillId="0" borderId="18" xfId="0" applyFont="1" applyBorder="1" applyAlignment="1">
      <alignment horizontal="center" vertical="top"/>
    </xf>
    <xf numFmtId="0" fontId="2" fillId="2" borderId="0" xfId="1" applyFont="1" applyFill="1"/>
    <xf numFmtId="0" fontId="6" fillId="2" borderId="0" xfId="1" applyFont="1" applyFill="1" applyAlignment="1">
      <alignment vertical="top" wrapText="1"/>
    </xf>
    <xf numFmtId="0" fontId="0" fillId="2" borderId="4" xfId="0" applyFont="1" applyFill="1" applyBorder="1" applyAlignment="1">
      <alignment horizontal="left" vertical="top"/>
    </xf>
    <xf numFmtId="0" fontId="2" fillId="0" borderId="33" xfId="0" applyFont="1" applyBorder="1" applyAlignment="1">
      <alignment vertical="top" wrapText="1"/>
    </xf>
    <xf numFmtId="0" fontId="2" fillId="0" borderId="34" xfId="0" applyFont="1" applyBorder="1" applyAlignment="1">
      <alignment vertical="top" wrapText="1"/>
    </xf>
    <xf numFmtId="0" fontId="2" fillId="0" borderId="34" xfId="0" applyFont="1" applyBorder="1" applyAlignment="1">
      <alignment horizontal="left" vertical="top" wrapText="1"/>
    </xf>
    <xf numFmtId="0" fontId="0" fillId="2" borderId="8" xfId="0" applyFont="1" applyFill="1" applyBorder="1" applyAlignment="1">
      <alignment horizontal="left" vertical="top"/>
    </xf>
    <xf numFmtId="0" fontId="0" fillId="0" borderId="0" xfId="0" applyFont="1" applyAlignment="1">
      <alignment horizontal="left" vertical="top"/>
    </xf>
    <xf numFmtId="0" fontId="2" fillId="0" borderId="37" xfId="0" applyFont="1" applyBorder="1" applyAlignment="1">
      <alignment horizontal="left" vertical="top" wrapText="1"/>
    </xf>
    <xf numFmtId="0" fontId="2" fillId="0" borderId="32" xfId="0" applyFont="1" applyBorder="1" applyAlignment="1">
      <alignment wrapText="1"/>
    </xf>
    <xf numFmtId="0" fontId="2" fillId="0" borderId="32" xfId="0" applyFont="1" applyFill="1" applyBorder="1" applyAlignment="1">
      <alignment horizontal="left" vertical="center" wrapText="1"/>
    </xf>
    <xf numFmtId="0" fontId="2" fillId="0" borderId="41" xfId="0" applyFont="1" applyFill="1" applyBorder="1" applyAlignment="1">
      <alignment horizontal="left" vertical="center" wrapText="1"/>
    </xf>
    <xf numFmtId="0" fontId="1" fillId="0" borderId="0" xfId="6" applyFont="1" applyAlignment="1">
      <alignment horizontal="left" vertical="top" wrapText="1"/>
    </xf>
    <xf numFmtId="0" fontId="0" fillId="0" borderId="0" xfId="6" applyFont="1" applyAlignment="1">
      <alignment horizontal="left" vertical="top" wrapText="1"/>
    </xf>
    <xf numFmtId="0" fontId="1" fillId="0" borderId="9" xfId="6" applyFont="1" applyBorder="1" applyAlignment="1">
      <alignment horizontal="left" vertical="top" wrapText="1"/>
    </xf>
    <xf numFmtId="0" fontId="2" fillId="0" borderId="9" xfId="0" applyFont="1" applyBorder="1" applyAlignment="1">
      <alignment horizontal="center" vertical="top" wrapText="1"/>
    </xf>
    <xf numFmtId="0" fontId="77" fillId="0" borderId="9" xfId="6" applyFont="1" applyBorder="1" applyAlignment="1">
      <alignment horizontal="left" vertical="top" wrapText="1"/>
    </xf>
    <xf numFmtId="0" fontId="2" fillId="0" borderId="9" xfId="0" applyFont="1" applyBorder="1" applyAlignment="1">
      <alignment horizontal="center" vertical="top"/>
    </xf>
    <xf numFmtId="0" fontId="2" fillId="8" borderId="67" xfId="0" applyFont="1" applyFill="1" applyBorder="1" applyAlignment="1">
      <alignment horizontal="center" vertical="top" wrapText="1"/>
    </xf>
    <xf numFmtId="0" fontId="2" fillId="0" borderId="5" xfId="8" applyFont="1" applyFill="1" applyBorder="1" applyAlignment="1">
      <alignment vertical="top" wrapText="1"/>
    </xf>
    <xf numFmtId="0" fontId="2" fillId="0" borderId="7" xfId="8" applyFont="1" applyFill="1" applyBorder="1" applyAlignment="1">
      <alignment vertical="top" wrapText="1"/>
    </xf>
    <xf numFmtId="0" fontId="2" fillId="0" borderId="21" xfId="0" applyFont="1" applyFill="1" applyBorder="1" applyAlignment="1">
      <alignment vertical="top" wrapText="1"/>
    </xf>
    <xf numFmtId="0" fontId="2" fillId="0" borderId="5" xfId="0" applyFont="1" applyFill="1" applyBorder="1" applyAlignment="1">
      <alignment horizontal="center" vertical="top" wrapText="1"/>
    </xf>
    <xf numFmtId="0" fontId="2" fillId="0" borderId="7" xfId="0" applyFont="1" applyFill="1" applyBorder="1" applyAlignment="1">
      <alignment horizontal="center" vertical="top" wrapText="1"/>
    </xf>
    <xf numFmtId="0" fontId="2" fillId="2" borderId="0" xfId="0" applyFont="1" applyFill="1" applyAlignment="1">
      <alignment horizontal="left" vertical="center"/>
    </xf>
    <xf numFmtId="0" fontId="2" fillId="0" borderId="22" xfId="0" applyFont="1" applyBorder="1" applyAlignment="1">
      <alignment horizontal="center" vertical="top" wrapText="1"/>
    </xf>
    <xf numFmtId="0" fontId="6" fillId="2" borderId="0" xfId="0" applyFont="1" applyFill="1" applyAlignment="1">
      <alignment horizontal="left" vertical="center" wrapText="1"/>
    </xf>
    <xf numFmtId="0" fontId="0" fillId="0" borderId="15" xfId="6" applyFont="1" applyBorder="1" applyAlignment="1">
      <alignment horizontal="left" vertical="top" wrapText="1"/>
    </xf>
    <xf numFmtId="0" fontId="2" fillId="8" borderId="77" xfId="0" applyFont="1" applyFill="1" applyBorder="1" applyAlignment="1">
      <alignment horizontal="center" vertical="top"/>
    </xf>
    <xf numFmtId="0" fontId="0" fillId="0" borderId="52" xfId="6" applyFont="1" applyBorder="1" applyAlignment="1">
      <alignment horizontal="left" vertical="top" wrapText="1"/>
    </xf>
    <xf numFmtId="0" fontId="0" fillId="0" borderId="9" xfId="6" applyFont="1" applyBorder="1" applyAlignment="1">
      <alignment horizontal="left" vertical="top" wrapText="1"/>
    </xf>
    <xf numFmtId="0" fontId="6" fillId="2" borderId="8" xfId="0" applyFont="1" applyFill="1" applyBorder="1" applyAlignment="1">
      <alignment horizontal="left" vertical="center" wrapText="1"/>
    </xf>
    <xf numFmtId="0" fontId="2" fillId="0" borderId="52" xfId="6" applyFont="1" applyBorder="1" applyAlignment="1">
      <alignment horizontal="left" vertical="top" wrapText="1"/>
    </xf>
    <xf numFmtId="0" fontId="91" fillId="0" borderId="21" xfId="6" applyFont="1" applyFill="1" applyBorder="1" applyAlignment="1">
      <alignment horizontal="left" vertical="top" wrapText="1"/>
    </xf>
    <xf numFmtId="0" fontId="0" fillId="0" borderId="0" xfId="0" applyFont="1" applyFill="1"/>
    <xf numFmtId="0" fontId="2" fillId="0" borderId="5" xfId="6" applyFont="1" applyFill="1" applyBorder="1" applyAlignment="1">
      <alignment horizontal="left" vertical="top" wrapText="1"/>
    </xf>
    <xf numFmtId="0" fontId="2" fillId="2" borderId="0" xfId="0" applyFont="1" applyFill="1" applyAlignment="1">
      <alignment horizontal="right" vertical="center"/>
    </xf>
    <xf numFmtId="0" fontId="12" fillId="2" borderId="0" xfId="0" applyFont="1" applyFill="1"/>
    <xf numFmtId="0" fontId="12" fillId="2" borderId="0" xfId="0" applyFont="1" applyFill="1" applyAlignment="1">
      <alignment horizontal="left" vertical="center" wrapText="1"/>
    </xf>
    <xf numFmtId="0" fontId="0" fillId="3" borderId="9" xfId="11" applyFont="1" applyFill="1" applyBorder="1" applyAlignment="1">
      <alignment horizontal="center" vertical="top" wrapText="1"/>
    </xf>
    <xf numFmtId="0" fontId="2" fillId="0" borderId="9" xfId="8" applyFont="1" applyFill="1" applyBorder="1" applyAlignment="1">
      <alignment vertical="top" wrapText="1"/>
    </xf>
    <xf numFmtId="0" fontId="77" fillId="0" borderId="32" xfId="1" applyFont="1" applyBorder="1" applyAlignment="1">
      <alignment horizontal="left" vertical="center" wrapText="1"/>
    </xf>
    <xf numFmtId="0" fontId="77" fillId="0" borderId="32" xfId="1" applyFont="1" applyBorder="1" applyAlignment="1">
      <alignment vertical="center" wrapText="1"/>
    </xf>
    <xf numFmtId="0" fontId="2" fillId="0" borderId="32" xfId="1" applyFont="1" applyBorder="1" applyAlignment="1">
      <alignment horizontal="left" vertical="center"/>
    </xf>
    <xf numFmtId="0" fontId="2" fillId="0" borderId="32" xfId="1" applyFont="1" applyFill="1" applyBorder="1" applyAlignment="1">
      <alignment vertical="top" wrapText="1"/>
    </xf>
    <xf numFmtId="0" fontId="2" fillId="0" borderId="32" xfId="1" applyFont="1" applyFill="1" applyBorder="1" applyAlignment="1">
      <alignment horizontal="center" vertical="top" wrapText="1"/>
    </xf>
    <xf numFmtId="0" fontId="2" fillId="0" borderId="32" xfId="1" applyFont="1" applyFill="1" applyBorder="1" applyAlignment="1">
      <alignment horizontal="left" vertical="top" wrapText="1"/>
    </xf>
    <xf numFmtId="0" fontId="2" fillId="0" borderId="4" xfId="1" applyFont="1" applyFill="1" applyBorder="1" applyAlignment="1">
      <alignment horizontal="left" vertical="center"/>
    </xf>
    <xf numFmtId="9" fontId="2" fillId="0" borderId="32" xfId="1" applyNumberFormat="1" applyFont="1" applyFill="1" applyBorder="1" applyAlignment="1">
      <alignment horizontal="center" vertical="top" wrapText="1"/>
    </xf>
    <xf numFmtId="9" fontId="2" fillId="0" borderId="32" xfId="15" applyFont="1" applyFill="1" applyBorder="1" applyAlignment="1">
      <alignment horizontal="left" vertical="top" wrapText="1"/>
    </xf>
    <xf numFmtId="0" fontId="1" fillId="0" borderId="0" xfId="1" applyFont="1" applyFill="1"/>
    <xf numFmtId="0" fontId="21" fillId="0" borderId="32" xfId="1" applyFont="1" applyFill="1" applyBorder="1" applyAlignment="1">
      <alignment horizontal="left" vertical="top" wrapText="1"/>
    </xf>
    <xf numFmtId="0" fontId="77" fillId="3" borderId="32" xfId="1" applyFont="1" applyFill="1" applyBorder="1" applyAlignment="1">
      <alignment vertical="top" wrapText="1"/>
    </xf>
    <xf numFmtId="0" fontId="77" fillId="3" borderId="32" xfId="1" applyFont="1" applyFill="1" applyBorder="1" applyAlignment="1">
      <alignment horizontal="left" vertical="top" wrapText="1"/>
    </xf>
    <xf numFmtId="0" fontId="71" fillId="0" borderId="32" xfId="1" applyFont="1" applyFill="1" applyBorder="1" applyAlignment="1">
      <alignment horizontal="left" vertical="top" wrapText="1"/>
    </xf>
    <xf numFmtId="0" fontId="71" fillId="0" borderId="32" xfId="1" applyFont="1" applyFill="1" applyBorder="1" applyAlignment="1">
      <alignment vertical="top" wrapText="1"/>
    </xf>
    <xf numFmtId="0" fontId="77" fillId="0" borderId="32" xfId="1" applyFont="1" applyFill="1" applyBorder="1" applyAlignment="1">
      <alignment horizontal="left" vertical="center" wrapText="1"/>
    </xf>
    <xf numFmtId="0" fontId="77" fillId="0" borderId="32" xfId="1" applyFont="1" applyBorder="1" applyAlignment="1">
      <alignment horizontal="left" vertical="top" wrapText="1"/>
    </xf>
    <xf numFmtId="0" fontId="2" fillId="0" borderId="43" xfId="0" applyFont="1" applyBorder="1" applyAlignment="1">
      <alignment horizontal="left" vertical="top"/>
    </xf>
    <xf numFmtId="4" fontId="93" fillId="0" borderId="0" xfId="0" applyNumberFormat="1" applyFont="1"/>
    <xf numFmtId="4" fontId="94" fillId="0" borderId="4" xfId="0" applyNumberFormat="1" applyFont="1" applyBorder="1"/>
    <xf numFmtId="4" fontId="95" fillId="0" borderId="0" xfId="0" applyNumberFormat="1" applyFont="1" applyFill="1" applyAlignment="1">
      <alignment vertical="center" wrapText="1"/>
    </xf>
    <xf numFmtId="4" fontId="96" fillId="0" borderId="0" xfId="0" applyNumberFormat="1" applyFont="1"/>
    <xf numFmtId="4" fontId="97" fillId="0" borderId="0" xfId="0" applyNumberFormat="1" applyFont="1"/>
    <xf numFmtId="4" fontId="94" fillId="0" borderId="0" xfId="0" applyNumberFormat="1" applyFont="1"/>
    <xf numFmtId="4" fontId="98" fillId="0" borderId="0" xfId="0" applyNumberFormat="1" applyFont="1"/>
    <xf numFmtId="0" fontId="2" fillId="0" borderId="0" xfId="1" applyFont="1" applyFill="1"/>
    <xf numFmtId="0" fontId="6" fillId="0" borderId="23" xfId="1" applyFont="1" applyBorder="1" applyAlignment="1">
      <alignment horizontal="center" vertical="top" wrapText="1"/>
    </xf>
    <xf numFmtId="0" fontId="4" fillId="0" borderId="32" xfId="0" applyFont="1" applyFill="1" applyBorder="1" applyAlignment="1">
      <alignment horizontal="left" vertical="top" wrapText="1"/>
    </xf>
    <xf numFmtId="0" fontId="4" fillId="0" borderId="38" xfId="0" applyFont="1" applyBorder="1" applyAlignment="1">
      <alignment horizontal="left" vertical="center" wrapText="1"/>
    </xf>
    <xf numFmtId="0" fontId="2" fillId="0" borderId="32" xfId="0" applyFont="1" applyBorder="1" applyAlignment="1">
      <alignment horizontal="left" vertical="top" wrapText="1"/>
    </xf>
    <xf numFmtId="0" fontId="2" fillId="0" borderId="32" xfId="0" applyFont="1" applyBorder="1" applyAlignment="1">
      <alignment horizontal="left" vertical="top"/>
    </xf>
    <xf numFmtId="0" fontId="4" fillId="3" borderId="9" xfId="14" applyFont="1" applyFill="1" applyBorder="1" applyAlignment="1">
      <alignment vertical="top" wrapText="1"/>
    </xf>
    <xf numFmtId="0" fontId="35" fillId="0" borderId="9" xfId="14" applyFont="1" applyBorder="1" applyAlignment="1">
      <alignment vertical="top" wrapText="1"/>
    </xf>
    <xf numFmtId="0" fontId="4" fillId="0" borderId="9" xfId="14" applyFont="1" applyBorder="1" applyAlignment="1">
      <alignment wrapText="1"/>
    </xf>
    <xf numFmtId="0" fontId="4" fillId="0" borderId="0" xfId="14" applyFont="1" applyAlignment="1">
      <alignment wrapText="1"/>
    </xf>
    <xf numFmtId="0" fontId="30" fillId="0" borderId="9" xfId="14" applyFont="1" applyBorder="1" applyAlignment="1">
      <alignment vertical="top" wrapText="1"/>
    </xf>
    <xf numFmtId="0" fontId="30" fillId="0" borderId="9" xfId="0" applyFont="1" applyBorder="1" applyAlignment="1">
      <alignment vertical="top" wrapText="1"/>
    </xf>
    <xf numFmtId="0" fontId="4" fillId="2" borderId="11" xfId="14" applyFont="1" applyFill="1" applyBorder="1"/>
    <xf numFmtId="0" fontId="35" fillId="0" borderId="0" xfId="14" applyFont="1"/>
    <xf numFmtId="0" fontId="35" fillId="0" borderId="0" xfId="14" applyFont="1" applyAlignment="1">
      <alignment wrapText="1"/>
    </xf>
    <xf numFmtId="0" fontId="8" fillId="0" borderId="0" xfId="0" applyFont="1" applyAlignment="1">
      <alignment horizontal="left" vertical="top"/>
    </xf>
    <xf numFmtId="0" fontId="2" fillId="0" borderId="0" xfId="0" applyFont="1" applyFill="1" applyAlignment="1">
      <alignment horizontal="left" vertical="top"/>
    </xf>
    <xf numFmtId="0" fontId="2" fillId="2" borderId="1" xfId="0" applyFont="1" applyFill="1" applyBorder="1" applyAlignment="1">
      <alignment horizontal="left" vertical="top"/>
    </xf>
    <xf numFmtId="0" fontId="2" fillId="2" borderId="2" xfId="0" applyFont="1" applyFill="1" applyBorder="1" applyAlignment="1">
      <alignment horizontal="left" vertical="top"/>
    </xf>
    <xf numFmtId="0" fontId="2" fillId="2" borderId="3" xfId="0" applyFont="1" applyFill="1" applyBorder="1" applyAlignment="1">
      <alignment horizontal="left" vertical="top"/>
    </xf>
    <xf numFmtId="0" fontId="2" fillId="2" borderId="0" xfId="0" applyFont="1" applyFill="1" applyBorder="1" applyAlignment="1">
      <alignment horizontal="left" vertical="top"/>
    </xf>
    <xf numFmtId="0" fontId="6" fillId="2" borderId="0" xfId="0" applyFont="1" applyFill="1" applyBorder="1" applyAlignment="1">
      <alignment horizontal="left" vertical="top"/>
    </xf>
    <xf numFmtId="0" fontId="6" fillId="0" borderId="40" xfId="0" applyFont="1" applyBorder="1" applyAlignment="1">
      <alignment horizontal="center" vertical="center"/>
    </xf>
    <xf numFmtId="0" fontId="6" fillId="0" borderId="32" xfId="0" applyFont="1" applyBorder="1" applyAlignment="1">
      <alignment horizontal="center" vertical="center"/>
    </xf>
    <xf numFmtId="0" fontId="5" fillId="0" borderId="35" xfId="0" applyFont="1" applyFill="1" applyBorder="1" applyAlignment="1">
      <alignment horizontal="center" vertical="center" wrapText="1"/>
    </xf>
    <xf numFmtId="0" fontId="2" fillId="0" borderId="32" xfId="0" applyFont="1" applyBorder="1" applyAlignment="1">
      <alignment horizontal="center" vertical="center" wrapText="1"/>
    </xf>
    <xf numFmtId="0" fontId="2" fillId="0" borderId="32" xfId="0" applyFont="1" applyBorder="1" applyAlignment="1">
      <alignment horizontal="center" vertical="center"/>
    </xf>
    <xf numFmtId="0" fontId="2" fillId="0" borderId="32" xfId="0" applyFont="1" applyBorder="1" applyAlignment="1">
      <alignment vertical="top" wrapText="1"/>
    </xf>
    <xf numFmtId="0" fontId="4" fillId="0" borderId="35" xfId="0" applyFont="1" applyBorder="1" applyAlignment="1">
      <alignment horizontal="center" vertical="top" wrapText="1"/>
    </xf>
    <xf numFmtId="0" fontId="2" fillId="0" borderId="35" xfId="0" applyFont="1" applyBorder="1" applyAlignment="1">
      <alignment horizontal="center" vertical="top" wrapText="1"/>
    </xf>
    <xf numFmtId="0" fontId="67" fillId="0" borderId="40" xfId="0" applyFont="1" applyBorder="1" applyAlignment="1">
      <alignment horizontal="left" vertical="top" wrapText="1"/>
    </xf>
    <xf numFmtId="0" fontId="2" fillId="0" borderId="32" xfId="0" applyFont="1" applyBorder="1" applyAlignment="1">
      <alignment horizontal="center" vertical="top" wrapText="1"/>
    </xf>
    <xf numFmtId="9" fontId="2" fillId="0" borderId="32" xfId="0" applyNumberFormat="1" applyFont="1" applyBorder="1" applyAlignment="1">
      <alignment horizontal="center" vertical="top" wrapText="1"/>
    </xf>
    <xf numFmtId="0" fontId="67" fillId="0" borderId="32" xfId="0" applyFont="1" applyBorder="1" applyAlignment="1">
      <alignment horizontal="left" vertical="top" wrapText="1"/>
    </xf>
    <xf numFmtId="9" fontId="2" fillId="0" borderId="32" xfId="0" applyNumberFormat="1" applyFont="1" applyBorder="1" applyAlignment="1">
      <alignment vertical="top" wrapText="1"/>
    </xf>
    <xf numFmtId="0" fontId="45" fillId="0" borderId="40" xfId="0" applyFont="1" applyBorder="1" applyAlignment="1">
      <alignment horizontal="left" vertical="top" wrapText="1"/>
    </xf>
    <xf numFmtId="0" fontId="4" fillId="0" borderId="32" xfId="0" applyFont="1" applyBorder="1" applyAlignment="1">
      <alignment vertical="top" wrapText="1"/>
    </xf>
    <xf numFmtId="0" fontId="2" fillId="0" borderId="42" xfId="0" applyFont="1" applyBorder="1" applyAlignment="1">
      <alignment horizontal="left" vertical="top"/>
    </xf>
    <xf numFmtId="0" fontId="2" fillId="0" borderId="45" xfId="0" applyFont="1" applyFill="1" applyBorder="1" applyAlignment="1">
      <alignment horizontal="left" vertical="top"/>
    </xf>
    <xf numFmtId="0" fontId="2" fillId="2" borderId="0" xfId="0" applyFont="1" applyFill="1" applyBorder="1" applyAlignment="1">
      <alignment horizontal="left" vertical="top" wrapText="1"/>
    </xf>
    <xf numFmtId="0" fontId="6" fillId="2" borderId="0" xfId="0" applyFont="1" applyFill="1" applyBorder="1" applyAlignment="1">
      <alignment horizontal="left" vertical="top" wrapText="1"/>
    </xf>
    <xf numFmtId="0" fontId="2" fillId="2" borderId="21" xfId="0" applyFont="1" applyFill="1" applyBorder="1" applyAlignment="1">
      <alignment horizontal="left" vertical="top"/>
    </xf>
    <xf numFmtId="0" fontId="2" fillId="2" borderId="14" xfId="0" applyFont="1" applyFill="1" applyBorder="1" applyAlignment="1">
      <alignment horizontal="left" vertical="top"/>
    </xf>
    <xf numFmtId="0" fontId="4" fillId="3" borderId="35" xfId="0" applyFont="1" applyFill="1" applyBorder="1" applyAlignment="1">
      <alignment horizontal="center" vertical="top" wrapText="1"/>
    </xf>
    <xf numFmtId="0" fontId="11" fillId="0" borderId="35" xfId="0" applyFont="1" applyBorder="1" applyAlignment="1">
      <alignment horizontal="center" vertical="top" wrapText="1"/>
    </xf>
    <xf numFmtId="0" fontId="11" fillId="3" borderId="32" xfId="1" applyFont="1" applyFill="1" applyBorder="1" applyAlignment="1">
      <alignment vertical="top" wrapText="1"/>
    </xf>
    <xf numFmtId="0" fontId="4" fillId="0" borderId="32" xfId="1" applyFont="1" applyBorder="1" applyAlignment="1">
      <alignment horizontal="center" vertical="top" wrapText="1"/>
    </xf>
    <xf numFmtId="0" fontId="4" fillId="0" borderId="32" xfId="1" applyFont="1" applyBorder="1" applyAlignment="1">
      <alignment horizontal="left" vertical="top" wrapText="1"/>
    </xf>
    <xf numFmtId="4" fontId="11" fillId="18" borderId="72" xfId="0" applyNumberFormat="1" applyFont="1" applyFill="1" applyBorder="1" applyAlignment="1">
      <alignment vertical="center" wrapText="1"/>
    </xf>
    <xf numFmtId="0" fontId="14" fillId="2" borderId="4" xfId="0" applyFont="1" applyFill="1" applyBorder="1" applyAlignment="1">
      <alignment horizontal="right" wrapText="1"/>
    </xf>
    <xf numFmtId="0" fontId="14" fillId="2" borderId="0" xfId="0" applyFont="1" applyFill="1" applyAlignment="1">
      <alignment horizontal="right" wrapText="1"/>
    </xf>
    <xf numFmtId="0" fontId="14" fillId="2" borderId="8" xfId="0" applyFont="1" applyFill="1" applyBorder="1" applyAlignment="1">
      <alignment horizontal="right" wrapText="1"/>
    </xf>
    <xf numFmtId="0" fontId="14" fillId="2" borderId="4" xfId="0" applyFont="1" applyFill="1" applyBorder="1" applyAlignment="1">
      <alignment horizontal="right" vertical="top" wrapText="1"/>
    </xf>
    <xf numFmtId="0" fontId="14" fillId="2" borderId="8" xfId="0" applyFont="1" applyFill="1" applyBorder="1" applyAlignment="1">
      <alignment horizontal="right" vertical="top" wrapText="1"/>
    </xf>
    <xf numFmtId="0" fontId="13" fillId="3" borderId="18" xfId="0" applyFont="1" applyFill="1" applyBorder="1" applyAlignment="1">
      <alignment horizontal="left"/>
    </xf>
    <xf numFmtId="0" fontId="13" fillId="3" borderId="19" xfId="0" applyFont="1" applyFill="1" applyBorder="1" applyAlignment="1">
      <alignment horizontal="left"/>
    </xf>
    <xf numFmtId="0" fontId="3" fillId="3" borderId="5" xfId="0" applyFont="1" applyFill="1" applyBorder="1" applyAlignment="1">
      <alignment horizontal="center"/>
    </xf>
    <xf numFmtId="0" fontId="3" fillId="3" borderId="6" xfId="0" applyFont="1" applyFill="1" applyBorder="1" applyAlignment="1">
      <alignment horizontal="center"/>
    </xf>
    <xf numFmtId="0" fontId="3" fillId="3" borderId="7" xfId="0" applyFont="1" applyFill="1" applyBorder="1" applyAlignment="1">
      <alignment horizontal="center"/>
    </xf>
    <xf numFmtId="0" fontId="80" fillId="2" borderId="4" xfId="0" applyFont="1" applyFill="1" applyBorder="1" applyAlignment="1">
      <alignment horizontal="center" vertical="center" wrapText="1"/>
    </xf>
    <xf numFmtId="0" fontId="80" fillId="2" borderId="0" xfId="0" applyFont="1" applyFill="1" applyAlignment="1">
      <alignment horizontal="center" vertical="center" wrapText="1"/>
    </xf>
    <xf numFmtId="0" fontId="14" fillId="2" borderId="0" xfId="0" applyFont="1" applyFill="1" applyAlignment="1">
      <alignment horizontal="left" vertical="center" wrapText="1"/>
    </xf>
    <xf numFmtId="0" fontId="22" fillId="2" borderId="0" xfId="0" applyFont="1" applyFill="1" applyAlignment="1">
      <alignment horizontal="left" vertical="top" wrapText="1"/>
    </xf>
    <xf numFmtId="0" fontId="5" fillId="2" borderId="0" xfId="0" applyFont="1" applyFill="1" applyAlignment="1">
      <alignment horizontal="left" vertical="center" wrapText="1"/>
    </xf>
    <xf numFmtId="0" fontId="5" fillId="2" borderId="8"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67" fillId="18" borderId="5" xfId="0" applyFont="1" applyFill="1" applyBorder="1" applyAlignment="1">
      <alignment horizontal="left" vertical="center" wrapText="1"/>
    </xf>
    <xf numFmtId="0" fontId="67" fillId="18" borderId="66" xfId="0" applyFont="1" applyFill="1" applyBorder="1" applyAlignment="1">
      <alignment horizontal="left" vertical="center" wrapText="1"/>
    </xf>
    <xf numFmtId="0" fontId="67" fillId="18" borderId="5" xfId="0" applyFont="1" applyFill="1" applyBorder="1" applyAlignment="1">
      <alignment horizontal="left" vertical="top" wrapText="1"/>
    </xf>
    <xf numFmtId="0" fontId="67" fillId="18" borderId="66" xfId="0" applyFont="1" applyFill="1" applyBorder="1" applyAlignment="1">
      <alignment horizontal="left" vertical="top" wrapText="1"/>
    </xf>
    <xf numFmtId="165" fontId="44" fillId="18" borderId="5" xfId="0" applyNumberFormat="1" applyFont="1" applyFill="1" applyBorder="1" applyAlignment="1">
      <alignment horizontal="center" vertical="center" wrapText="1"/>
    </xf>
    <xf numFmtId="165" fontId="44" fillId="18" borderId="66" xfId="0" applyNumberFormat="1" applyFont="1" applyFill="1" applyBorder="1" applyAlignment="1">
      <alignment horizontal="center" vertical="center" wrapText="1"/>
    </xf>
    <xf numFmtId="0" fontId="13" fillId="2" borderId="0" xfId="0" applyFont="1" applyFill="1" applyAlignment="1">
      <alignment horizontal="left" vertical="center" wrapText="1"/>
    </xf>
    <xf numFmtId="0" fontId="22" fillId="2" borderId="0" xfId="0" applyFont="1" applyFill="1" applyAlignment="1">
      <alignment horizontal="left" vertical="center" wrapText="1"/>
    </xf>
    <xf numFmtId="0" fontId="14" fillId="7" borderId="0" xfId="0" applyFont="1" applyFill="1" applyAlignment="1">
      <alignment horizontal="left" vertical="center" wrapText="1"/>
    </xf>
    <xf numFmtId="0" fontId="67" fillId="2" borderId="0" xfId="0" applyFont="1" applyFill="1" applyAlignment="1">
      <alignment horizontal="left" vertical="center" wrapText="1"/>
    </xf>
    <xf numFmtId="0" fontId="12" fillId="2" borderId="0" xfId="0" applyFont="1" applyFill="1" applyAlignment="1">
      <alignment vertical="center" wrapText="1"/>
    </xf>
    <xf numFmtId="0" fontId="67" fillId="18" borderId="5" xfId="0" applyFont="1" applyFill="1" applyBorder="1" applyAlignment="1">
      <alignment horizontal="center" vertical="center" wrapText="1"/>
    </xf>
    <xf numFmtId="0" fontId="67" fillId="18" borderId="66" xfId="0" applyFont="1" applyFill="1" applyBorder="1" applyAlignment="1">
      <alignment horizontal="center" vertical="center" wrapText="1"/>
    </xf>
    <xf numFmtId="0" fontId="67" fillId="18" borderId="5" xfId="0" applyFont="1" applyFill="1" applyBorder="1" applyAlignment="1">
      <alignment vertical="center" wrapText="1"/>
    </xf>
    <xf numFmtId="0" fontId="67" fillId="18" borderId="66" xfId="0" applyFont="1" applyFill="1" applyBorder="1" applyAlignment="1">
      <alignment vertical="center" wrapText="1"/>
    </xf>
    <xf numFmtId="0" fontId="14" fillId="0" borderId="0" xfId="0" applyFont="1" applyAlignment="1">
      <alignment horizontal="left" vertical="center" wrapText="1"/>
    </xf>
    <xf numFmtId="0" fontId="13" fillId="0" borderId="0" xfId="0" applyFont="1" applyAlignment="1" applyProtection="1">
      <alignment vertical="top" wrapText="1"/>
      <protection locked="0"/>
    </xf>
    <xf numFmtId="0" fontId="13" fillId="0" borderId="0" xfId="0" applyFont="1" applyAlignment="1">
      <alignment horizontal="left" vertical="center" wrapText="1"/>
    </xf>
    <xf numFmtId="0" fontId="44" fillId="2" borderId="11" xfId="0" applyFont="1" applyFill="1" applyBorder="1" applyAlignment="1">
      <alignment vertical="center" wrapText="1"/>
    </xf>
    <xf numFmtId="0" fontId="13" fillId="0" borderId="0" xfId="1" applyFont="1" applyAlignment="1">
      <alignment vertical="top" wrapText="1"/>
    </xf>
    <xf numFmtId="0" fontId="6" fillId="0" borderId="0" xfId="1" applyFont="1" applyAlignment="1">
      <alignment vertical="top" wrapText="1"/>
    </xf>
    <xf numFmtId="0" fontId="14" fillId="0" borderId="0" xfId="1" applyFont="1" applyAlignment="1">
      <alignment vertical="top" wrapText="1"/>
    </xf>
    <xf numFmtId="0" fontId="2" fillId="0" borderId="0" xfId="1" applyFont="1" applyAlignment="1">
      <alignment vertical="top" wrapText="1"/>
    </xf>
    <xf numFmtId="0" fontId="6" fillId="2" borderId="0" xfId="1" applyFont="1" applyFill="1" applyAlignment="1">
      <alignment horizontal="left" vertical="center" wrapText="1"/>
    </xf>
    <xf numFmtId="0" fontId="12" fillId="2" borderId="0" xfId="1" applyFont="1" applyFill="1" applyAlignment="1">
      <alignment horizontal="left" vertical="center" wrapText="1"/>
    </xf>
    <xf numFmtId="0" fontId="2" fillId="0" borderId="5" xfId="1" applyFont="1" applyFill="1" applyBorder="1" applyAlignment="1">
      <alignment horizontal="left" vertical="top" wrapText="1"/>
    </xf>
    <xf numFmtId="0" fontId="2" fillId="0" borderId="6" xfId="1" applyFont="1" applyFill="1" applyBorder="1" applyAlignment="1">
      <alignment horizontal="left" vertical="top" wrapText="1"/>
    </xf>
    <xf numFmtId="0" fontId="2" fillId="0" borderId="7" xfId="1" applyFont="1" applyFill="1" applyBorder="1" applyAlignment="1">
      <alignment horizontal="left" vertical="top" wrapText="1"/>
    </xf>
    <xf numFmtId="0" fontId="2" fillId="2" borderId="12" xfId="1" applyFont="1" applyFill="1" applyBorder="1" applyAlignment="1">
      <alignment horizontal="center" vertical="top"/>
    </xf>
    <xf numFmtId="0" fontId="2" fillId="2" borderId="13" xfId="1" applyFont="1" applyFill="1" applyBorder="1" applyAlignment="1">
      <alignment horizontal="center" vertical="top"/>
    </xf>
    <xf numFmtId="0" fontId="6" fillId="0" borderId="0" xfId="1" applyFont="1" applyAlignment="1">
      <alignment horizontal="center" vertical="center" wrapText="1"/>
    </xf>
    <xf numFmtId="0" fontId="2" fillId="0" borderId="0" xfId="1" applyFont="1" applyAlignment="1">
      <alignment horizontal="center" vertical="top"/>
    </xf>
    <xf numFmtId="0" fontId="3" fillId="3" borderId="5" xfId="1" applyFont="1" applyFill="1" applyBorder="1" applyAlignment="1">
      <alignment horizontal="center" vertical="center" wrapText="1"/>
    </xf>
    <xf numFmtId="0" fontId="3" fillId="3" borderId="6" xfId="1" applyFont="1" applyFill="1" applyBorder="1" applyAlignment="1">
      <alignment horizontal="center" vertical="center" wrapText="1"/>
    </xf>
    <xf numFmtId="0" fontId="3" fillId="3" borderId="7" xfId="1" applyFont="1" applyFill="1" applyBorder="1" applyAlignment="1">
      <alignment horizontal="center" vertical="center" wrapText="1"/>
    </xf>
    <xf numFmtId="0" fontId="4" fillId="2" borderId="4" xfId="1" applyFont="1" applyFill="1" applyBorder="1" applyAlignment="1">
      <alignment horizontal="center" wrapText="1"/>
    </xf>
    <xf numFmtId="0" fontId="4" fillId="2" borderId="0" xfId="1" applyFont="1" applyFill="1" applyAlignment="1">
      <alignment horizontal="center" wrapText="1"/>
    </xf>
    <xf numFmtId="0" fontId="4" fillId="2" borderId="0" xfId="1" applyFont="1" applyFill="1" applyAlignment="1">
      <alignment horizontal="center"/>
    </xf>
    <xf numFmtId="0" fontId="5" fillId="2" borderId="0" xfId="1" applyFont="1" applyFill="1" applyAlignment="1">
      <alignment horizontal="left" vertical="top" wrapText="1"/>
    </xf>
    <xf numFmtId="0" fontId="7" fillId="2" borderId="0" xfId="1" applyFont="1" applyFill="1" applyAlignment="1">
      <alignment horizontal="left" vertical="top" wrapText="1"/>
    </xf>
    <xf numFmtId="0" fontId="6" fillId="2" borderId="5" xfId="1" applyFont="1" applyFill="1" applyBorder="1" applyAlignment="1">
      <alignment horizontal="center" vertical="center" wrapText="1"/>
    </xf>
    <xf numFmtId="0" fontId="2" fillId="2" borderId="6" xfId="1" applyFont="1" applyFill="1" applyBorder="1" applyAlignment="1">
      <alignment horizontal="center" vertical="center" wrapText="1"/>
    </xf>
    <xf numFmtId="0" fontId="2" fillId="2" borderId="7" xfId="1" applyFont="1" applyFill="1" applyBorder="1" applyAlignment="1">
      <alignment horizontal="center" vertical="center" wrapText="1"/>
    </xf>
    <xf numFmtId="0" fontId="6" fillId="2" borderId="9" xfId="1" applyFont="1" applyFill="1" applyBorder="1" applyAlignment="1">
      <alignment horizontal="center" vertical="center" wrapText="1"/>
    </xf>
    <xf numFmtId="0" fontId="2" fillId="2" borderId="9" xfId="1" applyFont="1" applyFill="1" applyBorder="1" applyAlignment="1">
      <alignment horizontal="center" vertical="center" wrapText="1"/>
    </xf>
    <xf numFmtId="0" fontId="2" fillId="0" borderId="42" xfId="0" applyFont="1" applyBorder="1" applyAlignment="1">
      <alignment horizontal="center" vertical="top"/>
    </xf>
    <xf numFmtId="0" fontId="2" fillId="0" borderId="43" xfId="0" applyFont="1" applyBorder="1" applyAlignment="1">
      <alignment horizontal="center" vertical="top"/>
    </xf>
    <xf numFmtId="0" fontId="2" fillId="0" borderId="45" xfId="0" applyFont="1" applyBorder="1" applyAlignment="1">
      <alignment horizontal="center" vertical="top"/>
    </xf>
    <xf numFmtId="0" fontId="2" fillId="0" borderId="31" xfId="0" applyFont="1" applyBorder="1" applyAlignment="1">
      <alignment horizontal="left" vertical="center" wrapText="1"/>
    </xf>
    <xf numFmtId="0" fontId="2" fillId="0" borderId="37" xfId="0" applyFont="1" applyBorder="1" applyAlignment="1">
      <alignment horizontal="left" vertical="center" wrapText="1"/>
    </xf>
    <xf numFmtId="0" fontId="2" fillId="0" borderId="41" xfId="0" applyFont="1" applyBorder="1" applyAlignment="1">
      <alignment horizontal="left" vertical="center" wrapText="1"/>
    </xf>
    <xf numFmtId="0" fontId="2" fillId="0" borderId="39" xfId="0" applyFont="1" applyBorder="1" applyAlignment="1">
      <alignment horizontal="left" vertical="center" wrapText="1"/>
    </xf>
    <xf numFmtId="0" fontId="6" fillId="0" borderId="40" xfId="0" applyFont="1" applyBorder="1" applyAlignment="1">
      <alignment horizontal="left" vertical="center" wrapText="1"/>
    </xf>
    <xf numFmtId="0" fontId="6" fillId="0" borderId="32" xfId="0" applyFont="1" applyBorder="1" applyAlignment="1">
      <alignment horizontal="left" vertical="center" wrapText="1"/>
    </xf>
    <xf numFmtId="0" fontId="4" fillId="3" borderId="32" xfId="0" applyFont="1" applyFill="1" applyBorder="1" applyAlignment="1">
      <alignment horizontal="left" vertical="top" wrapText="1"/>
    </xf>
    <xf numFmtId="0" fontId="4" fillId="3" borderId="35" xfId="0" applyFont="1" applyFill="1" applyBorder="1" applyAlignment="1">
      <alignment horizontal="left" vertical="top"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24" xfId="0" applyFont="1" applyBorder="1" applyAlignment="1">
      <alignment horizontal="left" vertical="center" wrapText="1"/>
    </xf>
    <xf numFmtId="0" fontId="2" fillId="0" borderId="25" xfId="0" applyFont="1" applyBorder="1" applyAlignment="1">
      <alignment horizontal="left" vertical="center" wrapText="1"/>
    </xf>
    <xf numFmtId="0" fontId="36" fillId="0" borderId="25" xfId="0" applyFont="1" applyBorder="1" applyAlignment="1">
      <alignment horizontal="left" vertical="top" wrapText="1"/>
    </xf>
    <xf numFmtId="0" fontId="2" fillId="0" borderId="26" xfId="0" applyFont="1" applyBorder="1" applyAlignment="1">
      <alignment horizontal="left" vertical="top" wrapText="1"/>
    </xf>
    <xf numFmtId="0" fontId="6" fillId="0" borderId="42" xfId="0" applyFont="1" applyBorder="1" applyAlignment="1">
      <alignment horizontal="left" vertical="center" wrapText="1"/>
    </xf>
    <xf numFmtId="0" fontId="6" fillId="0" borderId="43" xfId="0" applyFont="1" applyBorder="1" applyAlignment="1">
      <alignment horizontal="left" vertical="center" wrapText="1"/>
    </xf>
    <xf numFmtId="0" fontId="4" fillId="0" borderId="43" xfId="0" applyFont="1" applyBorder="1" applyAlignment="1">
      <alignment horizontal="left" vertical="top" wrapText="1"/>
    </xf>
    <xf numFmtId="0" fontId="4" fillId="0" borderId="45" xfId="0" applyFont="1" applyBorder="1" applyAlignment="1">
      <alignment horizontal="left" vertical="top" wrapText="1"/>
    </xf>
    <xf numFmtId="0" fontId="6" fillId="0" borderId="27" xfId="0" applyFont="1" applyBorder="1" applyAlignment="1">
      <alignment horizontal="left" vertical="center" wrapText="1"/>
    </xf>
    <xf numFmtId="0" fontId="6" fillId="0" borderId="28" xfId="0" applyFont="1" applyBorder="1" applyAlignment="1">
      <alignment horizontal="left" vertical="center" wrapText="1"/>
    </xf>
    <xf numFmtId="0" fontId="11" fillId="0" borderId="28" xfId="0" applyFont="1" applyBorder="1" applyAlignment="1">
      <alignment horizontal="center" vertical="top" wrapText="1"/>
    </xf>
    <xf numFmtId="0" fontId="11" fillId="0" borderId="30" xfId="0" applyFont="1" applyBorder="1" applyAlignment="1">
      <alignment horizontal="center" vertical="top" wrapText="1"/>
    </xf>
    <xf numFmtId="0" fontId="2" fillId="0" borderId="43" xfId="0" applyFont="1" applyBorder="1" applyAlignment="1">
      <alignment horizontal="left" vertical="center" wrapText="1"/>
    </xf>
    <xf numFmtId="0" fontId="2" fillId="0" borderId="43" xfId="0" applyFont="1" applyBorder="1" applyAlignment="1">
      <alignment horizontal="left" vertical="center"/>
    </xf>
    <xf numFmtId="0" fontId="2" fillId="0" borderId="45" xfId="0" applyFont="1" applyBorder="1" applyAlignment="1">
      <alignment horizontal="left" vertical="center"/>
    </xf>
    <xf numFmtId="0" fontId="6" fillId="0" borderId="40" xfId="0" applyFont="1" applyBorder="1" applyAlignment="1">
      <alignment horizontal="left" vertical="top" wrapText="1"/>
    </xf>
    <xf numFmtId="0" fontId="6" fillId="0" borderId="32" xfId="0" applyFont="1" applyBorder="1" applyAlignment="1">
      <alignment horizontal="left" vertical="top" wrapText="1"/>
    </xf>
    <xf numFmtId="0" fontId="2" fillId="0" borderId="32" xfId="0" applyFont="1" applyBorder="1" applyAlignment="1">
      <alignment horizontal="left" vertical="top" wrapText="1"/>
    </xf>
    <xf numFmtId="0" fontId="2" fillId="0" borderId="32" xfId="0" applyFont="1" applyBorder="1" applyAlignment="1">
      <alignment horizontal="left" vertical="top"/>
    </xf>
    <xf numFmtId="0" fontId="2" fillId="0" borderId="35" xfId="0" applyFont="1" applyBorder="1" applyAlignment="1">
      <alignment horizontal="left" vertical="top"/>
    </xf>
    <xf numFmtId="0" fontId="4" fillId="0" borderId="32" xfId="0" applyFont="1" applyBorder="1" applyAlignment="1">
      <alignment horizontal="left" vertical="center" wrapText="1"/>
    </xf>
    <xf numFmtId="0" fontId="4" fillId="0" borderId="32" xfId="0" applyFont="1" applyBorder="1" applyAlignment="1">
      <alignment horizontal="left" vertical="center"/>
    </xf>
    <xf numFmtId="0" fontId="4" fillId="0" borderId="35" xfId="0" applyFont="1" applyBorder="1" applyAlignment="1">
      <alignment horizontal="left" vertical="center"/>
    </xf>
    <xf numFmtId="0" fontId="6" fillId="2" borderId="0" xfId="0" applyFont="1" applyFill="1" applyAlignment="1">
      <alignment horizontal="left" vertical="top" wrapText="1"/>
    </xf>
    <xf numFmtId="0" fontId="6" fillId="0" borderId="27" xfId="0" applyFont="1" applyBorder="1" applyAlignment="1">
      <alignment horizontal="left" vertical="top" wrapText="1"/>
    </xf>
    <xf numFmtId="0" fontId="6" fillId="0" borderId="28" xfId="0" applyFont="1" applyBorder="1" applyAlignment="1">
      <alignment horizontal="left" vertical="top" wrapText="1"/>
    </xf>
    <xf numFmtId="0" fontId="2" fillId="0" borderId="28" xfId="0" applyFont="1" applyBorder="1" applyAlignment="1">
      <alignment horizontal="left" vertical="top" wrapText="1"/>
    </xf>
    <xf numFmtId="0" fontId="2" fillId="0" borderId="28" xfId="0" applyFont="1" applyBorder="1" applyAlignment="1">
      <alignment horizontal="left" vertical="top"/>
    </xf>
    <xf numFmtId="0" fontId="2" fillId="0" borderId="30" xfId="0" applyFont="1" applyBorder="1" applyAlignment="1">
      <alignment horizontal="left" vertical="top"/>
    </xf>
    <xf numFmtId="0" fontId="0" fillId="0" borderId="43" xfId="0" applyBorder="1" applyAlignment="1">
      <alignment horizontal="center" vertical="top"/>
    </xf>
    <xf numFmtId="0" fontId="0" fillId="0" borderId="45" xfId="0" applyBorder="1" applyAlignment="1">
      <alignment horizontal="center" vertical="top"/>
    </xf>
    <xf numFmtId="0" fontId="6" fillId="0" borderId="46" xfId="0" applyFont="1" applyBorder="1" applyAlignment="1">
      <alignment horizontal="left" vertical="center" wrapText="1"/>
    </xf>
    <xf numFmtId="0" fontId="6" fillId="0" borderId="47" xfId="0" applyFont="1" applyBorder="1" applyAlignment="1">
      <alignment horizontal="left" vertical="center" wrapText="1"/>
    </xf>
    <xf numFmtId="0" fontId="0" fillId="0" borderId="28" xfId="0" applyBorder="1" applyAlignment="1">
      <alignment horizontal="center" vertical="top"/>
    </xf>
    <xf numFmtId="0" fontId="0" fillId="0" borderId="30" xfId="0" applyBorder="1" applyAlignment="1">
      <alignment horizontal="center" vertical="top"/>
    </xf>
    <xf numFmtId="0" fontId="29" fillId="0" borderId="5" xfId="0" applyFont="1" applyBorder="1" applyAlignment="1">
      <alignment horizontal="center"/>
    </xf>
    <xf numFmtId="0" fontId="29" fillId="0" borderId="6" xfId="0" applyFont="1" applyBorder="1" applyAlignment="1">
      <alignment horizontal="center"/>
    </xf>
    <xf numFmtId="0" fontId="29" fillId="0" borderId="7" xfId="0" applyFont="1" applyBorder="1" applyAlignment="1">
      <alignment horizontal="center"/>
    </xf>
    <xf numFmtId="0" fontId="6" fillId="0" borderId="48" xfId="0" applyFont="1" applyBorder="1" applyAlignment="1">
      <alignment horizontal="left" vertical="center" wrapText="1"/>
    </xf>
    <xf numFmtId="0" fontId="6" fillId="0" borderId="49" xfId="0" applyFont="1" applyBorder="1" applyAlignment="1">
      <alignment horizontal="left" vertical="center" wrapText="1"/>
    </xf>
    <xf numFmtId="0" fontId="2" fillId="0" borderId="43" xfId="0" applyFont="1" applyBorder="1" applyAlignment="1">
      <alignment horizontal="left" vertical="top" wrapText="1"/>
    </xf>
    <xf numFmtId="0" fontId="2" fillId="0" borderId="43" xfId="0" applyFont="1" applyBorder="1" applyAlignment="1">
      <alignment horizontal="left" vertical="top"/>
    </xf>
    <xf numFmtId="0" fontId="2" fillId="0" borderId="45" xfId="0" applyFont="1" applyBorder="1" applyAlignment="1">
      <alignment horizontal="left" vertical="top"/>
    </xf>
    <xf numFmtId="0" fontId="32" fillId="2" borderId="0" xfId="0" applyFont="1" applyFill="1" applyAlignment="1">
      <alignment horizontal="left" vertical="center" wrapText="1"/>
    </xf>
    <xf numFmtId="0" fontId="6" fillId="0" borderId="31" xfId="0" applyFont="1" applyBorder="1" applyAlignment="1">
      <alignment horizontal="left" vertical="center" wrapText="1"/>
    </xf>
    <xf numFmtId="0" fontId="6" fillId="0" borderId="37" xfId="0" applyFont="1" applyBorder="1" applyAlignment="1">
      <alignment horizontal="left" vertical="center" wrapText="1"/>
    </xf>
    <xf numFmtId="0" fontId="2" fillId="0" borderId="41" xfId="0" applyFont="1" applyBorder="1" applyAlignment="1">
      <alignment horizontal="left" vertical="top" wrapText="1"/>
    </xf>
    <xf numFmtId="0" fontId="2" fillId="0" borderId="38" xfId="0" applyFont="1" applyBorder="1" applyAlignment="1">
      <alignment horizontal="left" vertical="top" wrapText="1"/>
    </xf>
    <xf numFmtId="0" fontId="2" fillId="0" borderId="39" xfId="0" applyFont="1" applyBorder="1" applyAlignment="1">
      <alignment horizontal="left" vertical="top" wrapText="1"/>
    </xf>
    <xf numFmtId="0" fontId="11" fillId="2" borderId="0" xfId="0" applyFont="1" applyFill="1" applyAlignment="1">
      <alignment horizontal="left" vertical="top" wrapText="1"/>
    </xf>
    <xf numFmtId="0" fontId="11" fillId="2" borderId="0" xfId="0" applyFont="1" applyFill="1" applyAlignment="1">
      <alignment horizontal="left" vertical="top"/>
    </xf>
    <xf numFmtId="0" fontId="2" fillId="0" borderId="25" xfId="0" applyFont="1" applyBorder="1" applyAlignment="1">
      <alignment horizontal="center" vertical="top" wrapText="1"/>
    </xf>
    <xf numFmtId="0" fontId="2" fillId="0" borderId="26" xfId="0" applyFont="1" applyBorder="1" applyAlignment="1">
      <alignment horizontal="center" vertical="top" wrapText="1"/>
    </xf>
    <xf numFmtId="0" fontId="11" fillId="0" borderId="28" xfId="0" applyFont="1" applyBorder="1" applyAlignment="1">
      <alignment horizontal="left" vertical="top"/>
    </xf>
    <xf numFmtId="0" fontId="11" fillId="0" borderId="30" xfId="0" applyFont="1" applyBorder="1" applyAlignment="1">
      <alignment horizontal="left" vertical="top"/>
    </xf>
    <xf numFmtId="0" fontId="6" fillId="2" borderId="0" xfId="0" applyFont="1" applyFill="1" applyBorder="1" applyAlignment="1">
      <alignment horizontal="left" vertical="center" wrapText="1"/>
    </xf>
    <xf numFmtId="0" fontId="2" fillId="2" borderId="0" xfId="0" applyFont="1" applyFill="1" applyBorder="1" applyAlignment="1">
      <alignment horizontal="center" vertical="top"/>
    </xf>
    <xf numFmtId="0" fontId="29" fillId="0" borderId="5" xfId="0" applyFont="1" applyBorder="1" applyAlignment="1">
      <alignment horizontal="center" vertical="top"/>
    </xf>
    <xf numFmtId="0" fontId="29" fillId="0" borderId="6" xfId="0" applyFont="1" applyBorder="1" applyAlignment="1">
      <alignment horizontal="center" vertical="top"/>
    </xf>
    <xf numFmtId="0" fontId="29" fillId="0" borderId="7" xfId="0" applyFont="1" applyBorder="1" applyAlignment="1">
      <alignment horizontal="center" vertical="top"/>
    </xf>
    <xf numFmtId="0" fontId="6" fillId="0" borderId="27" xfId="0" applyFont="1" applyFill="1" applyBorder="1" applyAlignment="1">
      <alignment horizontal="left" vertical="center" wrapText="1"/>
    </xf>
    <xf numFmtId="0" fontId="6" fillId="0" borderId="28" xfId="0" applyFont="1" applyFill="1" applyBorder="1" applyAlignment="1">
      <alignment horizontal="left" vertical="center" wrapText="1"/>
    </xf>
    <xf numFmtId="0" fontId="67" fillId="0" borderId="28" xfId="0" applyFont="1" applyBorder="1" applyAlignment="1">
      <alignment horizontal="center" vertical="top"/>
    </xf>
    <xf numFmtId="0" fontId="67" fillId="0" borderId="30" xfId="0" applyFont="1" applyBorder="1" applyAlignment="1">
      <alignment horizontal="center" vertical="top"/>
    </xf>
    <xf numFmtId="0" fontId="6" fillId="0" borderId="42" xfId="0" applyFont="1" applyFill="1" applyBorder="1" applyAlignment="1">
      <alignment horizontal="left" vertical="center" wrapText="1"/>
    </xf>
    <xf numFmtId="0" fontId="6" fillId="0" borderId="43" xfId="0" applyFont="1" applyFill="1" applyBorder="1" applyAlignment="1">
      <alignment horizontal="left" vertical="center" wrapText="1"/>
    </xf>
    <xf numFmtId="0" fontId="67" fillId="0" borderId="43" xfId="0" applyFont="1" applyBorder="1" applyAlignment="1">
      <alignment horizontal="center" vertical="top"/>
    </xf>
    <xf numFmtId="0" fontId="67" fillId="0" borderId="45" xfId="0" applyFont="1" applyBorder="1" applyAlignment="1">
      <alignment horizontal="center" vertical="top"/>
    </xf>
    <xf numFmtId="0" fontId="6" fillId="0" borderId="53" xfId="0" applyFont="1" applyBorder="1" applyAlignment="1">
      <alignment horizontal="left" vertical="center" wrapText="1"/>
    </xf>
    <xf numFmtId="0" fontId="6" fillId="0" borderId="54" xfId="0" applyFont="1" applyBorder="1" applyAlignment="1">
      <alignment horizontal="left" vertical="center" wrapText="1"/>
    </xf>
    <xf numFmtId="0" fontId="6" fillId="0" borderId="27" xfId="0" applyFont="1" applyFill="1" applyBorder="1" applyAlignment="1">
      <alignment horizontal="left" vertical="top" wrapText="1"/>
    </xf>
    <xf numFmtId="0" fontId="6" fillId="0" borderId="28" xfId="0" applyFont="1" applyFill="1" applyBorder="1" applyAlignment="1">
      <alignment horizontal="left" vertical="top" wrapText="1"/>
    </xf>
    <xf numFmtId="0" fontId="6" fillId="0" borderId="30" xfId="0" applyFont="1" applyFill="1" applyBorder="1" applyAlignment="1">
      <alignment horizontal="left" vertical="top" wrapText="1"/>
    </xf>
    <xf numFmtId="0" fontId="6" fillId="0" borderId="40" xfId="0" applyFont="1" applyFill="1" applyBorder="1" applyAlignment="1">
      <alignment horizontal="left" vertical="center" wrapText="1"/>
    </xf>
    <xf numFmtId="0" fontId="6" fillId="0" borderId="32" xfId="0" applyFont="1" applyFill="1" applyBorder="1" applyAlignment="1">
      <alignment horizontal="left" vertical="center" wrapText="1"/>
    </xf>
    <xf numFmtId="0" fontId="6" fillId="0" borderId="32" xfId="0" applyFont="1" applyFill="1" applyBorder="1" applyAlignment="1">
      <alignment horizontal="center" vertical="center" wrapText="1"/>
    </xf>
    <xf numFmtId="0" fontId="6" fillId="0" borderId="35" xfId="0" applyFont="1" applyFill="1" applyBorder="1" applyAlignment="1">
      <alignment horizontal="center" vertical="center" wrapText="1"/>
    </xf>
    <xf numFmtId="0" fontId="11" fillId="0" borderId="31" xfId="0" applyFont="1" applyFill="1" applyBorder="1" applyAlignment="1">
      <alignment horizontal="left" vertical="center" wrapText="1"/>
    </xf>
    <xf numFmtId="0" fontId="11" fillId="0" borderId="37" xfId="0" applyFont="1" applyFill="1" applyBorder="1" applyAlignment="1">
      <alignment horizontal="left" vertical="center" wrapText="1"/>
    </xf>
    <xf numFmtId="0" fontId="11" fillId="0" borderId="41" xfId="0" applyFont="1" applyFill="1" applyBorder="1" applyAlignment="1">
      <alignment horizontal="left" vertical="center" wrapText="1"/>
    </xf>
    <xf numFmtId="0" fontId="11" fillId="0" borderId="38" xfId="0" applyFont="1" applyFill="1" applyBorder="1" applyAlignment="1">
      <alignment horizontal="left" vertical="center" wrapText="1"/>
    </xf>
    <xf numFmtId="0" fontId="11" fillId="0" borderId="39" xfId="0" applyFont="1" applyFill="1" applyBorder="1" applyAlignment="1">
      <alignment horizontal="left" vertical="center" wrapText="1"/>
    </xf>
    <xf numFmtId="0" fontId="2" fillId="0" borderId="42" xfId="0" applyFont="1" applyFill="1" applyBorder="1" applyAlignment="1">
      <alignment horizontal="center" vertical="top" wrapText="1"/>
    </xf>
    <xf numFmtId="0" fontId="2" fillId="0" borderId="43" xfId="0" applyFont="1" applyFill="1" applyBorder="1" applyAlignment="1">
      <alignment horizontal="center" vertical="top" wrapText="1"/>
    </xf>
    <xf numFmtId="0" fontId="2" fillId="0" borderId="43" xfId="0" applyFont="1" applyFill="1" applyBorder="1" applyAlignment="1">
      <alignment horizontal="center" vertical="top"/>
    </xf>
    <xf numFmtId="0" fontId="2" fillId="0" borderId="45" xfId="0" applyFont="1" applyFill="1" applyBorder="1" applyAlignment="1">
      <alignment horizontal="center" vertical="top"/>
    </xf>
    <xf numFmtId="0" fontId="5" fillId="0" borderId="27" xfId="0" applyFont="1" applyFill="1" applyBorder="1" applyAlignment="1">
      <alignment horizontal="left" vertical="top" wrapText="1"/>
    </xf>
    <xf numFmtId="0" fontId="5" fillId="0" borderId="28" xfId="0" applyFont="1" applyFill="1" applyBorder="1" applyAlignment="1">
      <alignment horizontal="left" vertical="top" wrapText="1"/>
    </xf>
    <xf numFmtId="0" fontId="2" fillId="0" borderId="30" xfId="0" applyFont="1" applyBorder="1" applyAlignment="1">
      <alignment horizontal="left" vertical="top" wrapText="1"/>
    </xf>
    <xf numFmtId="0" fontId="6" fillId="0" borderId="40" xfId="0" applyFont="1" applyFill="1" applyBorder="1" applyAlignment="1">
      <alignment horizontal="left" vertical="top" wrapText="1"/>
    </xf>
    <xf numFmtId="0" fontId="6" fillId="0" borderId="32" xfId="0" applyFont="1" applyFill="1" applyBorder="1" applyAlignment="1">
      <alignment horizontal="left" vertical="top" wrapText="1"/>
    </xf>
    <xf numFmtId="0" fontId="2" fillId="0" borderId="35" xfId="0" applyFont="1" applyBorder="1" applyAlignment="1">
      <alignment horizontal="left" vertical="top" wrapText="1"/>
    </xf>
    <xf numFmtId="0" fontId="2" fillId="0" borderId="45" xfId="0" applyFont="1" applyBorder="1" applyAlignment="1">
      <alignment horizontal="left" vertical="top" wrapText="1"/>
    </xf>
    <xf numFmtId="0" fontId="2" fillId="0" borderId="48" xfId="0" applyFont="1" applyFill="1" applyBorder="1" applyAlignment="1">
      <alignment horizontal="left" vertical="center"/>
    </xf>
    <xf numFmtId="0" fontId="2" fillId="0" borderId="49" xfId="0" applyFont="1" applyFill="1" applyBorder="1" applyAlignment="1">
      <alignment horizontal="left" vertical="center"/>
    </xf>
    <xf numFmtId="0" fontId="2" fillId="0" borderId="44" xfId="0" applyFont="1" applyFill="1" applyBorder="1" applyAlignment="1">
      <alignment horizontal="center" vertical="top"/>
    </xf>
    <xf numFmtId="0" fontId="2" fillId="0" borderId="55" xfId="0" applyFont="1" applyFill="1" applyBorder="1" applyAlignment="1">
      <alignment horizontal="center" vertical="top"/>
    </xf>
    <xf numFmtId="0" fontId="2" fillId="0" borderId="56" xfId="0" applyFont="1" applyFill="1" applyBorder="1" applyAlignment="1">
      <alignment horizontal="center" vertical="top"/>
    </xf>
    <xf numFmtId="0" fontId="2" fillId="0" borderId="28" xfId="0" applyFont="1" applyFill="1" applyBorder="1" applyAlignment="1">
      <alignment horizontal="center" vertical="top"/>
    </xf>
    <xf numFmtId="0" fontId="2" fillId="0" borderId="30" xfId="0" applyFont="1" applyFill="1" applyBorder="1" applyAlignment="1">
      <alignment horizontal="center" vertical="top"/>
    </xf>
    <xf numFmtId="0" fontId="2" fillId="0" borderId="32" xfId="0" applyFont="1" applyFill="1" applyBorder="1" applyAlignment="1">
      <alignment horizontal="left" vertical="center" wrapText="1"/>
    </xf>
    <xf numFmtId="0" fontId="2" fillId="0" borderId="35" xfId="0" applyFont="1" applyFill="1" applyBorder="1" applyAlignment="1">
      <alignment horizontal="left" vertical="center" wrapText="1"/>
    </xf>
    <xf numFmtId="0" fontId="2" fillId="0" borderId="31" xfId="0" applyFont="1" applyFill="1" applyBorder="1" applyAlignment="1">
      <alignment horizontal="center" vertical="center" wrapText="1"/>
    </xf>
    <xf numFmtId="0" fontId="2" fillId="0" borderId="37"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38"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42" fillId="2" borderId="0" xfId="0" applyFont="1" applyFill="1" applyAlignment="1">
      <alignment horizontal="left" vertical="center" wrapText="1"/>
    </xf>
    <xf numFmtId="0" fontId="4" fillId="3" borderId="46" xfId="0" applyFont="1" applyFill="1" applyBorder="1" applyAlignment="1">
      <alignment horizontal="left" vertical="center" wrapText="1"/>
    </xf>
    <xf numFmtId="0" fontId="4" fillId="3" borderId="53" xfId="0" applyFont="1" applyFill="1" applyBorder="1" applyAlignment="1">
      <alignment horizontal="left" vertical="center" wrapText="1"/>
    </xf>
    <xf numFmtId="0" fontId="4" fillId="3" borderId="54" xfId="0" applyFont="1" applyFill="1" applyBorder="1" applyAlignment="1">
      <alignment horizontal="left" vertical="center" wrapText="1"/>
    </xf>
    <xf numFmtId="0" fontId="4" fillId="3" borderId="48" xfId="0" applyFont="1" applyFill="1" applyBorder="1" applyAlignment="1">
      <alignment horizontal="left" vertical="center" wrapText="1"/>
    </xf>
    <xf numFmtId="0" fontId="4" fillId="3" borderId="55" xfId="0" applyFont="1" applyFill="1" applyBorder="1" applyAlignment="1">
      <alignment horizontal="left" vertical="center" wrapText="1"/>
    </xf>
    <xf numFmtId="0" fontId="4" fillId="3" borderId="56"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3" borderId="38" xfId="0" applyFont="1" applyFill="1" applyBorder="1" applyAlignment="1">
      <alignment horizontal="left" vertical="center" wrapText="1"/>
    </xf>
    <xf numFmtId="0" fontId="4" fillId="3" borderId="39" xfId="0" applyFont="1" applyFill="1" applyBorder="1" applyAlignment="1">
      <alignment horizontal="left" vertical="center" wrapText="1"/>
    </xf>
    <xf numFmtId="0" fontId="5" fillId="2" borderId="11"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5" fillId="2" borderId="0" xfId="0" applyFont="1" applyFill="1" applyAlignment="1">
      <alignment horizontal="right" vertical="center" wrapText="1"/>
    </xf>
    <xf numFmtId="0" fontId="13" fillId="3" borderId="5"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5" xfId="0" applyFont="1" applyFill="1" applyBorder="1" applyAlignment="1" applyProtection="1">
      <alignment horizontal="center"/>
      <protection locked="0"/>
    </xf>
    <xf numFmtId="0" fontId="13" fillId="3" borderId="6" xfId="0" applyFont="1" applyFill="1" applyBorder="1" applyAlignment="1" applyProtection="1">
      <alignment horizontal="center"/>
      <protection locked="0"/>
    </xf>
    <xf numFmtId="0" fontId="13" fillId="3" borderId="7" xfId="0" applyFont="1" applyFill="1" applyBorder="1" applyAlignment="1" applyProtection="1">
      <alignment horizontal="center"/>
      <protection locked="0"/>
    </xf>
    <xf numFmtId="0" fontId="2" fillId="3" borderId="5" xfId="0" applyFont="1" applyFill="1" applyBorder="1" applyAlignment="1">
      <alignment horizontal="left" vertical="top" wrapText="1"/>
    </xf>
    <xf numFmtId="0" fontId="2" fillId="3" borderId="7" xfId="0" applyFont="1" applyFill="1" applyBorder="1" applyAlignment="1">
      <alignment horizontal="left" vertical="top" wrapText="1"/>
    </xf>
    <xf numFmtId="0" fontId="2" fillId="3" borderId="21" xfId="0" applyFont="1" applyFill="1" applyBorder="1" applyAlignment="1">
      <alignment horizontal="left" vertical="top" wrapText="1"/>
    </xf>
    <xf numFmtId="0" fontId="2" fillId="3" borderId="14"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21" xfId="0" applyFont="1" applyFill="1" applyBorder="1" applyAlignment="1">
      <alignment horizontal="left" vertical="top" wrapText="1"/>
    </xf>
    <xf numFmtId="0" fontId="2" fillId="0" borderId="1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3" borderId="1" xfId="0" applyFont="1" applyFill="1" applyBorder="1" applyAlignment="1">
      <alignment horizontal="left" vertical="top" wrapText="1"/>
    </xf>
    <xf numFmtId="0" fontId="2" fillId="3" borderId="3"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3" borderId="8" xfId="0" applyFont="1" applyFill="1" applyBorder="1" applyAlignment="1">
      <alignment horizontal="left" vertical="top" wrapText="1"/>
    </xf>
    <xf numFmtId="0" fontId="2" fillId="0" borderId="1" xfId="0" applyFont="1" applyBorder="1" applyAlignment="1">
      <alignment horizontal="center" vertical="top" wrapText="1"/>
    </xf>
    <xf numFmtId="0" fontId="2" fillId="0" borderId="3" xfId="0" applyFont="1" applyBorder="1" applyAlignment="1">
      <alignment horizontal="center" vertical="top" wrapText="1"/>
    </xf>
    <xf numFmtId="0" fontId="2" fillId="0" borderId="21" xfId="0" applyFont="1" applyBorder="1" applyAlignment="1">
      <alignment horizontal="center" vertical="top" wrapText="1"/>
    </xf>
    <xf numFmtId="0" fontId="2" fillId="0" borderId="14" xfId="0" applyFont="1" applyBorder="1" applyAlignment="1">
      <alignment horizontal="center" vertical="top" wrapText="1"/>
    </xf>
    <xf numFmtId="0" fontId="2" fillId="0" borderId="5" xfId="0" applyFont="1" applyBorder="1" applyAlignment="1">
      <alignment horizontal="left" vertical="top" wrapText="1"/>
    </xf>
    <xf numFmtId="0" fontId="2" fillId="0" borderId="7" xfId="0" applyFont="1" applyBorder="1" applyAlignment="1">
      <alignment horizontal="left" vertical="top" wrapText="1"/>
    </xf>
    <xf numFmtId="0" fontId="2" fillId="3" borderId="1" xfId="0" applyFont="1" applyFill="1" applyBorder="1" applyAlignment="1">
      <alignment horizontal="center" vertical="top" wrapText="1"/>
    </xf>
    <xf numFmtId="0" fontId="2" fillId="3" borderId="3" xfId="0" applyFont="1" applyFill="1" applyBorder="1" applyAlignment="1">
      <alignment horizontal="center" vertical="top" wrapText="1"/>
    </xf>
    <xf numFmtId="0" fontId="2" fillId="3" borderId="21" xfId="0" applyFont="1" applyFill="1" applyBorder="1" applyAlignment="1">
      <alignment horizontal="center" vertical="top" wrapText="1"/>
    </xf>
    <xf numFmtId="0" fontId="2" fillId="3" borderId="14" xfId="0" applyFont="1" applyFill="1" applyBorder="1" applyAlignment="1">
      <alignment horizontal="center" vertical="top" wrapText="1"/>
    </xf>
    <xf numFmtId="0" fontId="2" fillId="3" borderId="2" xfId="0" applyFont="1" applyFill="1" applyBorder="1" applyAlignment="1">
      <alignment horizontal="center" vertical="top" wrapText="1"/>
    </xf>
    <xf numFmtId="0" fontId="2" fillId="3" borderId="1" xfId="0" applyFont="1" applyFill="1" applyBorder="1" applyAlignment="1" applyProtection="1">
      <alignment horizontal="left"/>
      <protection locked="0"/>
    </xf>
    <xf numFmtId="0" fontId="2" fillId="3" borderId="2" xfId="0" applyFont="1" applyFill="1" applyBorder="1" applyAlignment="1" applyProtection="1">
      <alignment horizontal="left"/>
      <protection locked="0"/>
    </xf>
    <xf numFmtId="0" fontId="2" fillId="3" borderId="3" xfId="0" applyFont="1" applyFill="1" applyBorder="1" applyAlignment="1" applyProtection="1">
      <alignment horizontal="left"/>
      <protection locked="0"/>
    </xf>
    <xf numFmtId="0" fontId="78" fillId="3" borderId="5" xfId="7" applyFont="1" applyFill="1" applyBorder="1" applyAlignment="1" applyProtection="1">
      <alignment horizontal="left"/>
      <protection locked="0"/>
    </xf>
    <xf numFmtId="0" fontId="2" fillId="3" borderId="6" xfId="0" applyFont="1" applyFill="1" applyBorder="1" applyAlignment="1" applyProtection="1">
      <alignment horizontal="left"/>
      <protection locked="0"/>
    </xf>
    <xf numFmtId="0" fontId="2" fillId="3" borderId="7" xfId="0" applyFont="1" applyFill="1" applyBorder="1" applyAlignment="1" applyProtection="1">
      <alignment horizontal="left"/>
      <protection locked="0"/>
    </xf>
    <xf numFmtId="0" fontId="12" fillId="2" borderId="0" xfId="0" applyFont="1" applyFill="1" applyAlignment="1">
      <alignment horizontal="left"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0" xfId="0" applyFont="1" applyAlignment="1">
      <alignment horizontal="left" vertical="top" wrapText="1"/>
    </xf>
    <xf numFmtId="0" fontId="2" fillId="0" borderId="8" xfId="0" applyFont="1" applyBorder="1" applyAlignment="1">
      <alignment horizontal="left" vertical="top" wrapText="1"/>
    </xf>
    <xf numFmtId="0" fontId="2" fillId="0" borderId="21" xfId="0" applyFont="1" applyBorder="1" applyAlignment="1">
      <alignment horizontal="left" vertical="top" wrapText="1"/>
    </xf>
    <xf numFmtId="0" fontId="2" fillId="0" borderId="11" xfId="0" applyFont="1" applyBorder="1" applyAlignment="1">
      <alignment horizontal="left" vertical="top" wrapText="1"/>
    </xf>
    <xf numFmtId="0" fontId="2" fillId="0" borderId="14" xfId="0" applyFont="1" applyBorder="1" applyAlignment="1">
      <alignment horizontal="left" vertical="top" wrapText="1"/>
    </xf>
    <xf numFmtId="0" fontId="7" fillId="2" borderId="0" xfId="0" applyFont="1" applyFill="1" applyAlignment="1">
      <alignment horizontal="left"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8" xfId="0" applyFont="1" applyBorder="1" applyAlignment="1">
      <alignment horizontal="left" vertical="center" wrapText="1"/>
    </xf>
    <xf numFmtId="0" fontId="2" fillId="0" borderId="21" xfId="0" applyFont="1" applyBorder="1" applyAlignment="1">
      <alignment horizontal="left" vertical="center" wrapText="1"/>
    </xf>
    <xf numFmtId="0" fontId="2" fillId="0" borderId="11" xfId="0" applyFont="1" applyBorder="1" applyAlignment="1">
      <alignment horizontal="left" vertical="center" wrapText="1"/>
    </xf>
    <xf numFmtId="0" fontId="2" fillId="0" borderId="14" xfId="0" applyFont="1" applyBorder="1" applyAlignment="1">
      <alignment horizontal="left" vertical="center" wrapText="1"/>
    </xf>
    <xf numFmtId="0" fontId="2" fillId="3" borderId="5" xfId="0" applyFont="1" applyFill="1" applyBorder="1" applyAlignment="1">
      <alignment horizontal="center" vertical="top" wrapText="1"/>
    </xf>
    <xf numFmtId="0" fontId="2" fillId="3" borderId="7" xfId="0" applyFont="1" applyFill="1" applyBorder="1" applyAlignment="1">
      <alignment horizontal="center" vertical="top" wrapText="1"/>
    </xf>
    <xf numFmtId="0" fontId="2" fillId="3" borderId="5" xfId="8" applyFont="1" applyFill="1" applyBorder="1" applyAlignment="1">
      <alignment horizontal="left" vertical="top" wrapText="1"/>
    </xf>
    <xf numFmtId="0" fontId="2" fillId="3" borderId="7" xfId="8" applyFont="1" applyFill="1" applyBorder="1" applyAlignment="1">
      <alignment horizontal="left" vertical="top" wrapText="1"/>
    </xf>
    <xf numFmtId="0" fontId="13" fillId="3" borderId="5" xfId="0" applyFont="1" applyFill="1" applyBorder="1" applyAlignment="1">
      <alignment horizontal="left" vertical="center" wrapText="1"/>
    </xf>
    <xf numFmtId="0" fontId="13" fillId="3" borderId="7" xfId="0" applyFont="1" applyFill="1" applyBorder="1" applyAlignment="1">
      <alignment horizontal="left" vertical="center" wrapText="1"/>
    </xf>
    <xf numFmtId="0" fontId="22" fillId="2" borderId="0" xfId="0" applyFont="1" applyFill="1" applyAlignment="1">
      <alignment horizontal="left"/>
    </xf>
    <xf numFmtId="0" fontId="13" fillId="3" borderId="1" xfId="0" applyFont="1" applyFill="1" applyBorder="1" applyAlignment="1" applyProtection="1">
      <alignment horizontal="left"/>
      <protection locked="0"/>
    </xf>
    <xf numFmtId="0" fontId="13" fillId="3" borderId="2" xfId="0" applyFont="1" applyFill="1" applyBorder="1" applyAlignment="1" applyProtection="1">
      <alignment horizontal="left"/>
      <protection locked="0"/>
    </xf>
    <xf numFmtId="0" fontId="13" fillId="3" borderId="3" xfId="0" applyFont="1" applyFill="1" applyBorder="1" applyAlignment="1" applyProtection="1">
      <alignment horizontal="left"/>
      <protection locked="0"/>
    </xf>
    <xf numFmtId="0" fontId="40" fillId="3" borderId="5" xfId="7" applyFont="1" applyFill="1" applyBorder="1" applyAlignment="1" applyProtection="1">
      <alignment horizontal="left"/>
      <protection locked="0"/>
    </xf>
    <xf numFmtId="0" fontId="13" fillId="3" borderId="6" xfId="0" applyFont="1" applyFill="1" applyBorder="1" applyAlignment="1" applyProtection="1">
      <alignment horizontal="left"/>
      <protection locked="0"/>
    </xf>
    <xf numFmtId="0" fontId="13" fillId="3" borderId="7" xfId="0" applyFont="1" applyFill="1" applyBorder="1" applyAlignment="1" applyProtection="1">
      <alignment horizontal="left"/>
      <protection locked="0"/>
    </xf>
    <xf numFmtId="0" fontId="13" fillId="3" borderId="5" xfId="0" applyFont="1" applyFill="1" applyBorder="1" applyAlignment="1">
      <alignment horizontal="left" vertical="top" wrapText="1"/>
    </xf>
    <xf numFmtId="0" fontId="13" fillId="3" borderId="7" xfId="0" applyFont="1" applyFill="1" applyBorder="1" applyAlignment="1">
      <alignment horizontal="left" vertical="top" wrapText="1"/>
    </xf>
    <xf numFmtId="0" fontId="13" fillId="3" borderId="5" xfId="0" applyFont="1" applyFill="1" applyBorder="1" applyAlignment="1">
      <alignment horizontal="center" vertical="top" wrapText="1"/>
    </xf>
    <xf numFmtId="0" fontId="13" fillId="3" borderId="7" xfId="0" applyFont="1" applyFill="1" applyBorder="1" applyAlignment="1">
      <alignment horizontal="center" vertical="top" wrapText="1"/>
    </xf>
    <xf numFmtId="0" fontId="7" fillId="2" borderId="2" xfId="0" applyFont="1" applyFill="1" applyBorder="1" applyAlignment="1">
      <alignment horizontal="center" wrapText="1"/>
    </xf>
    <xf numFmtId="0" fontId="7" fillId="2" borderId="0" xfId="0" applyFont="1" applyFill="1" applyAlignment="1">
      <alignment horizontal="center" wrapText="1"/>
    </xf>
    <xf numFmtId="0" fontId="4" fillId="3" borderId="31" xfId="8" applyFont="1" applyFill="1" applyBorder="1" applyAlignment="1">
      <alignment horizontal="left" vertical="center" wrapText="1"/>
    </xf>
    <xf numFmtId="0" fontId="4" fillId="3" borderId="38" xfId="8" applyFont="1" applyFill="1" applyBorder="1" applyAlignment="1">
      <alignment horizontal="left" vertical="center" wrapText="1"/>
    </xf>
    <xf numFmtId="0" fontId="4" fillId="3" borderId="39" xfId="8" applyFont="1" applyFill="1" applyBorder="1" applyAlignment="1">
      <alignment horizontal="left" vertical="center" wrapText="1"/>
    </xf>
    <xf numFmtId="0" fontId="4" fillId="3" borderId="48" xfId="8" applyFont="1" applyFill="1" applyBorder="1" applyAlignment="1">
      <alignment horizontal="left" vertical="center" wrapText="1"/>
    </xf>
    <xf numFmtId="0" fontId="4" fillId="3" borderId="55" xfId="8" applyFont="1" applyFill="1" applyBorder="1" applyAlignment="1">
      <alignment horizontal="left" vertical="center" wrapText="1"/>
    </xf>
    <xf numFmtId="0" fontId="4" fillId="3" borderId="56" xfId="8" applyFont="1" applyFill="1" applyBorder="1" applyAlignment="1">
      <alignment horizontal="left" vertical="center" wrapText="1"/>
    </xf>
    <xf numFmtId="0" fontId="13" fillId="3" borderId="5" xfId="8" applyFont="1" applyFill="1" applyBorder="1" applyAlignment="1" applyProtection="1">
      <alignment horizontal="center"/>
      <protection locked="0"/>
    </xf>
    <xf numFmtId="0" fontId="13" fillId="3" borderId="6" xfId="8" applyFont="1" applyFill="1" applyBorder="1" applyAlignment="1" applyProtection="1">
      <alignment horizontal="center"/>
      <protection locked="0"/>
    </xf>
    <xf numFmtId="0" fontId="13" fillId="3" borderId="7" xfId="8" applyFont="1" applyFill="1" applyBorder="1" applyAlignment="1" applyProtection="1">
      <alignment horizontal="center"/>
      <protection locked="0"/>
    </xf>
    <xf numFmtId="0" fontId="13" fillId="2" borderId="5" xfId="8" applyFont="1" applyFill="1" applyBorder="1" applyAlignment="1" applyProtection="1">
      <alignment horizontal="center"/>
      <protection locked="0"/>
    </xf>
    <xf numFmtId="0" fontId="13" fillId="2" borderId="6" xfId="8" applyFont="1" applyFill="1" applyBorder="1" applyAlignment="1" applyProtection="1">
      <alignment horizontal="center"/>
      <protection locked="0"/>
    </xf>
    <xf numFmtId="0" fontId="13" fillId="2" borderId="7" xfId="8" applyFont="1" applyFill="1" applyBorder="1" applyAlignment="1" applyProtection="1">
      <alignment horizontal="center"/>
      <protection locked="0"/>
    </xf>
    <xf numFmtId="0" fontId="42" fillId="2" borderId="0" xfId="8" applyFont="1" applyFill="1" applyAlignment="1">
      <alignment horizontal="left" vertical="center" wrapText="1"/>
    </xf>
    <xf numFmtId="0" fontId="4" fillId="3" borderId="46" xfId="8" applyFont="1" applyFill="1" applyBorder="1" applyAlignment="1">
      <alignment horizontal="left" vertical="center" wrapText="1"/>
    </xf>
    <xf numFmtId="0" fontId="4" fillId="3" borderId="53" xfId="8" applyFont="1" applyFill="1" applyBorder="1" applyAlignment="1">
      <alignment horizontal="left" vertical="center" wrapText="1"/>
    </xf>
    <xf numFmtId="0" fontId="4" fillId="3" borderId="54" xfId="8" applyFont="1" applyFill="1" applyBorder="1" applyAlignment="1">
      <alignment horizontal="left" vertical="center" wrapText="1"/>
    </xf>
    <xf numFmtId="0" fontId="5" fillId="2" borderId="0" xfId="8" applyFont="1" applyFill="1" applyAlignment="1">
      <alignment horizontal="right" vertical="center" wrapText="1"/>
    </xf>
    <xf numFmtId="0" fontId="13" fillId="3" borderId="21" xfId="8" applyFont="1" applyFill="1" applyBorder="1" applyAlignment="1">
      <alignment horizontal="center" vertical="center" wrapText="1"/>
    </xf>
    <xf numFmtId="0" fontId="13" fillId="3" borderId="14" xfId="8" applyFont="1" applyFill="1" applyBorder="1" applyAlignment="1">
      <alignment horizontal="center" vertical="center" wrapText="1"/>
    </xf>
    <xf numFmtId="0" fontId="13" fillId="3" borderId="5" xfId="8" applyFont="1" applyFill="1" applyBorder="1" applyAlignment="1">
      <alignment horizontal="center" vertical="center" wrapText="1"/>
    </xf>
    <xf numFmtId="0" fontId="13" fillId="3" borderId="7" xfId="8" applyFont="1" applyFill="1" applyBorder="1" applyAlignment="1">
      <alignment horizontal="center" vertical="center" wrapText="1"/>
    </xf>
    <xf numFmtId="0" fontId="5" fillId="2" borderId="24" xfId="8" applyFont="1" applyFill="1" applyBorder="1" applyAlignment="1">
      <alignment horizontal="center" vertical="center" wrapText="1"/>
    </xf>
    <xf numFmtId="0" fontId="5" fillId="2" borderId="25" xfId="8" applyFont="1" applyFill="1" applyBorder="1" applyAlignment="1">
      <alignment horizontal="center" vertical="center" wrapText="1"/>
    </xf>
    <xf numFmtId="0" fontId="14" fillId="2" borderId="25" xfId="8" applyFont="1" applyFill="1" applyBorder="1" applyAlignment="1">
      <alignment horizontal="center" vertical="center" wrapText="1"/>
    </xf>
    <xf numFmtId="0" fontId="2" fillId="0" borderId="1" xfId="8" applyFont="1" applyBorder="1" applyAlignment="1">
      <alignment horizontal="left" vertical="center" wrapText="1"/>
    </xf>
    <xf numFmtId="0" fontId="2" fillId="0" borderId="2" xfId="8" applyFont="1" applyBorder="1" applyAlignment="1">
      <alignment horizontal="left" vertical="center" wrapText="1"/>
    </xf>
    <xf numFmtId="0" fontId="2" fillId="0" borderId="3" xfId="8" applyFont="1" applyBorder="1" applyAlignment="1">
      <alignment horizontal="left" vertical="center" wrapText="1"/>
    </xf>
    <xf numFmtId="0" fontId="2" fillId="0" borderId="4" xfId="8" applyFont="1" applyBorder="1" applyAlignment="1">
      <alignment horizontal="left" vertical="center" wrapText="1"/>
    </xf>
    <xf numFmtId="0" fontId="2" fillId="0" borderId="0" xfId="8" applyFont="1" applyAlignment="1">
      <alignment horizontal="left" vertical="center" wrapText="1"/>
    </xf>
    <xf numFmtId="0" fontId="2" fillId="0" borderId="8" xfId="8" applyFont="1" applyBorder="1" applyAlignment="1">
      <alignment horizontal="left" vertical="center" wrapText="1"/>
    </xf>
    <xf numFmtId="0" fontId="2" fillId="0" borderId="21" xfId="8" applyFont="1" applyBorder="1" applyAlignment="1">
      <alignment horizontal="left" vertical="center" wrapText="1"/>
    </xf>
    <xf numFmtId="0" fontId="2" fillId="0" borderId="11" xfId="8" applyFont="1" applyBorder="1" applyAlignment="1">
      <alignment horizontal="left" vertical="center" wrapText="1"/>
    </xf>
    <xf numFmtId="0" fontId="2" fillId="0" borderId="14" xfId="8" applyFont="1" applyBorder="1" applyAlignment="1">
      <alignment horizontal="left" vertical="center" wrapText="1"/>
    </xf>
    <xf numFmtId="0" fontId="13" fillId="3" borderId="5" xfId="8" applyFont="1" applyFill="1" applyBorder="1" applyAlignment="1">
      <alignment horizontal="left" vertical="top" wrapText="1"/>
    </xf>
    <xf numFmtId="0" fontId="13" fillId="3" borderId="7" xfId="8" applyFont="1" applyFill="1" applyBorder="1" applyAlignment="1">
      <alignment horizontal="left" vertical="top" wrapText="1"/>
    </xf>
    <xf numFmtId="0" fontId="13" fillId="3" borderId="5" xfId="8" applyFont="1" applyFill="1" applyBorder="1" applyAlignment="1" applyProtection="1">
      <alignment horizontal="left"/>
      <protection locked="0"/>
    </xf>
    <xf numFmtId="0" fontId="13" fillId="3" borderId="6" xfId="8" applyFont="1" applyFill="1" applyBorder="1" applyAlignment="1" applyProtection="1">
      <alignment horizontal="left"/>
      <protection locked="0"/>
    </xf>
    <xf numFmtId="0" fontId="13" fillId="3" borderId="7" xfId="8" applyFont="1" applyFill="1" applyBorder="1" applyAlignment="1" applyProtection="1">
      <alignment horizontal="left"/>
      <protection locked="0"/>
    </xf>
    <xf numFmtId="0" fontId="7" fillId="2" borderId="0" xfId="8" applyFont="1" applyFill="1" applyAlignment="1">
      <alignment horizontal="left" vertical="center" wrapText="1"/>
    </xf>
    <xf numFmtId="0" fontId="22" fillId="2" borderId="0" xfId="8" applyFont="1" applyFill="1" applyAlignment="1">
      <alignment horizontal="left"/>
    </xf>
    <xf numFmtId="0" fontId="47" fillId="3" borderId="5" xfId="10" applyFill="1" applyBorder="1" applyAlignment="1" applyProtection="1">
      <alignment horizontal="left"/>
      <protection locked="0"/>
    </xf>
    <xf numFmtId="0" fontId="5" fillId="2" borderId="11" xfId="8" applyFont="1" applyFill="1" applyBorder="1" applyAlignment="1">
      <alignment horizontal="center" vertical="center" wrapText="1"/>
    </xf>
    <xf numFmtId="0" fontId="14" fillId="2" borderId="11" xfId="8" applyFont="1" applyFill="1" applyBorder="1" applyAlignment="1">
      <alignment horizontal="center" vertical="center" wrapText="1"/>
    </xf>
    <xf numFmtId="0" fontId="13" fillId="3" borderId="1" xfId="8" applyFont="1" applyFill="1" applyBorder="1" applyAlignment="1" applyProtection="1">
      <alignment horizontal="left"/>
      <protection locked="0"/>
    </xf>
    <xf numFmtId="0" fontId="13" fillId="3" borderId="2" xfId="8" applyFont="1" applyFill="1" applyBorder="1" applyAlignment="1" applyProtection="1">
      <alignment horizontal="left"/>
      <protection locked="0"/>
    </xf>
    <xf numFmtId="0" fontId="13" fillId="3" borderId="3" xfId="8" applyFont="1" applyFill="1" applyBorder="1" applyAlignment="1" applyProtection="1">
      <alignment horizontal="left"/>
      <protection locked="0"/>
    </xf>
    <xf numFmtId="0" fontId="13" fillId="3" borderId="5" xfId="8" applyFont="1" applyFill="1" applyBorder="1" applyAlignment="1">
      <alignment horizontal="center" vertical="top" wrapText="1"/>
    </xf>
    <xf numFmtId="0" fontId="13" fillId="3" borderId="7" xfId="8" applyFont="1" applyFill="1" applyBorder="1" applyAlignment="1">
      <alignment horizontal="center" vertical="top" wrapText="1"/>
    </xf>
    <xf numFmtId="0" fontId="2" fillId="0" borderId="5" xfId="8" applyFont="1" applyBorder="1" applyAlignment="1">
      <alignment horizontal="left" vertical="top" wrapText="1"/>
    </xf>
    <xf numFmtId="0" fontId="2" fillId="0" borderId="7" xfId="8" applyFont="1" applyBorder="1" applyAlignment="1">
      <alignment horizontal="left" vertical="top" wrapText="1"/>
    </xf>
    <xf numFmtId="0" fontId="46" fillId="0" borderId="11" xfId="8" applyFont="1" applyBorder="1" applyAlignment="1">
      <alignment horizontal="center" wrapText="1"/>
    </xf>
    <xf numFmtId="0" fontId="3" fillId="3" borderId="5" xfId="8" applyFont="1" applyFill="1" applyBorder="1" applyAlignment="1">
      <alignment horizontal="center"/>
    </xf>
    <xf numFmtId="0" fontId="3" fillId="3" borderId="6" xfId="8" applyFont="1" applyFill="1" applyBorder="1" applyAlignment="1">
      <alignment horizontal="center"/>
    </xf>
    <xf numFmtId="0" fontId="3" fillId="3" borderId="7" xfId="8" applyFont="1" applyFill="1" applyBorder="1" applyAlignment="1">
      <alignment horizontal="center"/>
    </xf>
    <xf numFmtId="0" fontId="7" fillId="2" borderId="2" xfId="8" applyFont="1" applyFill="1" applyBorder="1" applyAlignment="1">
      <alignment horizontal="center" wrapText="1"/>
    </xf>
    <xf numFmtId="0" fontId="7" fillId="2" borderId="0" xfId="8" applyFont="1" applyFill="1" applyAlignment="1">
      <alignment horizontal="center" wrapText="1"/>
    </xf>
    <xf numFmtId="0" fontId="2" fillId="0" borderId="21" xfId="8" applyFont="1" applyBorder="1" applyAlignment="1">
      <alignment horizontal="left" vertical="top" wrapText="1"/>
    </xf>
    <xf numFmtId="0" fontId="2" fillId="0" borderId="14" xfId="8" applyFont="1" applyBorder="1" applyAlignment="1">
      <alignment horizontal="left" vertical="top" wrapText="1"/>
    </xf>
    <xf numFmtId="0" fontId="4" fillId="3" borderId="31" xfId="11" applyFont="1" applyFill="1" applyBorder="1" applyAlignment="1">
      <alignment horizontal="left" vertical="center" wrapText="1"/>
    </xf>
    <xf numFmtId="0" fontId="4" fillId="3" borderId="38" xfId="11" applyFont="1" applyFill="1" applyBorder="1" applyAlignment="1">
      <alignment horizontal="left" vertical="center" wrapText="1"/>
    </xf>
    <xf numFmtId="0" fontId="4" fillId="3" borderId="39" xfId="11" applyFont="1" applyFill="1" applyBorder="1" applyAlignment="1">
      <alignment horizontal="left" vertical="center" wrapText="1"/>
    </xf>
    <xf numFmtId="0" fontId="13" fillId="3" borderId="5" xfId="11" applyFont="1" applyFill="1" applyBorder="1" applyAlignment="1">
      <alignment horizontal="center" vertical="center" wrapText="1"/>
    </xf>
    <xf numFmtId="0" fontId="13" fillId="3" borderId="7" xfId="11" applyFont="1" applyFill="1" applyBorder="1" applyAlignment="1">
      <alignment horizontal="center" vertical="center" wrapText="1"/>
    </xf>
    <xf numFmtId="0" fontId="4" fillId="3" borderId="46" xfId="11" applyFont="1" applyFill="1" applyBorder="1" applyAlignment="1">
      <alignment horizontal="left" vertical="center" wrapText="1"/>
    </xf>
    <xf numFmtId="0" fontId="4" fillId="3" borderId="53" xfId="11" applyFont="1" applyFill="1" applyBorder="1" applyAlignment="1">
      <alignment horizontal="left" vertical="center" wrapText="1"/>
    </xf>
    <xf numFmtId="0" fontId="4" fillId="3" borderId="54" xfId="11" applyFont="1" applyFill="1" applyBorder="1" applyAlignment="1">
      <alignment horizontal="left" vertical="center" wrapText="1"/>
    </xf>
    <xf numFmtId="0" fontId="42" fillId="2" borderId="0" xfId="11" applyFont="1" applyFill="1" applyAlignment="1">
      <alignment horizontal="left" vertical="center" wrapText="1"/>
    </xf>
    <xf numFmtId="0" fontId="5" fillId="2" borderId="0" xfId="11" applyFont="1" applyFill="1" applyAlignment="1">
      <alignment horizontal="right" vertical="center" wrapText="1"/>
    </xf>
    <xf numFmtId="0" fontId="13" fillId="3" borderId="5" xfId="11" applyFont="1" applyFill="1" applyBorder="1" applyAlignment="1" applyProtection="1">
      <alignment horizontal="center"/>
      <protection locked="0"/>
    </xf>
    <xf numFmtId="0" fontId="13" fillId="3" borderId="6" xfId="11" applyFont="1" applyFill="1" applyBorder="1" applyAlignment="1" applyProtection="1">
      <alignment horizontal="center"/>
      <protection locked="0"/>
    </xf>
    <xf numFmtId="0" fontId="13" fillId="3" borderId="7" xfId="11" applyFont="1" applyFill="1" applyBorder="1" applyAlignment="1" applyProtection="1">
      <alignment horizontal="center"/>
      <protection locked="0"/>
    </xf>
    <xf numFmtId="0" fontId="4" fillId="3" borderId="48" xfId="11" applyFont="1" applyFill="1" applyBorder="1" applyAlignment="1">
      <alignment horizontal="left" vertical="center" wrapText="1"/>
    </xf>
    <xf numFmtId="0" fontId="4" fillId="3" borderId="55" xfId="11" applyFont="1" applyFill="1" applyBorder="1" applyAlignment="1">
      <alignment horizontal="left" vertical="center" wrapText="1"/>
    </xf>
    <xf numFmtId="0" fontId="4" fillId="3" borderId="56" xfId="11" applyFont="1" applyFill="1" applyBorder="1" applyAlignment="1">
      <alignment horizontal="left" vertical="center" wrapText="1"/>
    </xf>
    <xf numFmtId="0" fontId="24" fillId="3" borderId="5" xfId="12" applyFill="1" applyBorder="1" applyAlignment="1" applyProtection="1">
      <alignment horizontal="left"/>
      <protection locked="0"/>
    </xf>
    <xf numFmtId="0" fontId="13" fillId="3" borderId="6" xfId="11" applyFont="1" applyFill="1" applyBorder="1" applyAlignment="1" applyProtection="1">
      <alignment horizontal="left"/>
      <protection locked="0"/>
    </xf>
    <xf numFmtId="0" fontId="13" fillId="3" borderId="7" xfId="11" applyFont="1" applyFill="1" applyBorder="1" applyAlignment="1" applyProtection="1">
      <alignment horizontal="left"/>
      <protection locked="0"/>
    </xf>
    <xf numFmtId="0" fontId="22" fillId="2" borderId="0" xfId="11" applyFont="1" applyFill="1" applyAlignment="1">
      <alignment horizontal="left"/>
    </xf>
    <xf numFmtId="0" fontId="13" fillId="3" borderId="1" xfId="11" applyFont="1" applyFill="1" applyBorder="1" applyAlignment="1" applyProtection="1">
      <alignment horizontal="left"/>
      <protection locked="0"/>
    </xf>
    <xf numFmtId="0" fontId="13" fillId="3" borderId="2" xfId="11" applyFont="1" applyFill="1" applyBorder="1" applyAlignment="1" applyProtection="1">
      <alignment horizontal="left"/>
      <protection locked="0"/>
    </xf>
    <xf numFmtId="0" fontId="13" fillId="3" borderId="3" xfId="11" applyFont="1" applyFill="1" applyBorder="1" applyAlignment="1" applyProtection="1">
      <alignment horizontal="left"/>
      <protection locked="0"/>
    </xf>
    <xf numFmtId="0" fontId="13" fillId="3" borderId="5" xfId="11" applyFont="1" applyFill="1" applyBorder="1" applyAlignment="1" applyProtection="1">
      <alignment horizontal="left"/>
      <protection locked="0"/>
    </xf>
    <xf numFmtId="0" fontId="24" fillId="2" borderId="5" xfId="12" applyFill="1" applyBorder="1" applyAlignment="1" applyProtection="1">
      <alignment horizontal="left"/>
      <protection locked="0"/>
    </xf>
    <xf numFmtId="0" fontId="13" fillId="2" borderId="6" xfId="11" applyFont="1" applyFill="1" applyBorder="1" applyAlignment="1" applyProtection="1">
      <alignment horizontal="left"/>
      <protection locked="0"/>
    </xf>
    <xf numFmtId="0" fontId="13" fillId="2" borderId="7" xfId="11" applyFont="1" applyFill="1" applyBorder="1" applyAlignment="1" applyProtection="1">
      <alignment horizontal="left"/>
      <protection locked="0"/>
    </xf>
    <xf numFmtId="0" fontId="7" fillId="2" borderId="0" xfId="11" applyFont="1" applyFill="1" applyAlignment="1">
      <alignment horizontal="left" vertical="center" wrapText="1"/>
    </xf>
    <xf numFmtId="0" fontId="2" fillId="0" borderId="1" xfId="11" applyFont="1" applyBorder="1" applyAlignment="1">
      <alignment horizontal="left" vertical="top" wrapText="1"/>
    </xf>
    <xf numFmtId="0" fontId="2" fillId="0" borderId="2" xfId="11" applyFont="1" applyBorder="1" applyAlignment="1">
      <alignment horizontal="left" vertical="top" wrapText="1"/>
    </xf>
    <xf numFmtId="0" fontId="2" fillId="0" borderId="3" xfId="11" applyFont="1" applyBorder="1" applyAlignment="1">
      <alignment horizontal="left" vertical="top" wrapText="1"/>
    </xf>
    <xf numFmtId="0" fontId="2" fillId="0" borderId="4" xfId="11" applyFont="1" applyBorder="1" applyAlignment="1">
      <alignment horizontal="left" vertical="top" wrapText="1"/>
    </xf>
    <xf numFmtId="0" fontId="2" fillId="0" borderId="0" xfId="11" applyFont="1" applyAlignment="1">
      <alignment horizontal="left" vertical="top" wrapText="1"/>
    </xf>
    <xf numFmtId="0" fontId="2" fillId="0" borderId="8" xfId="11" applyFont="1" applyBorder="1" applyAlignment="1">
      <alignment horizontal="left" vertical="top" wrapText="1"/>
    </xf>
    <xf numFmtId="0" fontId="2" fillId="0" borderId="21" xfId="11" applyFont="1" applyBorder="1" applyAlignment="1">
      <alignment horizontal="left" vertical="top" wrapText="1"/>
    </xf>
    <xf numFmtId="0" fontId="2" fillId="0" borderId="11" xfId="11" applyFont="1" applyBorder="1" applyAlignment="1">
      <alignment horizontal="left" vertical="top" wrapText="1"/>
    </xf>
    <xf numFmtId="0" fontId="2" fillId="0" borderId="14" xfId="11" applyFont="1" applyBorder="1" applyAlignment="1">
      <alignment horizontal="left" vertical="top" wrapText="1"/>
    </xf>
    <xf numFmtId="0" fontId="5" fillId="2" borderId="11" xfId="11" applyFont="1" applyFill="1" applyBorder="1" applyAlignment="1">
      <alignment horizontal="center" vertical="center" wrapText="1"/>
    </xf>
    <xf numFmtId="0" fontId="14" fillId="2" borderId="11" xfId="11" applyFont="1" applyFill="1" applyBorder="1" applyAlignment="1">
      <alignment horizontal="center" vertical="center" wrapText="1"/>
    </xf>
    <xf numFmtId="0" fontId="13" fillId="3" borderId="5" xfId="11" applyFont="1" applyFill="1" applyBorder="1" applyAlignment="1">
      <alignment horizontal="left" vertical="top" wrapText="1"/>
    </xf>
    <xf numFmtId="0" fontId="13" fillId="3" borderId="7" xfId="11" applyFont="1" applyFill="1" applyBorder="1" applyAlignment="1">
      <alignment horizontal="left" vertical="top" wrapText="1"/>
    </xf>
    <xf numFmtId="0" fontId="2" fillId="3" borderId="5" xfId="11" applyFont="1" applyFill="1" applyBorder="1" applyAlignment="1">
      <alignment horizontal="left" vertical="top" wrapText="1"/>
    </xf>
    <xf numFmtId="0" fontId="2" fillId="3" borderId="7" xfId="11" applyFont="1" applyFill="1" applyBorder="1" applyAlignment="1">
      <alignment horizontal="left" vertical="top" wrapText="1"/>
    </xf>
    <xf numFmtId="0" fontId="3" fillId="3" borderId="5" xfId="11" applyFont="1" applyFill="1" applyBorder="1" applyAlignment="1">
      <alignment horizontal="center"/>
    </xf>
    <xf numFmtId="0" fontId="3" fillId="3" borderId="6" xfId="11" applyFont="1" applyFill="1" applyBorder="1" applyAlignment="1">
      <alignment horizontal="center"/>
    </xf>
    <xf numFmtId="0" fontId="3" fillId="3" borderId="7" xfId="11" applyFont="1" applyFill="1" applyBorder="1" applyAlignment="1">
      <alignment horizontal="center"/>
    </xf>
    <xf numFmtId="0" fontId="7" fillId="2" borderId="2" xfId="11" applyFont="1" applyFill="1" applyBorder="1" applyAlignment="1">
      <alignment horizontal="center" wrapText="1"/>
    </xf>
    <xf numFmtId="0" fontId="7" fillId="2" borderId="0" xfId="11" applyFont="1" applyFill="1" applyAlignment="1">
      <alignment horizontal="center" wrapText="1"/>
    </xf>
    <xf numFmtId="0" fontId="13" fillId="3" borderId="5" xfId="11" applyFont="1" applyFill="1" applyBorder="1" applyAlignment="1">
      <alignment horizontal="left" vertical="center" wrapText="1"/>
    </xf>
    <xf numFmtId="0" fontId="13" fillId="3" borderId="7" xfId="11" applyFont="1" applyFill="1" applyBorder="1" applyAlignment="1">
      <alignment horizontal="left" vertical="center" wrapText="1"/>
    </xf>
    <xf numFmtId="0" fontId="1" fillId="0" borderId="5" xfId="11" applyBorder="1" applyAlignment="1">
      <alignment horizontal="center" vertical="center"/>
    </xf>
    <xf numFmtId="0" fontId="1" fillId="0" borderId="7" xfId="11" applyBorder="1" applyAlignment="1">
      <alignment horizontal="center" vertical="center"/>
    </xf>
    <xf numFmtId="0" fontId="3" fillId="3" borderId="5" xfId="1" applyFont="1" applyFill="1" applyBorder="1" applyAlignment="1">
      <alignment horizontal="center"/>
    </xf>
    <xf numFmtId="0" fontId="1" fillId="0" borderId="6" xfId="1" applyBorder="1"/>
    <xf numFmtId="0" fontId="1" fillId="0" borderId="7" xfId="1" applyBorder="1"/>
    <xf numFmtId="0" fontId="12" fillId="2" borderId="2" xfId="1" applyFont="1" applyFill="1" applyBorder="1" applyAlignment="1">
      <alignment horizontal="center"/>
    </xf>
    <xf numFmtId="0" fontId="7" fillId="2" borderId="0" xfId="1" applyFont="1" applyFill="1" applyAlignment="1">
      <alignment horizontal="center" wrapText="1"/>
    </xf>
    <xf numFmtId="0" fontId="22" fillId="2" borderId="0" xfId="1" applyFont="1" applyFill="1" applyAlignment="1">
      <alignment horizontal="center" vertical="center" wrapText="1"/>
    </xf>
    <xf numFmtId="0" fontId="4" fillId="0" borderId="32" xfId="1" applyFont="1" applyBorder="1" applyAlignment="1">
      <alignment horizontal="center" vertical="top" wrapText="1"/>
    </xf>
    <xf numFmtId="0" fontId="4" fillId="0" borderId="32" xfId="1" applyFont="1" applyBorder="1" applyAlignment="1">
      <alignment horizontal="left" vertical="top" wrapText="1"/>
    </xf>
    <xf numFmtId="0" fontId="7" fillId="2" borderId="11" xfId="14" applyFont="1" applyFill="1" applyBorder="1" applyAlignment="1">
      <alignment vertical="center" wrapText="1"/>
    </xf>
    <xf numFmtId="0" fontId="1" fillId="0" borderId="11" xfId="14" applyBorder="1" applyAlignment="1">
      <alignment horizontal="center" vertical="center" wrapText="1"/>
    </xf>
    <xf numFmtId="0" fontId="20" fillId="0" borderId="5" xfId="14" applyFont="1" applyBorder="1" applyAlignment="1">
      <alignment horizontal="center" vertical="center" wrapText="1"/>
    </xf>
    <xf numFmtId="0" fontId="20" fillId="0" borderId="66" xfId="14" applyFont="1" applyBorder="1" applyAlignment="1">
      <alignment horizontal="center" vertical="center" wrapText="1"/>
    </xf>
    <xf numFmtId="0" fontId="68" fillId="2" borderId="11" xfId="14" applyFont="1" applyFill="1" applyBorder="1" applyAlignment="1">
      <alignment vertical="center" wrapText="1"/>
    </xf>
    <xf numFmtId="0" fontId="7" fillId="0" borderId="2" xfId="14" applyFont="1" applyBorder="1" applyAlignment="1">
      <alignment horizontal="left" vertical="top" wrapText="1"/>
    </xf>
    <xf numFmtId="0" fontId="5" fillId="2" borderId="6" xfId="14" applyFont="1" applyFill="1" applyBorder="1" applyAlignment="1">
      <alignment horizontal="center" vertical="center" wrapText="1"/>
    </xf>
    <xf numFmtId="0" fontId="18" fillId="16" borderId="41" xfId="4" applyFont="1" applyFill="1" applyBorder="1" applyAlignment="1" applyProtection="1">
      <alignment horizontal="center" vertical="center" wrapText="1"/>
      <protection locked="0"/>
    </xf>
    <xf numFmtId="0" fontId="18" fillId="16" borderId="38" xfId="4" applyFont="1" applyFill="1" applyBorder="1" applyAlignment="1" applyProtection="1">
      <alignment horizontal="center" vertical="center" wrapText="1"/>
      <protection locked="0"/>
    </xf>
    <xf numFmtId="0" fontId="0" fillId="2" borderId="5" xfId="0" applyFill="1" applyBorder="1" applyAlignment="1" applyProtection="1">
      <alignment horizontal="center" vertical="center"/>
    </xf>
    <xf numFmtId="0" fontId="0" fillId="2" borderId="6" xfId="0" applyFill="1" applyBorder="1" applyAlignment="1" applyProtection="1">
      <alignment horizontal="center" vertical="center"/>
    </xf>
    <xf numFmtId="0" fontId="0" fillId="2" borderId="7" xfId="0" applyFill="1" applyBorder="1" applyAlignment="1" applyProtection="1">
      <alignment horizontal="center" vertical="center"/>
    </xf>
    <xf numFmtId="0" fontId="63" fillId="15" borderId="41" xfId="0" applyFont="1" applyFill="1" applyBorder="1" applyAlignment="1" applyProtection="1">
      <alignment horizontal="center" vertical="center" wrapText="1"/>
    </xf>
    <xf numFmtId="0" fontId="63" fillId="15" borderId="37" xfId="0" applyFont="1" applyFill="1" applyBorder="1" applyAlignment="1" applyProtection="1">
      <alignment horizontal="center" vertical="center" wrapText="1"/>
    </xf>
    <xf numFmtId="0" fontId="65" fillId="6" borderId="41" xfId="4" applyFont="1" applyBorder="1" applyAlignment="1" applyProtection="1">
      <alignment horizontal="center" vertical="center"/>
      <protection locked="0"/>
    </xf>
    <xf numFmtId="0" fontId="65" fillId="6" borderId="37" xfId="4" applyFont="1" applyBorder="1" applyAlignment="1" applyProtection="1">
      <alignment horizontal="center" vertical="center"/>
      <protection locked="0"/>
    </xf>
    <xf numFmtId="0" fontId="65" fillId="16" borderId="41" xfId="4" applyFont="1" applyFill="1" applyBorder="1" applyAlignment="1" applyProtection="1">
      <alignment horizontal="center" vertical="center"/>
      <protection locked="0"/>
    </xf>
    <xf numFmtId="0" fontId="65" fillId="16" borderId="37" xfId="4" applyFont="1" applyFill="1" applyBorder="1" applyAlignment="1" applyProtection="1">
      <alignment horizontal="center" vertical="center"/>
      <protection locked="0"/>
    </xf>
    <xf numFmtId="0" fontId="63" fillId="15" borderId="29" xfId="0" applyFont="1" applyFill="1" applyBorder="1" applyAlignment="1" applyProtection="1">
      <alignment horizontal="center" vertical="center"/>
    </xf>
    <xf numFmtId="0" fontId="63" fillId="15" borderId="63" xfId="0" applyFont="1" applyFill="1" applyBorder="1" applyAlignment="1" applyProtection="1">
      <alignment horizontal="center" vertical="center"/>
    </xf>
    <xf numFmtId="0" fontId="63" fillId="15" borderId="28" xfId="0" applyFont="1" applyFill="1" applyBorder="1" applyAlignment="1" applyProtection="1">
      <alignment horizontal="center" vertical="center"/>
    </xf>
    <xf numFmtId="0" fontId="63" fillId="15" borderId="30" xfId="0" applyFont="1" applyFill="1" applyBorder="1" applyAlignment="1" applyProtection="1">
      <alignment horizontal="center" vertical="center"/>
    </xf>
    <xf numFmtId="0" fontId="63" fillId="15" borderId="53" xfId="0" applyFont="1" applyFill="1" applyBorder="1" applyAlignment="1" applyProtection="1">
      <alignment horizontal="center" vertical="center"/>
    </xf>
    <xf numFmtId="0" fontId="63" fillId="15" borderId="54" xfId="0" applyFont="1" applyFill="1" applyBorder="1" applyAlignment="1" applyProtection="1">
      <alignment horizontal="center" vertical="center"/>
    </xf>
    <xf numFmtId="0" fontId="0" fillId="0" borderId="34"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29" xfId="0" applyBorder="1" applyAlignment="1" applyProtection="1">
      <alignment horizontal="left" vertical="center" wrapText="1"/>
    </xf>
    <xf numFmtId="0" fontId="57" fillId="15" borderId="41" xfId="0" applyFont="1" applyFill="1" applyBorder="1" applyAlignment="1" applyProtection="1">
      <alignment horizontal="center" vertical="center" wrapText="1"/>
    </xf>
    <xf numFmtId="0" fontId="57" fillId="15" borderId="37" xfId="0" applyFont="1" applyFill="1" applyBorder="1" applyAlignment="1" applyProtection="1">
      <alignment horizontal="center" vertical="center" wrapText="1"/>
    </xf>
    <xf numFmtId="0" fontId="35" fillId="0" borderId="34" xfId="0" applyFont="1" applyBorder="1" applyAlignment="1" applyProtection="1">
      <alignment horizontal="left" vertical="center" wrapText="1"/>
    </xf>
    <xf numFmtId="0" fontId="35" fillId="0" borderId="57" xfId="0" applyFont="1" applyBorder="1" applyAlignment="1" applyProtection="1">
      <alignment horizontal="left" vertical="center" wrapText="1"/>
    </xf>
    <xf numFmtId="0" fontId="35" fillId="0" borderId="29" xfId="0" applyFont="1" applyBorder="1" applyAlignment="1" applyProtection="1">
      <alignment horizontal="left" vertical="center" wrapText="1"/>
    </xf>
    <xf numFmtId="0" fontId="35" fillId="2" borderId="34" xfId="0" applyFont="1" applyFill="1" applyBorder="1" applyAlignment="1" applyProtection="1">
      <alignment horizontal="left" vertical="center" wrapText="1"/>
    </xf>
    <xf numFmtId="0" fontId="35" fillId="2" borderId="29" xfId="0" applyFont="1" applyFill="1" applyBorder="1" applyAlignment="1" applyProtection="1">
      <alignment horizontal="left" vertical="center" wrapText="1"/>
    </xf>
    <xf numFmtId="0" fontId="0" fillId="2" borderId="34" xfId="0" applyFill="1" applyBorder="1" applyAlignment="1" applyProtection="1">
      <alignment horizontal="left" vertical="center" wrapText="1"/>
    </xf>
    <xf numFmtId="0" fontId="0" fillId="2" borderId="29" xfId="0" applyFill="1" applyBorder="1" applyAlignment="1" applyProtection="1">
      <alignment horizontal="left" vertical="center" wrapText="1"/>
    </xf>
    <xf numFmtId="0" fontId="57" fillId="15" borderId="60" xfId="0" applyFont="1" applyFill="1" applyBorder="1" applyAlignment="1" applyProtection="1">
      <alignment horizontal="center" vertical="center"/>
    </xf>
    <xf numFmtId="0" fontId="57" fillId="15" borderId="53" xfId="0" applyFont="1" applyFill="1" applyBorder="1" applyAlignment="1" applyProtection="1">
      <alignment horizontal="center" vertical="center"/>
    </xf>
    <xf numFmtId="0" fontId="57" fillId="15" borderId="54" xfId="0" applyFont="1" applyFill="1" applyBorder="1" applyAlignment="1" applyProtection="1">
      <alignment horizontal="center" vertical="center"/>
    </xf>
    <xf numFmtId="0" fontId="63" fillId="15" borderId="60" xfId="0" applyFont="1" applyFill="1" applyBorder="1" applyAlignment="1" applyProtection="1">
      <alignment horizontal="center" vertical="center"/>
    </xf>
    <xf numFmtId="0" fontId="18" fillId="6" borderId="41" xfId="4" applyFont="1" applyBorder="1" applyAlignment="1" applyProtection="1">
      <alignment horizontal="center" vertical="center" wrapText="1"/>
      <protection locked="0"/>
    </xf>
    <xf numFmtId="0" fontId="18" fillId="6" borderId="38" xfId="4" applyFont="1" applyBorder="1" applyAlignment="1" applyProtection="1">
      <alignment horizontal="center" vertical="center" wrapText="1"/>
      <protection locked="0"/>
    </xf>
    <xf numFmtId="0" fontId="17" fillId="6" borderId="41" xfId="4" applyBorder="1" applyAlignment="1" applyProtection="1">
      <alignment horizontal="left" vertical="center" wrapText="1"/>
      <protection locked="0"/>
    </xf>
    <xf numFmtId="0" fontId="17" fillId="6" borderId="38" xfId="4" applyBorder="1" applyAlignment="1" applyProtection="1">
      <alignment horizontal="left" vertical="center" wrapText="1"/>
      <protection locked="0"/>
    </xf>
    <xf numFmtId="0" fontId="17" fillId="6" borderId="39" xfId="4" applyBorder="1" applyAlignment="1" applyProtection="1">
      <alignment horizontal="left" vertical="center" wrapText="1"/>
      <protection locked="0"/>
    </xf>
    <xf numFmtId="0" fontId="17" fillId="16" borderId="41" xfId="4" applyFill="1" applyBorder="1" applyAlignment="1" applyProtection="1">
      <alignment horizontal="left" vertical="center" wrapText="1"/>
      <protection locked="0"/>
    </xf>
    <xf numFmtId="0" fontId="17" fillId="16" borderId="38" xfId="4" applyFill="1" applyBorder="1" applyAlignment="1" applyProtection="1">
      <alignment horizontal="left" vertical="center" wrapText="1"/>
      <protection locked="0"/>
    </xf>
    <xf numFmtId="0" fontId="17" fillId="16" borderId="39" xfId="4" applyFill="1" applyBorder="1" applyAlignment="1" applyProtection="1">
      <alignment horizontal="left" vertical="center" wrapText="1"/>
      <protection locked="0"/>
    </xf>
    <xf numFmtId="0" fontId="62" fillId="6" borderId="41" xfId="4" applyFont="1" applyBorder="1" applyAlignment="1" applyProtection="1">
      <alignment horizontal="center" vertical="center"/>
      <protection locked="0"/>
    </xf>
    <xf numFmtId="0" fontId="62" fillId="6" borderId="37" xfId="4" applyFont="1" applyBorder="1" applyAlignment="1" applyProtection="1">
      <alignment horizontal="center" vertical="center"/>
      <protection locked="0"/>
    </xf>
    <xf numFmtId="0" fontId="62" fillId="16" borderId="41" xfId="4" applyFont="1" applyFill="1" applyBorder="1" applyAlignment="1" applyProtection="1">
      <alignment horizontal="center" vertical="center"/>
      <protection locked="0"/>
    </xf>
    <xf numFmtId="0" fontId="62" fillId="16" borderId="37" xfId="4" applyFont="1" applyFill="1" applyBorder="1" applyAlignment="1" applyProtection="1">
      <alignment horizontal="center" vertical="center"/>
      <protection locked="0"/>
    </xf>
    <xf numFmtId="0" fontId="17" fillId="6" borderId="41" xfId="4" applyFont="1" applyBorder="1" applyAlignment="1" applyProtection="1">
      <alignment horizontal="center" vertical="center"/>
      <protection locked="0"/>
    </xf>
    <xf numFmtId="0" fontId="17" fillId="6" borderId="37" xfId="4" applyFont="1" applyBorder="1" applyAlignment="1" applyProtection="1">
      <alignment horizontal="center" vertical="center"/>
      <protection locked="0"/>
    </xf>
    <xf numFmtId="0" fontId="17" fillId="16" borderId="41" xfId="4" applyFont="1" applyFill="1" applyBorder="1" applyAlignment="1" applyProtection="1">
      <alignment horizontal="center" vertical="center"/>
      <protection locked="0"/>
    </xf>
    <xf numFmtId="0" fontId="17" fillId="16" borderId="37" xfId="4" applyFont="1" applyFill="1" applyBorder="1" applyAlignment="1" applyProtection="1">
      <alignment horizontal="center" vertical="center"/>
      <protection locked="0"/>
    </xf>
    <xf numFmtId="0" fontId="0" fillId="17" borderId="34" xfId="0" applyFont="1" applyFill="1" applyBorder="1" applyAlignment="1" applyProtection="1">
      <alignment horizontal="center" vertical="center" wrapText="1"/>
    </xf>
    <xf numFmtId="0" fontId="0" fillId="17" borderId="57" xfId="0" applyFont="1" applyFill="1" applyBorder="1" applyAlignment="1" applyProtection="1">
      <alignment horizontal="center" vertical="center" wrapText="1"/>
    </xf>
    <xf numFmtId="0" fontId="0" fillId="17" borderId="29" xfId="0" applyFont="1" applyFill="1" applyBorder="1" applyAlignment="1" applyProtection="1">
      <alignment horizontal="center" vertical="center" wrapText="1"/>
    </xf>
    <xf numFmtId="0" fontId="0" fillId="0" borderId="34"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29" xfId="0" applyBorder="1" applyAlignment="1" applyProtection="1">
      <alignment horizontal="center" vertical="center" wrapText="1"/>
    </xf>
    <xf numFmtId="0" fontId="0" fillId="17" borderId="33" xfId="0" applyFill="1" applyBorder="1" applyAlignment="1" applyProtection="1">
      <alignment horizontal="left" vertical="center" wrapText="1"/>
    </xf>
    <xf numFmtId="0" fontId="0" fillId="17" borderId="59" xfId="0" applyFill="1" applyBorder="1" applyAlignment="1" applyProtection="1">
      <alignment horizontal="left" vertical="center" wrapText="1"/>
    </xf>
    <xf numFmtId="0" fontId="0" fillId="17" borderId="34" xfId="0" applyFill="1" applyBorder="1" applyAlignment="1" applyProtection="1">
      <alignment horizontal="center" vertical="center" wrapText="1"/>
    </xf>
    <xf numFmtId="0" fontId="0" fillId="17" borderId="57" xfId="0" applyFill="1" applyBorder="1" applyAlignment="1" applyProtection="1">
      <alignment horizontal="center" vertical="center" wrapText="1"/>
    </xf>
    <xf numFmtId="0" fontId="0" fillId="17" borderId="29" xfId="0" applyFill="1" applyBorder="1" applyAlignment="1" applyProtection="1">
      <alignment horizontal="center" vertical="center" wrapText="1"/>
    </xf>
    <xf numFmtId="0" fontId="0" fillId="2" borderId="34" xfId="0" applyFill="1" applyBorder="1" applyAlignment="1" applyProtection="1">
      <alignment horizontal="center" vertical="center" wrapText="1"/>
    </xf>
    <xf numFmtId="0" fontId="0" fillId="2" borderId="57" xfId="0" applyFill="1" applyBorder="1" applyAlignment="1" applyProtection="1">
      <alignment horizontal="center" vertical="center" wrapText="1"/>
    </xf>
    <xf numFmtId="0" fontId="0" fillId="2" borderId="29" xfId="0" applyFill="1" applyBorder="1" applyAlignment="1" applyProtection="1">
      <alignment horizontal="center" vertical="center" wrapText="1"/>
    </xf>
    <xf numFmtId="0" fontId="0" fillId="17" borderId="34" xfId="0" applyFill="1" applyBorder="1" applyAlignment="1" applyProtection="1">
      <alignment horizontal="left" vertical="center" wrapText="1"/>
    </xf>
    <xf numFmtId="0" fontId="0" fillId="17" borderId="29" xfId="0" applyFill="1" applyBorder="1" applyAlignment="1" applyProtection="1">
      <alignment horizontal="left" vertical="center" wrapText="1"/>
    </xf>
    <xf numFmtId="0" fontId="17" fillId="6" borderId="41" xfId="4" applyBorder="1" applyAlignment="1" applyProtection="1">
      <alignment horizontal="center" vertical="center" wrapText="1"/>
      <protection locked="0"/>
    </xf>
    <xf numFmtId="0" fontId="17" fillId="6" borderId="39" xfId="4" applyBorder="1" applyAlignment="1" applyProtection="1">
      <alignment horizontal="center" vertical="center" wrapText="1"/>
      <protection locked="0"/>
    </xf>
    <xf numFmtId="10" fontId="17" fillId="16" borderId="41" xfId="4" applyNumberFormat="1" applyFill="1" applyBorder="1" applyAlignment="1" applyProtection="1">
      <alignment horizontal="center" vertical="center"/>
      <protection locked="0"/>
    </xf>
    <xf numFmtId="10" fontId="17" fillId="16" borderId="37" xfId="4" applyNumberFormat="1" applyFill="1" applyBorder="1" applyAlignment="1" applyProtection="1">
      <alignment horizontal="center" vertical="center"/>
      <protection locked="0"/>
    </xf>
    <xf numFmtId="0" fontId="0" fillId="2" borderId="64" xfId="0" applyFill="1" applyBorder="1" applyAlignment="1" applyProtection="1">
      <alignment horizontal="center" vertical="center"/>
    </xf>
    <xf numFmtId="0" fontId="0" fillId="2" borderId="25" xfId="0" applyFill="1" applyBorder="1" applyAlignment="1" applyProtection="1">
      <alignment horizontal="center" vertical="center"/>
    </xf>
    <xf numFmtId="0" fontId="0" fillId="2" borderId="26" xfId="0" applyFill="1" applyBorder="1" applyAlignment="1" applyProtection="1">
      <alignment horizontal="center" vertical="center"/>
    </xf>
    <xf numFmtId="0" fontId="17" fillId="16" borderId="62" xfId="4" applyFill="1" applyBorder="1" applyAlignment="1" applyProtection="1">
      <alignment horizontal="center" vertical="center"/>
      <protection locked="0"/>
    </xf>
    <xf numFmtId="0" fontId="17" fillId="16" borderId="61" xfId="4" applyFill="1" applyBorder="1" applyAlignment="1" applyProtection="1">
      <alignment horizontal="center" vertical="center"/>
      <protection locked="0"/>
    </xf>
    <xf numFmtId="0" fontId="17" fillId="16" borderId="34" xfId="4" applyFill="1" applyBorder="1" applyAlignment="1" applyProtection="1">
      <alignment horizontal="center" vertical="center"/>
      <protection locked="0"/>
    </xf>
    <xf numFmtId="0" fontId="17" fillId="16" borderId="29" xfId="4" applyFill="1" applyBorder="1" applyAlignment="1" applyProtection="1">
      <alignment horizontal="center" vertical="center"/>
      <protection locked="0"/>
    </xf>
    <xf numFmtId="0" fontId="17" fillId="6" borderId="34" xfId="4" applyBorder="1" applyAlignment="1" applyProtection="1">
      <alignment horizontal="center" vertical="center"/>
      <protection locked="0"/>
    </xf>
    <xf numFmtId="0" fontId="17" fillId="6" borderId="29" xfId="4" applyBorder="1" applyAlignment="1" applyProtection="1">
      <alignment horizontal="center" vertical="center"/>
      <protection locked="0"/>
    </xf>
    <xf numFmtId="0" fontId="17" fillId="14" borderId="34" xfId="4" applyFill="1" applyBorder="1" applyAlignment="1" applyProtection="1">
      <alignment horizontal="center" vertical="center"/>
      <protection locked="0"/>
    </xf>
    <xf numFmtId="0" fontId="17" fillId="14" borderId="29" xfId="4" applyFill="1" applyBorder="1" applyAlignment="1" applyProtection="1">
      <alignment horizontal="center" vertical="center"/>
      <protection locked="0"/>
    </xf>
    <xf numFmtId="0" fontId="18" fillId="2" borderId="64" xfId="0" applyFont="1" applyFill="1" applyBorder="1" applyAlignment="1" applyProtection="1">
      <alignment horizontal="center" vertical="center"/>
    </xf>
    <xf numFmtId="0" fontId="18" fillId="2" borderId="25" xfId="0" applyFont="1" applyFill="1" applyBorder="1" applyAlignment="1" applyProtection="1">
      <alignment horizontal="center" vertical="center"/>
    </xf>
    <xf numFmtId="0" fontId="18" fillId="2" borderId="26" xfId="0" applyFont="1" applyFill="1" applyBorder="1" applyAlignment="1" applyProtection="1">
      <alignment horizontal="center" vertical="center"/>
    </xf>
    <xf numFmtId="0" fontId="17" fillId="6" borderId="62" xfId="4" applyBorder="1" applyAlignment="1" applyProtection="1">
      <alignment horizontal="center" vertical="center"/>
      <protection locked="0"/>
    </xf>
    <xf numFmtId="0" fontId="17" fillId="6" borderId="61" xfId="4" applyBorder="1" applyAlignment="1" applyProtection="1">
      <alignment horizontal="center" vertical="center"/>
      <protection locked="0"/>
    </xf>
    <xf numFmtId="0" fontId="18" fillId="2" borderId="6" xfId="0" applyFont="1" applyFill="1" applyBorder="1" applyAlignment="1" applyProtection="1">
      <alignment horizontal="center" vertical="center"/>
    </xf>
    <xf numFmtId="0" fontId="57" fillId="15" borderId="46" xfId="0" applyFont="1" applyFill="1" applyBorder="1" applyAlignment="1" applyProtection="1">
      <alignment horizontal="center" vertical="center"/>
    </xf>
    <xf numFmtId="0" fontId="57" fillId="15" borderId="47" xfId="0" applyFont="1" applyFill="1" applyBorder="1" applyAlignment="1" applyProtection="1">
      <alignment horizontal="center" vertical="center"/>
    </xf>
    <xf numFmtId="0" fontId="0" fillId="0" borderId="32" xfId="0" applyBorder="1" applyAlignment="1" applyProtection="1">
      <alignment horizontal="center" vertical="center" wrapText="1"/>
    </xf>
    <xf numFmtId="0" fontId="17" fillId="16" borderId="41" xfId="4" applyFill="1" applyBorder="1" applyAlignment="1" applyProtection="1">
      <alignment horizontal="center" vertical="center"/>
      <protection locked="0"/>
    </xf>
    <xf numFmtId="0" fontId="17" fillId="16" borderId="37" xfId="4" applyFill="1" applyBorder="1" applyAlignment="1" applyProtection="1">
      <alignment horizontal="center" vertical="center"/>
      <protection locked="0"/>
    </xf>
    <xf numFmtId="0" fontId="17" fillId="6" borderId="41" xfId="4" applyBorder="1" applyAlignment="1" applyProtection="1">
      <alignment horizontal="center" vertical="center"/>
      <protection locked="0"/>
    </xf>
    <xf numFmtId="0" fontId="17" fillId="6" borderId="37" xfId="4" applyBorder="1" applyAlignment="1" applyProtection="1">
      <alignment horizontal="center" vertical="center"/>
      <protection locked="0"/>
    </xf>
    <xf numFmtId="0" fontId="17" fillId="6" borderId="37" xfId="4" applyBorder="1" applyAlignment="1" applyProtection="1">
      <alignment horizontal="center" vertical="center" wrapText="1"/>
      <protection locked="0"/>
    </xf>
    <xf numFmtId="0" fontId="0" fillId="0" borderId="34" xfId="0" applyFill="1" applyBorder="1" applyAlignment="1" applyProtection="1">
      <alignment horizontal="left" vertical="center" wrapText="1"/>
    </xf>
    <xf numFmtId="0" fontId="0" fillId="0" borderId="57" xfId="0" applyFill="1" applyBorder="1" applyAlignment="1" applyProtection="1">
      <alignment horizontal="left" vertical="center" wrapText="1"/>
    </xf>
    <xf numFmtId="0" fontId="0" fillId="0" borderId="29" xfId="0" applyFill="1" applyBorder="1" applyAlignment="1" applyProtection="1">
      <alignment horizontal="left" vertical="center" wrapText="1"/>
    </xf>
    <xf numFmtId="0" fontId="0" fillId="0" borderId="32" xfId="0" applyFill="1" applyBorder="1" applyAlignment="1" applyProtection="1">
      <alignment horizontal="left" vertical="center" wrapText="1"/>
    </xf>
    <xf numFmtId="0" fontId="17" fillId="16" borderId="41" xfId="4" applyFill="1" applyBorder="1" applyAlignment="1" applyProtection="1">
      <alignment horizontal="center" vertical="center" wrapText="1"/>
      <protection locked="0"/>
    </xf>
    <xf numFmtId="0" fontId="17" fillId="16" borderId="39" xfId="4" applyFill="1" applyBorder="1" applyAlignment="1" applyProtection="1">
      <alignment horizontal="center" vertical="center" wrapText="1"/>
      <protection locked="0"/>
    </xf>
    <xf numFmtId="0" fontId="0" fillId="17" borderId="57" xfId="0" applyFill="1" applyBorder="1" applyAlignment="1" applyProtection="1">
      <alignment horizontal="left" vertical="center" wrapText="1"/>
    </xf>
    <xf numFmtId="0" fontId="57" fillId="15" borderId="39" xfId="0" applyFont="1" applyFill="1" applyBorder="1" applyAlignment="1" applyProtection="1">
      <alignment horizontal="center" vertical="center" wrapText="1"/>
    </xf>
    <xf numFmtId="0" fontId="0" fillId="2" borderId="57" xfId="0" applyFill="1" applyBorder="1" applyAlignment="1" applyProtection="1">
      <alignment horizontal="left" vertical="center" wrapText="1"/>
    </xf>
    <xf numFmtId="0" fontId="63" fillId="15" borderId="38" xfId="0" applyFont="1" applyFill="1" applyBorder="1" applyAlignment="1" applyProtection="1">
      <alignment horizontal="center" vertical="center" wrapText="1"/>
    </xf>
    <xf numFmtId="0" fontId="63" fillId="15" borderId="39" xfId="0" applyFont="1" applyFill="1" applyBorder="1" applyAlignment="1" applyProtection="1">
      <alignment horizontal="center" vertical="center" wrapText="1"/>
    </xf>
    <xf numFmtId="0" fontId="18" fillId="6" borderId="38" xfId="4" applyFont="1" applyBorder="1" applyAlignment="1" applyProtection="1">
      <alignment horizontal="center" vertical="center"/>
      <protection locked="0"/>
    </xf>
    <xf numFmtId="0" fontId="35" fillId="16" borderId="38" xfId="4" applyFont="1" applyFill="1" applyBorder="1" applyAlignment="1" applyProtection="1">
      <alignment horizontal="center" vertical="center"/>
      <protection locked="0"/>
    </xf>
    <xf numFmtId="0" fontId="35" fillId="16" borderId="39" xfId="4" applyFont="1" applyFill="1" applyBorder="1" applyAlignment="1" applyProtection="1">
      <alignment horizontal="center" vertical="center"/>
      <protection locked="0"/>
    </xf>
    <xf numFmtId="0" fontId="1" fillId="16" borderId="38" xfId="4" applyFont="1" applyFill="1" applyBorder="1" applyAlignment="1" applyProtection="1">
      <alignment horizontal="center" vertical="center"/>
      <protection locked="0"/>
    </xf>
    <xf numFmtId="0" fontId="1" fillId="16" borderId="39" xfId="4" applyFont="1" applyFill="1" applyBorder="1" applyAlignment="1" applyProtection="1">
      <alignment horizontal="center" vertical="center"/>
      <protection locked="0"/>
    </xf>
    <xf numFmtId="0" fontId="17" fillId="6" borderId="41" xfId="4" applyBorder="1" applyAlignment="1" applyProtection="1">
      <alignment horizontal="center"/>
      <protection locked="0"/>
    </xf>
    <xf numFmtId="0" fontId="17" fillId="6" borderId="39" xfId="4" applyBorder="1" applyAlignment="1" applyProtection="1">
      <alignment horizontal="center"/>
      <protection locked="0"/>
    </xf>
    <xf numFmtId="0" fontId="17" fillId="16" borderId="39" xfId="4" applyFill="1" applyBorder="1" applyAlignment="1" applyProtection="1">
      <alignment horizontal="center" vertical="center"/>
      <protection locked="0"/>
    </xf>
    <xf numFmtId="0" fontId="17" fillId="16" borderId="41" xfId="4" applyFill="1" applyBorder="1" applyAlignment="1" applyProtection="1">
      <alignment horizontal="center"/>
      <protection locked="0"/>
    </xf>
    <xf numFmtId="0" fontId="17" fillId="16" borderId="39" xfId="4" applyFill="1" applyBorder="1" applyAlignment="1" applyProtection="1">
      <alignment horizontal="center"/>
      <protection locked="0"/>
    </xf>
    <xf numFmtId="0" fontId="18" fillId="2" borderId="5" xfId="0" applyFont="1" applyFill="1" applyBorder="1" applyAlignment="1" applyProtection="1">
      <alignment horizontal="center" vertical="center"/>
    </xf>
    <xf numFmtId="0" fontId="35" fillId="0" borderId="32" xfId="0" applyFont="1" applyBorder="1" applyAlignment="1" applyProtection="1">
      <alignment horizontal="left" vertical="center" wrapText="1"/>
    </xf>
    <xf numFmtId="0" fontId="18" fillId="16" borderId="38" xfId="4" applyFont="1" applyFill="1" applyBorder="1" applyAlignment="1" applyProtection="1">
      <alignment horizontal="center" vertical="center"/>
      <protection locked="0"/>
    </xf>
    <xf numFmtId="0" fontId="18" fillId="16" borderId="39" xfId="4" applyFont="1" applyFill="1" applyBorder="1" applyAlignment="1" applyProtection="1">
      <alignment horizontal="center" vertical="center"/>
      <protection locked="0"/>
    </xf>
    <xf numFmtId="0" fontId="35" fillId="17" borderId="34" xfId="0" applyFont="1" applyFill="1" applyBorder="1" applyAlignment="1" applyProtection="1">
      <alignment horizontal="left" vertical="center" wrapText="1"/>
    </xf>
    <xf numFmtId="0" fontId="35" fillId="17" borderId="29" xfId="0" applyFont="1" applyFill="1" applyBorder="1" applyAlignment="1" applyProtection="1">
      <alignment horizontal="left" vertical="center" wrapText="1"/>
    </xf>
    <xf numFmtId="0" fontId="57" fillId="15" borderId="46" xfId="0" applyFont="1" applyFill="1" applyBorder="1" applyAlignment="1" applyProtection="1">
      <alignment horizontal="center" vertical="center" wrapText="1"/>
    </xf>
    <xf numFmtId="0" fontId="57" fillId="15" borderId="47" xfId="0" applyFont="1" applyFill="1" applyBorder="1" applyAlignment="1" applyProtection="1">
      <alignment horizontal="center" vertical="center" wrapText="1"/>
    </xf>
    <xf numFmtId="0" fontId="57" fillId="15" borderId="38" xfId="0" applyFont="1" applyFill="1" applyBorder="1" applyAlignment="1" applyProtection="1">
      <alignment horizontal="center" vertical="center" wrapText="1"/>
    </xf>
    <xf numFmtId="0" fontId="17" fillId="6" borderId="38" xfId="4" applyBorder="1" applyAlignment="1" applyProtection="1">
      <alignment horizontal="center" vertical="center"/>
      <protection locked="0"/>
    </xf>
    <xf numFmtId="0" fontId="17" fillId="16" borderId="38" xfId="4" applyFill="1" applyBorder="1" applyAlignment="1" applyProtection="1">
      <alignment horizontal="center" vertical="center"/>
      <protection locked="0"/>
    </xf>
    <xf numFmtId="0" fontId="57" fillId="15" borderId="60" xfId="0" applyFont="1" applyFill="1" applyBorder="1" applyAlignment="1" applyProtection="1">
      <alignment horizontal="center" vertical="center" wrapText="1"/>
    </xf>
    <xf numFmtId="10" fontId="17" fillId="6" borderId="41" xfId="4" applyNumberFormat="1" applyBorder="1" applyAlignment="1" applyProtection="1">
      <alignment horizontal="center" vertical="center" wrapText="1"/>
      <protection locked="0"/>
    </xf>
    <xf numFmtId="10" fontId="17" fillId="6" borderId="37" xfId="4" applyNumberFormat="1" applyBorder="1" applyAlignment="1" applyProtection="1">
      <alignment horizontal="center" vertical="center" wrapText="1"/>
      <protection locked="0"/>
    </xf>
    <xf numFmtId="0" fontId="17" fillId="6" borderId="38" xfId="4" applyBorder="1" applyAlignment="1" applyProtection="1">
      <alignment horizontal="center" vertical="center" wrapText="1"/>
      <protection locked="0"/>
    </xf>
    <xf numFmtId="9" fontId="17" fillId="16" borderId="31" xfId="4" applyNumberFormat="1" applyFill="1" applyBorder="1" applyAlignment="1" applyProtection="1">
      <alignment horizontal="center" vertical="center" wrapText="1"/>
      <protection locked="0"/>
    </xf>
    <xf numFmtId="0" fontId="17" fillId="16" borderId="37" xfId="4" applyFill="1" applyBorder="1" applyAlignment="1" applyProtection="1">
      <alignment horizontal="center" vertical="center" wrapText="1"/>
      <protection locked="0"/>
    </xf>
    <xf numFmtId="0" fontId="62" fillId="16" borderId="41" xfId="4" applyFont="1" applyFill="1" applyBorder="1" applyAlignment="1" applyProtection="1">
      <alignment horizontal="center" vertical="center" wrapText="1"/>
      <protection locked="0"/>
    </xf>
    <xf numFmtId="0" fontId="62" fillId="16" borderId="39" xfId="4" applyFont="1" applyFill="1" applyBorder="1" applyAlignment="1" applyProtection="1">
      <alignment horizontal="center" vertical="center" wrapText="1"/>
      <protection locked="0"/>
    </xf>
    <xf numFmtId="0" fontId="0" fillId="17" borderId="63" xfId="0" applyFill="1" applyBorder="1" applyAlignment="1" applyProtection="1">
      <alignment horizontal="left" vertical="center" wrapText="1"/>
    </xf>
    <xf numFmtId="0" fontId="35" fillId="17" borderId="32" xfId="0" applyFont="1" applyFill="1" applyBorder="1" applyAlignment="1" applyProtection="1">
      <alignment horizontal="left" vertical="center" wrapText="1"/>
    </xf>
    <xf numFmtId="0" fontId="17" fillId="16" borderId="34" xfId="4" applyFill="1" applyBorder="1" applyAlignment="1" applyProtection="1">
      <alignment horizontal="center" wrapText="1"/>
      <protection locked="0"/>
    </xf>
    <xf numFmtId="0" fontId="17" fillId="16" borderId="29" xfId="4" applyFill="1" applyBorder="1" applyAlignment="1" applyProtection="1">
      <alignment horizontal="center" wrapText="1"/>
      <protection locked="0"/>
    </xf>
    <xf numFmtId="0" fontId="17" fillId="16" borderId="62" xfId="4" applyFill="1" applyBorder="1" applyAlignment="1" applyProtection="1">
      <alignment horizontal="center" wrapText="1"/>
      <protection locked="0"/>
    </xf>
    <xf numFmtId="0" fontId="17" fillId="16" borderId="61" xfId="4" applyFill="1" applyBorder="1" applyAlignment="1" applyProtection="1">
      <alignment horizontal="center" wrapText="1"/>
      <protection locked="0"/>
    </xf>
    <xf numFmtId="0" fontId="62" fillId="6" borderId="41" xfId="4" applyFont="1" applyBorder="1" applyAlignment="1" applyProtection="1">
      <alignment horizontal="center" vertical="center" wrapText="1"/>
      <protection locked="0"/>
    </xf>
    <xf numFmtId="0" fontId="62" fillId="6" borderId="39" xfId="4" applyFont="1" applyBorder="1" applyAlignment="1" applyProtection="1">
      <alignment horizontal="center" vertical="center" wrapText="1"/>
      <protection locked="0"/>
    </xf>
    <xf numFmtId="0" fontId="18" fillId="2" borderId="7" xfId="0" applyFont="1" applyFill="1" applyBorder="1" applyAlignment="1" applyProtection="1">
      <alignment horizontal="center" vertical="center"/>
    </xf>
    <xf numFmtId="0" fontId="17" fillId="6" borderId="34" xfId="4" applyBorder="1" applyAlignment="1" applyProtection="1">
      <alignment horizontal="center" wrapText="1"/>
      <protection locked="0"/>
    </xf>
    <xf numFmtId="0" fontId="17" fillId="6" borderId="29" xfId="4" applyBorder="1" applyAlignment="1" applyProtection="1">
      <alignment horizontal="center" wrapText="1"/>
      <protection locked="0"/>
    </xf>
    <xf numFmtId="0" fontId="17" fillId="6" borderId="62" xfId="4" applyBorder="1" applyAlignment="1" applyProtection="1">
      <alignment horizontal="center" wrapText="1"/>
      <protection locked="0"/>
    </xf>
    <xf numFmtId="0" fontId="17" fillId="6" borderId="61" xfId="4" applyBorder="1" applyAlignment="1" applyProtection="1">
      <alignment horizontal="center" wrapText="1"/>
      <protection locked="0"/>
    </xf>
    <xf numFmtId="0" fontId="62" fillId="16" borderId="34" xfId="4" applyFont="1" applyFill="1" applyBorder="1" applyAlignment="1" applyProtection="1">
      <alignment horizontal="center" vertical="center"/>
      <protection locked="0"/>
    </xf>
    <xf numFmtId="0" fontId="62" fillId="16" borderId="29" xfId="4" applyFont="1" applyFill="1" applyBorder="1" applyAlignment="1" applyProtection="1">
      <alignment horizontal="center" vertical="center"/>
      <protection locked="0"/>
    </xf>
    <xf numFmtId="0" fontId="62" fillId="6" borderId="34" xfId="4" applyFont="1" applyBorder="1" applyAlignment="1" applyProtection="1">
      <alignment horizontal="center" vertical="center"/>
      <protection locked="0"/>
    </xf>
    <xf numFmtId="0" fontId="62" fillId="6" borderId="29" xfId="4" applyFont="1" applyBorder="1" applyAlignment="1" applyProtection="1">
      <alignment horizontal="center" vertical="center"/>
      <protection locked="0"/>
    </xf>
    <xf numFmtId="0" fontId="0" fillId="2" borderId="5" xfId="0" applyFont="1" applyFill="1" applyBorder="1" applyAlignment="1" applyProtection="1">
      <alignment horizontal="center" vertical="center"/>
    </xf>
    <xf numFmtId="0" fontId="0" fillId="2" borderId="6" xfId="0" applyFont="1" applyFill="1" applyBorder="1" applyAlignment="1" applyProtection="1">
      <alignment horizontal="center" vertical="center"/>
    </xf>
    <xf numFmtId="0" fontId="0" fillId="2" borderId="7" xfId="0" applyFont="1" applyFill="1" applyBorder="1" applyAlignment="1" applyProtection="1">
      <alignment horizontal="center" vertical="center"/>
    </xf>
    <xf numFmtId="0" fontId="0" fillId="2" borderId="33" xfId="0" applyFill="1" applyBorder="1" applyAlignment="1" applyProtection="1">
      <alignment horizontal="left" vertical="center" wrapText="1"/>
    </xf>
    <xf numFmtId="0" fontId="0" fillId="2" borderId="58" xfId="0" applyFill="1" applyBorder="1" applyAlignment="1" applyProtection="1">
      <alignment horizontal="left" vertical="center" wrapText="1"/>
    </xf>
    <xf numFmtId="0" fontId="0" fillId="2" borderId="59" xfId="0" applyFill="1" applyBorder="1" applyAlignment="1" applyProtection="1">
      <alignment horizontal="left" vertical="center" wrapText="1"/>
    </xf>
    <xf numFmtId="0" fontId="48" fillId="2" borderId="2" xfId="0" applyFont="1" applyFill="1" applyBorder="1" applyAlignment="1">
      <alignment horizontal="center" vertical="center"/>
    </xf>
    <xf numFmtId="0" fontId="49" fillId="0" borderId="41" xfId="0" applyFont="1" applyFill="1" applyBorder="1" applyAlignment="1">
      <alignment horizontal="center" vertical="center"/>
    </xf>
    <xf numFmtId="0" fontId="49" fillId="0" borderId="38" xfId="0" applyFont="1" applyFill="1" applyBorder="1" applyAlignment="1">
      <alignment horizontal="center" vertical="center"/>
    </xf>
    <xf numFmtId="0" fontId="49" fillId="0" borderId="37" xfId="0" applyFont="1" applyFill="1" applyBorder="1" applyAlignment="1">
      <alignment horizontal="center" vertical="center"/>
    </xf>
    <xf numFmtId="0" fontId="50" fillId="2" borderId="1" xfId="0" applyFont="1" applyFill="1" applyBorder="1" applyAlignment="1">
      <alignment horizontal="center" vertical="top" wrapText="1"/>
    </xf>
    <xf numFmtId="0" fontId="50" fillId="2" borderId="2" xfId="0" applyFont="1" applyFill="1" applyBorder="1" applyAlignment="1">
      <alignment horizontal="center" vertical="top" wrapText="1"/>
    </xf>
    <xf numFmtId="0" fontId="53" fillId="2" borderId="1" xfId="0" applyFont="1" applyFill="1" applyBorder="1" applyAlignment="1">
      <alignment horizontal="center" vertical="top" wrapText="1"/>
    </xf>
    <xf numFmtId="0" fontId="52" fillId="2" borderId="2" xfId="0" applyFont="1" applyFill="1" applyBorder="1" applyAlignment="1">
      <alignment horizontal="center" vertical="top" wrapText="1"/>
    </xf>
    <xf numFmtId="0" fontId="24" fillId="2" borderId="21" xfId="5" applyFill="1" applyBorder="1" applyAlignment="1" applyProtection="1">
      <alignment horizontal="center" vertical="top" wrapText="1"/>
    </xf>
    <xf numFmtId="0" fontId="24" fillId="2" borderId="11" xfId="5" applyFill="1" applyBorder="1" applyAlignment="1" applyProtection="1">
      <alignment horizontal="center" vertical="top" wrapText="1"/>
    </xf>
    <xf numFmtId="0" fontId="55" fillId="0" borderId="0" xfId="0" applyFont="1" applyAlignment="1" applyProtection="1">
      <alignment horizontal="left"/>
    </xf>
    <xf numFmtId="3" fontId="67" fillId="2" borderId="8" xfId="0" applyNumberFormat="1" applyFont="1" applyFill="1" applyBorder="1" applyAlignment="1">
      <alignment vertical="center" wrapText="1"/>
    </xf>
  </cellXfs>
  <cellStyles count="17">
    <cellStyle name="Bad" xfId="3" builtinId="27"/>
    <cellStyle name="Good" xfId="2" builtinId="26"/>
    <cellStyle name="Hipervínculo 2" xfId="10" xr:uid="{00000000-0005-0000-0000-000002000000}"/>
    <cellStyle name="Hipervínculo 3" xfId="7" xr:uid="{00000000-0005-0000-0000-000003000000}"/>
    <cellStyle name="Hipervínculo 4" xfId="12" xr:uid="{00000000-0005-0000-0000-000004000000}"/>
    <cellStyle name="Hyperlink" xfId="5" builtinId="8"/>
    <cellStyle name="Neutral" xfId="4" builtinId="28"/>
    <cellStyle name="Normal" xfId="0" builtinId="0"/>
    <cellStyle name="Normal 2" xfId="1" xr:uid="{00000000-0005-0000-0000-000008000000}"/>
    <cellStyle name="Normal 2 2" xfId="8" xr:uid="{00000000-0005-0000-0000-000009000000}"/>
    <cellStyle name="Normal 2 2 2" xfId="16" xr:uid="{00000000-0005-0000-0000-00000A000000}"/>
    <cellStyle name="Normal 4" xfId="14" xr:uid="{00000000-0005-0000-0000-00000B000000}"/>
    <cellStyle name="Normal 5" xfId="6" xr:uid="{00000000-0005-0000-0000-00000C000000}"/>
    <cellStyle name="Normal 6" xfId="9" xr:uid="{00000000-0005-0000-0000-00000D000000}"/>
    <cellStyle name="Normal 7" xfId="11" xr:uid="{00000000-0005-0000-0000-00000E000000}"/>
    <cellStyle name="Percent" xfId="13" builtinId="5"/>
    <cellStyle name="Porcentaje 2" xfId="15" xr:uid="{00000000-0005-0000-0000-00001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externalLink" Target="externalLinks/externalLink14.xml"/><Relationship Id="rId3" Type="http://schemas.openxmlformats.org/officeDocument/2006/relationships/worksheet" Target="worksheets/sheet3.xml"/><Relationship Id="rId21" Type="http://schemas.openxmlformats.org/officeDocument/2006/relationships/externalLink" Target="externalLinks/externalLink9.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externalLink" Target="externalLinks/externalLink13.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externalLink" Target="externalLinks/externalLink8.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2.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7.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theme" Target="theme/theme1.xml"/><Relationship Id="rId30" Type="http://schemas.openxmlformats.org/officeDocument/2006/relationships/calcChain" Target="calcChain.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857250" y="152400"/>
          <a:ext cx="993775" cy="10445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3" name="Picture 6">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193675"/>
          <a:ext cx="822325"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57250" y="152400"/>
          <a:ext cx="993775" cy="104457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193675"/>
          <a:ext cx="822325"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51</xdr:row>
      <xdr:rowOff>0</xdr:rowOff>
    </xdr:from>
    <xdr:to>
      <xdr:col>3</xdr:col>
      <xdr:colOff>1855304</xdr:colOff>
      <xdr:row>51</xdr:row>
      <xdr:rowOff>219075</xdr:rowOff>
    </xdr:to>
    <xdr:grpSp>
      <xdr:nvGrpSpPr>
        <xdr:cNvPr id="2" name="Group 93">
          <a:extLst>
            <a:ext uri="{FF2B5EF4-FFF2-40B4-BE49-F238E27FC236}">
              <a16:creationId xmlns:a16="http://schemas.microsoft.com/office/drawing/2014/main" id="{00000000-0008-0000-0400-000002000000}"/>
            </a:ext>
          </a:extLst>
        </xdr:cNvPr>
        <xdr:cNvGrpSpPr/>
      </xdr:nvGrpSpPr>
      <xdr:grpSpPr>
        <a:xfrm>
          <a:off x="2873375" y="27820938"/>
          <a:ext cx="1855304" cy="219075"/>
          <a:chOff x="3048000" y="14817587"/>
          <a:chExt cx="1855304" cy="219075"/>
        </a:xfrm>
      </xdr:grpSpPr>
      <xdr:sp macro="" textlink="">
        <xdr:nvSpPr>
          <xdr:cNvPr id="3"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03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04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05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69850</xdr:colOff>
          <xdr:row>7</xdr:row>
          <xdr:rowOff>279400</xdr:rowOff>
        </xdr:from>
        <xdr:to>
          <xdr:col>6</xdr:col>
          <xdr:colOff>514350</xdr:colOff>
          <xdr:row>7</xdr:row>
          <xdr:rowOff>469900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4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7</xdr:row>
          <xdr:rowOff>50800</xdr:rowOff>
        </xdr:from>
        <xdr:to>
          <xdr:col>5</xdr:col>
          <xdr:colOff>2089150</xdr:colOff>
          <xdr:row>7</xdr:row>
          <xdr:rowOff>279400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4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527050</xdr:colOff>
          <xdr:row>11</xdr:row>
          <xdr:rowOff>279400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4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11</xdr:row>
          <xdr:rowOff>0</xdr:rowOff>
        </xdr:from>
        <xdr:to>
          <xdr:col>3</xdr:col>
          <xdr:colOff>1079500</xdr:colOff>
          <xdr:row>11</xdr:row>
          <xdr:rowOff>279400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4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527050</xdr:colOff>
          <xdr:row>12</xdr:row>
          <xdr:rowOff>279400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4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12</xdr:row>
          <xdr:rowOff>0</xdr:rowOff>
        </xdr:from>
        <xdr:to>
          <xdr:col>3</xdr:col>
          <xdr:colOff>1079500</xdr:colOff>
          <xdr:row>12</xdr:row>
          <xdr:rowOff>279400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4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527050</xdr:colOff>
          <xdr:row>13</xdr:row>
          <xdr:rowOff>285750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4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13</xdr:row>
          <xdr:rowOff>0</xdr:rowOff>
        </xdr:from>
        <xdr:to>
          <xdr:col>3</xdr:col>
          <xdr:colOff>1079500</xdr:colOff>
          <xdr:row>13</xdr:row>
          <xdr:rowOff>285750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4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527050</xdr:colOff>
          <xdr:row>14</xdr:row>
          <xdr:rowOff>228600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4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14</xdr:row>
          <xdr:rowOff>0</xdr:rowOff>
        </xdr:from>
        <xdr:to>
          <xdr:col>3</xdr:col>
          <xdr:colOff>1079500</xdr:colOff>
          <xdr:row>14</xdr:row>
          <xdr:rowOff>228600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4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527050</xdr:colOff>
          <xdr:row>10</xdr:row>
          <xdr:rowOff>279400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4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10</xdr:row>
          <xdr:rowOff>0</xdr:rowOff>
        </xdr:from>
        <xdr:to>
          <xdr:col>4</xdr:col>
          <xdr:colOff>1079500</xdr:colOff>
          <xdr:row>10</xdr:row>
          <xdr:rowOff>279400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4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12700</xdr:rowOff>
        </xdr:from>
        <xdr:to>
          <xdr:col>4</xdr:col>
          <xdr:colOff>527050</xdr:colOff>
          <xdr:row>11</xdr:row>
          <xdr:rowOff>317500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4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11</xdr:row>
          <xdr:rowOff>12700</xdr:rowOff>
        </xdr:from>
        <xdr:to>
          <xdr:col>4</xdr:col>
          <xdr:colOff>1079500</xdr:colOff>
          <xdr:row>11</xdr:row>
          <xdr:rowOff>317500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4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533400</xdr:colOff>
          <xdr:row>15</xdr:row>
          <xdr:rowOff>285750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4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533400</xdr:colOff>
          <xdr:row>16</xdr:row>
          <xdr:rowOff>279400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4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16</xdr:row>
          <xdr:rowOff>0</xdr:rowOff>
        </xdr:from>
        <xdr:to>
          <xdr:col>3</xdr:col>
          <xdr:colOff>1079500</xdr:colOff>
          <xdr:row>16</xdr:row>
          <xdr:rowOff>279400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4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527050</xdr:colOff>
          <xdr:row>18</xdr:row>
          <xdr:rowOff>285750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4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18</xdr:row>
          <xdr:rowOff>0</xdr:rowOff>
        </xdr:from>
        <xdr:to>
          <xdr:col>3</xdr:col>
          <xdr:colOff>1079500</xdr:colOff>
          <xdr:row>18</xdr:row>
          <xdr:rowOff>285750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4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527050</xdr:colOff>
          <xdr:row>19</xdr:row>
          <xdr:rowOff>279400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4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19</xdr:row>
          <xdr:rowOff>0</xdr:rowOff>
        </xdr:from>
        <xdr:to>
          <xdr:col>3</xdr:col>
          <xdr:colOff>1079500</xdr:colOff>
          <xdr:row>19</xdr:row>
          <xdr:rowOff>279400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4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527050</xdr:colOff>
          <xdr:row>20</xdr:row>
          <xdr:rowOff>279400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4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20</xdr:row>
          <xdr:rowOff>0</xdr:rowOff>
        </xdr:from>
        <xdr:to>
          <xdr:col>3</xdr:col>
          <xdr:colOff>1079500</xdr:colOff>
          <xdr:row>20</xdr:row>
          <xdr:rowOff>279400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4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527050</xdr:colOff>
          <xdr:row>21</xdr:row>
          <xdr:rowOff>228600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4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21</xdr:row>
          <xdr:rowOff>0</xdr:rowOff>
        </xdr:from>
        <xdr:to>
          <xdr:col>3</xdr:col>
          <xdr:colOff>1079500</xdr:colOff>
          <xdr:row>21</xdr:row>
          <xdr:rowOff>228600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4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527050</xdr:colOff>
          <xdr:row>22</xdr:row>
          <xdr:rowOff>279400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4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22</xdr:row>
          <xdr:rowOff>0</xdr:rowOff>
        </xdr:from>
        <xdr:to>
          <xdr:col>3</xdr:col>
          <xdr:colOff>1079500</xdr:colOff>
          <xdr:row>22</xdr:row>
          <xdr:rowOff>279400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4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527050</xdr:colOff>
          <xdr:row>25</xdr:row>
          <xdr:rowOff>38100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4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24</xdr:row>
          <xdr:rowOff>0</xdr:rowOff>
        </xdr:from>
        <xdr:to>
          <xdr:col>3</xdr:col>
          <xdr:colOff>1079500</xdr:colOff>
          <xdr:row>25</xdr:row>
          <xdr:rowOff>38100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4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25</xdr:row>
          <xdr:rowOff>0</xdr:rowOff>
        </xdr:from>
        <xdr:to>
          <xdr:col>3</xdr:col>
          <xdr:colOff>527050</xdr:colOff>
          <xdr:row>26</xdr:row>
          <xdr:rowOff>38100</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4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25</xdr:row>
          <xdr:rowOff>0</xdr:rowOff>
        </xdr:from>
        <xdr:to>
          <xdr:col>3</xdr:col>
          <xdr:colOff>1079500</xdr:colOff>
          <xdr:row>26</xdr:row>
          <xdr:rowOff>38100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4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25</xdr:row>
          <xdr:rowOff>0</xdr:rowOff>
        </xdr:from>
        <xdr:to>
          <xdr:col>4</xdr:col>
          <xdr:colOff>527050</xdr:colOff>
          <xdr:row>26</xdr:row>
          <xdr:rowOff>38100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4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25</xdr:row>
          <xdr:rowOff>0</xdr:rowOff>
        </xdr:from>
        <xdr:to>
          <xdr:col>4</xdr:col>
          <xdr:colOff>1079500</xdr:colOff>
          <xdr:row>26</xdr:row>
          <xdr:rowOff>38100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4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527050</xdr:colOff>
          <xdr:row>25</xdr:row>
          <xdr:rowOff>38100</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4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24</xdr:row>
          <xdr:rowOff>0</xdr:rowOff>
        </xdr:from>
        <xdr:to>
          <xdr:col>4</xdr:col>
          <xdr:colOff>1079500</xdr:colOff>
          <xdr:row>25</xdr:row>
          <xdr:rowOff>38100</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4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527050</xdr:colOff>
          <xdr:row>22</xdr:row>
          <xdr:rowOff>279400</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4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22</xdr:row>
          <xdr:rowOff>0</xdr:rowOff>
        </xdr:from>
        <xdr:to>
          <xdr:col>4</xdr:col>
          <xdr:colOff>1079500</xdr:colOff>
          <xdr:row>22</xdr:row>
          <xdr:rowOff>279400</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4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527050</xdr:colOff>
          <xdr:row>21</xdr:row>
          <xdr:rowOff>228600</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4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21</xdr:row>
          <xdr:rowOff>0</xdr:rowOff>
        </xdr:from>
        <xdr:to>
          <xdr:col>4</xdr:col>
          <xdr:colOff>1079500</xdr:colOff>
          <xdr:row>21</xdr:row>
          <xdr:rowOff>228600</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4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527050</xdr:colOff>
          <xdr:row>20</xdr:row>
          <xdr:rowOff>279400</xdr:rowOff>
        </xdr:to>
        <xdr:sp macro="" textlink="">
          <xdr:nvSpPr>
            <xdr:cNvPr id="2088" name="Check Box 40" hidden="1">
              <a:extLst>
                <a:ext uri="{63B3BB69-23CF-44E3-9099-C40C66FF867C}">
                  <a14:compatExt spid="_x0000_s2088"/>
                </a:ext>
                <a:ext uri="{FF2B5EF4-FFF2-40B4-BE49-F238E27FC236}">
                  <a16:creationId xmlns:a16="http://schemas.microsoft.com/office/drawing/2014/main" id="{00000000-0008-0000-04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20</xdr:row>
          <xdr:rowOff>0</xdr:rowOff>
        </xdr:from>
        <xdr:to>
          <xdr:col>4</xdr:col>
          <xdr:colOff>1079500</xdr:colOff>
          <xdr:row>20</xdr:row>
          <xdr:rowOff>279400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4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527050</xdr:colOff>
          <xdr:row>19</xdr:row>
          <xdr:rowOff>279400</xdr:rowOff>
        </xdr:to>
        <xdr:sp macro="" textlink="">
          <xdr:nvSpPr>
            <xdr:cNvPr id="2090" name="Check Box 42" hidden="1">
              <a:extLst>
                <a:ext uri="{63B3BB69-23CF-44E3-9099-C40C66FF867C}">
                  <a14:compatExt spid="_x0000_s2090"/>
                </a:ext>
                <a:ext uri="{FF2B5EF4-FFF2-40B4-BE49-F238E27FC236}">
                  <a16:creationId xmlns:a16="http://schemas.microsoft.com/office/drawing/2014/main" id="{00000000-0008-0000-0400-00002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19</xdr:row>
          <xdr:rowOff>0</xdr:rowOff>
        </xdr:from>
        <xdr:to>
          <xdr:col>4</xdr:col>
          <xdr:colOff>1079500</xdr:colOff>
          <xdr:row>19</xdr:row>
          <xdr:rowOff>279400</xdr:rowOff>
        </xdr:to>
        <xdr:sp macro="" textlink="">
          <xdr:nvSpPr>
            <xdr:cNvPr id="2091" name="Check Box 43" hidden="1">
              <a:extLst>
                <a:ext uri="{63B3BB69-23CF-44E3-9099-C40C66FF867C}">
                  <a14:compatExt spid="_x0000_s2091"/>
                </a:ext>
                <a:ext uri="{FF2B5EF4-FFF2-40B4-BE49-F238E27FC236}">
                  <a16:creationId xmlns:a16="http://schemas.microsoft.com/office/drawing/2014/main" id="{00000000-0008-0000-0400-00002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527050</xdr:colOff>
          <xdr:row>18</xdr:row>
          <xdr:rowOff>285750</xdr:rowOff>
        </xdr:to>
        <xdr:sp macro="" textlink="">
          <xdr:nvSpPr>
            <xdr:cNvPr id="2092" name="Check Box 44" hidden="1">
              <a:extLst>
                <a:ext uri="{63B3BB69-23CF-44E3-9099-C40C66FF867C}">
                  <a14:compatExt spid="_x0000_s2092"/>
                </a:ext>
                <a:ext uri="{FF2B5EF4-FFF2-40B4-BE49-F238E27FC236}">
                  <a16:creationId xmlns:a16="http://schemas.microsoft.com/office/drawing/2014/main" id="{00000000-0008-0000-0400-00002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18</xdr:row>
          <xdr:rowOff>0</xdr:rowOff>
        </xdr:from>
        <xdr:to>
          <xdr:col>4</xdr:col>
          <xdr:colOff>1079500</xdr:colOff>
          <xdr:row>18</xdr:row>
          <xdr:rowOff>285750</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00000000-0008-0000-0400-00002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527050</xdr:colOff>
          <xdr:row>17</xdr:row>
          <xdr:rowOff>285750</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4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17</xdr:row>
          <xdr:rowOff>0</xdr:rowOff>
        </xdr:from>
        <xdr:to>
          <xdr:col>4</xdr:col>
          <xdr:colOff>1079500</xdr:colOff>
          <xdr:row>17</xdr:row>
          <xdr:rowOff>285750</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4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533400</xdr:colOff>
          <xdr:row>16</xdr:row>
          <xdr:rowOff>279400</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0000000-0008-0000-0400-00003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16</xdr:row>
          <xdr:rowOff>0</xdr:rowOff>
        </xdr:from>
        <xdr:to>
          <xdr:col>4</xdr:col>
          <xdr:colOff>1079500</xdr:colOff>
          <xdr:row>16</xdr:row>
          <xdr:rowOff>279400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4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533400</xdr:colOff>
          <xdr:row>15</xdr:row>
          <xdr:rowOff>285750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4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15</xdr:row>
          <xdr:rowOff>0</xdr:rowOff>
        </xdr:from>
        <xdr:to>
          <xdr:col>4</xdr:col>
          <xdr:colOff>1079500</xdr:colOff>
          <xdr:row>15</xdr:row>
          <xdr:rowOff>285750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4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527050</xdr:colOff>
          <xdr:row>14</xdr:row>
          <xdr:rowOff>228600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4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12</xdr:row>
          <xdr:rowOff>0</xdr:rowOff>
        </xdr:from>
        <xdr:to>
          <xdr:col>4</xdr:col>
          <xdr:colOff>1079500</xdr:colOff>
          <xdr:row>12</xdr:row>
          <xdr:rowOff>279400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4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527050</xdr:colOff>
          <xdr:row>13</xdr:row>
          <xdr:rowOff>285750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4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13</xdr:row>
          <xdr:rowOff>0</xdr:rowOff>
        </xdr:from>
        <xdr:to>
          <xdr:col>4</xdr:col>
          <xdr:colOff>1079500</xdr:colOff>
          <xdr:row>13</xdr:row>
          <xdr:rowOff>285750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4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527050</xdr:colOff>
          <xdr:row>10</xdr:row>
          <xdr:rowOff>279400</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4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10</xdr:row>
          <xdr:rowOff>0</xdr:rowOff>
        </xdr:from>
        <xdr:to>
          <xdr:col>3</xdr:col>
          <xdr:colOff>1079500</xdr:colOff>
          <xdr:row>10</xdr:row>
          <xdr:rowOff>279400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4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37</xdr:row>
          <xdr:rowOff>0</xdr:rowOff>
        </xdr:from>
        <xdr:to>
          <xdr:col>4</xdr:col>
          <xdr:colOff>527050</xdr:colOff>
          <xdr:row>38</xdr:row>
          <xdr:rowOff>0</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4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37</xdr:row>
          <xdr:rowOff>0</xdr:rowOff>
        </xdr:from>
        <xdr:to>
          <xdr:col>4</xdr:col>
          <xdr:colOff>1079500</xdr:colOff>
          <xdr:row>38</xdr:row>
          <xdr:rowOff>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4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51</xdr:row>
          <xdr:rowOff>165100</xdr:rowOff>
        </xdr:from>
        <xdr:to>
          <xdr:col>4</xdr:col>
          <xdr:colOff>666750</xdr:colOff>
          <xdr:row>51</xdr:row>
          <xdr:rowOff>495300</xdr:rowOff>
        </xdr:to>
        <xdr:sp macro="" textlink="">
          <xdr:nvSpPr>
            <xdr:cNvPr id="2108" name="Check Box 60" hidden="1">
              <a:extLst>
                <a:ext uri="{63B3BB69-23CF-44E3-9099-C40C66FF867C}">
                  <a14:compatExt spid="_x0000_s2108"/>
                </a:ext>
                <a:ext uri="{FF2B5EF4-FFF2-40B4-BE49-F238E27FC236}">
                  <a16:creationId xmlns:a16="http://schemas.microsoft.com/office/drawing/2014/main" id="{00000000-0008-0000-0400-00003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717550</xdr:colOff>
          <xdr:row>51</xdr:row>
          <xdr:rowOff>165100</xdr:rowOff>
        </xdr:from>
        <xdr:to>
          <xdr:col>4</xdr:col>
          <xdr:colOff>1333500</xdr:colOff>
          <xdr:row>51</xdr:row>
          <xdr:rowOff>495300</xdr:rowOff>
        </xdr:to>
        <xdr:sp macro="" textlink="">
          <xdr:nvSpPr>
            <xdr:cNvPr id="2109" name="Check Box 61" hidden="1">
              <a:extLst>
                <a:ext uri="{63B3BB69-23CF-44E3-9099-C40C66FF867C}">
                  <a14:compatExt spid="_x0000_s2109"/>
                </a:ext>
                <a:ext uri="{FF2B5EF4-FFF2-40B4-BE49-F238E27FC236}">
                  <a16:creationId xmlns:a16="http://schemas.microsoft.com/office/drawing/2014/main" id="{00000000-0008-0000-0400-00003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1327150</xdr:colOff>
          <xdr:row>51</xdr:row>
          <xdr:rowOff>165100</xdr:rowOff>
        </xdr:from>
        <xdr:to>
          <xdr:col>4</xdr:col>
          <xdr:colOff>2298700</xdr:colOff>
          <xdr:row>51</xdr:row>
          <xdr:rowOff>495300</xdr:rowOff>
        </xdr:to>
        <xdr:sp macro="" textlink="">
          <xdr:nvSpPr>
            <xdr:cNvPr id="2110" name="Check Box 62" hidden="1">
              <a:extLst>
                <a:ext uri="{63B3BB69-23CF-44E3-9099-C40C66FF867C}">
                  <a14:compatExt spid="_x0000_s2110"/>
                </a:ext>
                <a:ext uri="{FF2B5EF4-FFF2-40B4-BE49-F238E27FC236}">
                  <a16:creationId xmlns:a16="http://schemas.microsoft.com/office/drawing/2014/main" id="{00000000-0008-0000-04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65</xdr:row>
          <xdr:rowOff>0</xdr:rowOff>
        </xdr:from>
        <xdr:to>
          <xdr:col>4</xdr:col>
          <xdr:colOff>527050</xdr:colOff>
          <xdr:row>66</xdr:row>
          <xdr:rowOff>0</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4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65</xdr:row>
          <xdr:rowOff>0</xdr:rowOff>
        </xdr:from>
        <xdr:to>
          <xdr:col>4</xdr:col>
          <xdr:colOff>1079500</xdr:colOff>
          <xdr:row>66</xdr:row>
          <xdr:rowOff>0</xdr:rowOff>
        </xdr:to>
        <xdr:sp macro="" textlink="">
          <xdr:nvSpPr>
            <xdr:cNvPr id="2112" name="Check Box 64" hidden="1">
              <a:extLst>
                <a:ext uri="{63B3BB69-23CF-44E3-9099-C40C66FF867C}">
                  <a14:compatExt spid="_x0000_s2112"/>
                </a:ext>
                <a:ext uri="{FF2B5EF4-FFF2-40B4-BE49-F238E27FC236}">
                  <a16:creationId xmlns:a16="http://schemas.microsoft.com/office/drawing/2014/main" id="{00000000-0008-0000-0400-00004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1060450</xdr:colOff>
          <xdr:row>65</xdr:row>
          <xdr:rowOff>0</xdr:rowOff>
        </xdr:from>
        <xdr:to>
          <xdr:col>4</xdr:col>
          <xdr:colOff>1860550</xdr:colOff>
          <xdr:row>66</xdr:row>
          <xdr:rowOff>0</xdr:rowOff>
        </xdr:to>
        <xdr:sp macro="" textlink="">
          <xdr:nvSpPr>
            <xdr:cNvPr id="2113" name="Check Box 65" hidden="1">
              <a:extLst>
                <a:ext uri="{63B3BB69-23CF-44E3-9099-C40C66FF867C}">
                  <a14:compatExt spid="_x0000_s2113"/>
                </a:ext>
                <a:ext uri="{FF2B5EF4-FFF2-40B4-BE49-F238E27FC236}">
                  <a16:creationId xmlns:a16="http://schemas.microsoft.com/office/drawing/2014/main" id="{00000000-0008-0000-0400-00004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7</xdr:row>
          <xdr:rowOff>285750</xdr:rowOff>
        </xdr:from>
        <xdr:to>
          <xdr:col>25</xdr:col>
          <xdr:colOff>495300</xdr:colOff>
          <xdr:row>7</xdr:row>
          <xdr:rowOff>469900</xdr:rowOff>
        </xdr:to>
        <xdr:sp macro="" textlink="">
          <xdr:nvSpPr>
            <xdr:cNvPr id="2114" name="Check Box 66" hidden="1">
              <a:extLst>
                <a:ext uri="{63B3BB69-23CF-44E3-9099-C40C66FF867C}">
                  <a14:compatExt spid="_x0000_s2114"/>
                </a:ext>
                <a:ext uri="{FF2B5EF4-FFF2-40B4-BE49-F238E27FC236}">
                  <a16:creationId xmlns:a16="http://schemas.microsoft.com/office/drawing/2014/main" id="{00000000-0008-0000-0400-00004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7</xdr:row>
          <xdr:rowOff>57150</xdr:rowOff>
        </xdr:from>
        <xdr:to>
          <xdr:col>23</xdr:col>
          <xdr:colOff>527050</xdr:colOff>
          <xdr:row>7</xdr:row>
          <xdr:rowOff>279400</xdr:rowOff>
        </xdr:to>
        <xdr:sp macro="" textlink="">
          <xdr:nvSpPr>
            <xdr:cNvPr id="2115" name="Check Box 67" hidden="1">
              <a:extLst>
                <a:ext uri="{63B3BB69-23CF-44E3-9099-C40C66FF867C}">
                  <a14:compatExt spid="_x0000_s2115"/>
                </a:ext>
                <a:ext uri="{FF2B5EF4-FFF2-40B4-BE49-F238E27FC236}">
                  <a16:creationId xmlns:a16="http://schemas.microsoft.com/office/drawing/2014/main" id="{00000000-0008-0000-0400-00004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527050</xdr:colOff>
          <xdr:row>15</xdr:row>
          <xdr:rowOff>285750</xdr:rowOff>
        </xdr:to>
        <xdr:sp macro="" textlink="">
          <xdr:nvSpPr>
            <xdr:cNvPr id="2186" name="Check Box 138" hidden="1">
              <a:extLst>
                <a:ext uri="{63B3BB69-23CF-44E3-9099-C40C66FF867C}">
                  <a14:compatExt spid="_x0000_s2186"/>
                </a:ext>
                <a:ext uri="{FF2B5EF4-FFF2-40B4-BE49-F238E27FC236}">
                  <a16:creationId xmlns:a16="http://schemas.microsoft.com/office/drawing/2014/main" id="{00000000-0008-0000-0400-00008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15</xdr:row>
          <xdr:rowOff>0</xdr:rowOff>
        </xdr:from>
        <xdr:to>
          <xdr:col>3</xdr:col>
          <xdr:colOff>1079500</xdr:colOff>
          <xdr:row>15</xdr:row>
          <xdr:rowOff>285750</xdr:rowOff>
        </xdr:to>
        <xdr:sp macro="" textlink="">
          <xdr:nvSpPr>
            <xdr:cNvPr id="2187" name="Check Box 139" hidden="1">
              <a:extLst>
                <a:ext uri="{63B3BB69-23CF-44E3-9099-C40C66FF867C}">
                  <a14:compatExt spid="_x0000_s2187"/>
                </a:ext>
                <a:ext uri="{FF2B5EF4-FFF2-40B4-BE49-F238E27FC236}">
                  <a16:creationId xmlns:a16="http://schemas.microsoft.com/office/drawing/2014/main" id="{00000000-0008-0000-0400-00008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527050</xdr:colOff>
          <xdr:row>17</xdr:row>
          <xdr:rowOff>285750</xdr:rowOff>
        </xdr:to>
        <xdr:sp macro="" textlink="">
          <xdr:nvSpPr>
            <xdr:cNvPr id="2188" name="Check Box 140" hidden="1">
              <a:extLst>
                <a:ext uri="{63B3BB69-23CF-44E3-9099-C40C66FF867C}">
                  <a14:compatExt spid="_x0000_s2188"/>
                </a:ext>
                <a:ext uri="{FF2B5EF4-FFF2-40B4-BE49-F238E27FC236}">
                  <a16:creationId xmlns:a16="http://schemas.microsoft.com/office/drawing/2014/main" id="{00000000-0008-0000-0400-00008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17</xdr:row>
          <xdr:rowOff>0</xdr:rowOff>
        </xdr:from>
        <xdr:to>
          <xdr:col>3</xdr:col>
          <xdr:colOff>1079500</xdr:colOff>
          <xdr:row>17</xdr:row>
          <xdr:rowOff>285750</xdr:rowOff>
        </xdr:to>
        <xdr:sp macro="" textlink="">
          <xdr:nvSpPr>
            <xdr:cNvPr id="2189" name="Check Box 141" hidden="1">
              <a:extLst>
                <a:ext uri="{63B3BB69-23CF-44E3-9099-C40C66FF867C}">
                  <a14:compatExt spid="_x0000_s2189"/>
                </a:ext>
                <a:ext uri="{FF2B5EF4-FFF2-40B4-BE49-F238E27FC236}">
                  <a16:creationId xmlns:a16="http://schemas.microsoft.com/office/drawing/2014/main" id="{00000000-0008-0000-0400-00008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12700</xdr:rowOff>
        </xdr:from>
        <xdr:to>
          <xdr:col>4</xdr:col>
          <xdr:colOff>527050</xdr:colOff>
          <xdr:row>12</xdr:row>
          <xdr:rowOff>317500</xdr:rowOff>
        </xdr:to>
        <xdr:sp macro="" textlink="">
          <xdr:nvSpPr>
            <xdr:cNvPr id="2192" name="Check Box 144" hidden="1">
              <a:extLst>
                <a:ext uri="{63B3BB69-23CF-44E3-9099-C40C66FF867C}">
                  <a14:compatExt spid="_x0000_s2192"/>
                </a:ext>
                <a:ext uri="{FF2B5EF4-FFF2-40B4-BE49-F238E27FC236}">
                  <a16:creationId xmlns:a16="http://schemas.microsoft.com/office/drawing/2014/main" id="{00000000-0008-0000-0400-00009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552450</xdr:colOff>
          <xdr:row>12</xdr:row>
          <xdr:rowOff>12700</xdr:rowOff>
        </xdr:from>
        <xdr:to>
          <xdr:col>4</xdr:col>
          <xdr:colOff>1079500</xdr:colOff>
          <xdr:row>12</xdr:row>
          <xdr:rowOff>317500</xdr:rowOff>
        </xdr:to>
        <xdr:sp macro="" textlink="">
          <xdr:nvSpPr>
            <xdr:cNvPr id="2193" name="Check Box 145" hidden="1">
              <a:extLst>
                <a:ext uri="{63B3BB69-23CF-44E3-9099-C40C66FF867C}">
                  <a14:compatExt spid="_x0000_s2193"/>
                </a:ext>
                <a:ext uri="{FF2B5EF4-FFF2-40B4-BE49-F238E27FC236}">
                  <a16:creationId xmlns:a16="http://schemas.microsoft.com/office/drawing/2014/main" id="{00000000-0008-0000-0400-00009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2</xdr:col>
      <xdr:colOff>2759096</xdr:colOff>
      <xdr:row>7</xdr:row>
      <xdr:rowOff>313284</xdr:rowOff>
    </xdr:from>
    <xdr:ext cx="360" cy="360"/>
    <xdr:pic>
      <xdr:nvPicPr>
        <xdr:cNvPr id="2" name="Ink 2">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3013096" y="1659484"/>
          <a:ext cx="360" cy="360"/>
        </a:xfrm>
        <a:prstGeom prst="rect">
          <a:avLst/>
        </a:prstGeom>
      </xdr:spPr>
    </xdr:pic>
    <xdr:clientData/>
  </xdr:oneCellAnchor>
  <mc:AlternateContent xmlns:mc="http://schemas.openxmlformats.org/markup-compatibility/2006">
    <mc:Choice xmlns:a14="http://schemas.microsoft.com/office/drawing/2010/main" Requires="a14">
      <xdr:twoCellAnchor editAs="oneCell">
        <xdr:from>
          <xdr:col>4</xdr:col>
          <xdr:colOff>0</xdr:colOff>
          <xdr:row>54</xdr:row>
          <xdr:rowOff>0</xdr:rowOff>
        </xdr:from>
        <xdr:to>
          <xdr:col>4</xdr:col>
          <xdr:colOff>488950</xdr:colOff>
          <xdr:row>55</xdr:row>
          <xdr:rowOff>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5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527050</xdr:colOff>
          <xdr:row>54</xdr:row>
          <xdr:rowOff>0</xdr:rowOff>
        </xdr:from>
        <xdr:to>
          <xdr:col>4</xdr:col>
          <xdr:colOff>1022350</xdr:colOff>
          <xdr:row>55</xdr:row>
          <xdr:rowOff>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5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1009650</xdr:colOff>
          <xdr:row>54</xdr:row>
          <xdr:rowOff>0</xdr:rowOff>
        </xdr:from>
        <xdr:to>
          <xdr:col>4</xdr:col>
          <xdr:colOff>1771650</xdr:colOff>
          <xdr:row>55</xdr:row>
          <xdr:rowOff>0</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5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3028950</xdr:colOff>
          <xdr:row>38</xdr:row>
          <xdr:rowOff>0</xdr:rowOff>
        </xdr:from>
        <xdr:to>
          <xdr:col>3</xdr:col>
          <xdr:colOff>590550</xdr:colOff>
          <xdr:row>38</xdr:row>
          <xdr:rowOff>336550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B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628650</xdr:colOff>
          <xdr:row>38</xdr:row>
          <xdr:rowOff>0</xdr:rowOff>
        </xdr:from>
        <xdr:to>
          <xdr:col>3</xdr:col>
          <xdr:colOff>1219200</xdr:colOff>
          <xdr:row>38</xdr:row>
          <xdr:rowOff>336550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B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vcuellar/Desktop/ESTE_GSP-ago26%20am.%20-%20copia.rd-xlsx.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vcuellar/Desktop/Adaptaci&#243;n%20CC/Informes/2020/FINAL%20agosto2020/ESTE_12.08.20.PPR-Translate_Amended-Oct-2019.10trad_Ingles-Espa&#241;ol.EnvVILNA.noche%20-%20VF.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vcuellar/Desktop/Adaptaci&#243;n%20CC/Informes/2019/NATURA%20-%20ppr%20template%20traducido%2009042019%20-%20VF%20-%20ajustado.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vcuellar/Desktop/Adaptaci&#243;n%20CC/Informes/2020/FA%20-%20Aprobados/NATURA%20PPR2-Template_Amended-October-2019.xlsb%20-VFagosto20-ajustado%20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vcuellar/Desktop/Adaptaci&#243;n%20CC/Informes/Silma%202021/Copia%20de%20Formularios%20Donantes%20-%20PPRTemplate%20Consolidado%20May%202021%20Carlos.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vcuellar/Desktop/Adaptaci&#243;n%20CC/RENDICI&#211;N%20DE%20CUENTAS/05.%20FA%20CD%20-%20INFORME%20RENDICION%20CTA%20MAY%202019%20-%20OUTPUTS.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Adaptaci&#243;n%20CC\Informes\Silma%202021\Carlos%20Correo%20-%20Formularios%20Donantes%20-%20PPRTemplate%20Consolidado%20May%20202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vcuellar/Desktop/Adaptaci&#243;n%20CC/RENDICI&#211;N%20DE%20CUENTAS/Flujo%20de%20desembolsos/Inf.%20Proyecci&#243;n%20Ingresos%20y%20Desembolsos%20de%20Proy%20Ejecuci&#243;n%20y%20Nuevos%20-17-08-20.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vcuellar/Desktop/Adaptaci&#243;n%20CC/RENDICI&#211;N%20DE%20CUENTAS/2021/05.%20FA%20CD%20-%20INFORME%20RENDICION%20CTA%20MAY%202021%20cambios%20de%20partida.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vcuellar/Desktop/Adaptaci&#243;n%20CC/RENDICI&#211;N%20DE%20CUENTAS/2022/05.%20FA%20CD%20-%20INFORME%20RENDICION%20CTA%20MAY%20202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vcuellar/Desktop/Adaptaci&#243;n%20CC/RENDICI&#211;N%20DE%20CUENTAS/2022/05.%20FA%20EE%20-%20INFORME%20RENDICION%20CTA%20MAY%202022.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vcuellar/Desktop/Adaptaci&#243;n%20CC/RENDICI&#211;N%20DE%20CUENTAS/2022/05.%20FA%20NIE%20-%20INF%20REND%20CTA%20MAY%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sheetName val="Procurement"/>
      <sheetName val="Risk Assesment_OK"/>
      <sheetName val="ESP Compliance_OK"/>
      <sheetName val="GP Compliance_OK"/>
      <sheetName val="ESP and GP Guidance notes"/>
      <sheetName val="Rating"/>
      <sheetName val="Project Indicators_OK"/>
      <sheetName val="Lessons Learned_OK"/>
      <sheetName val="Results Tracker"/>
      <sheetName val="ESP Compliance VF"/>
    </sheetNames>
    <sheetDataSet>
      <sheetData sheetId="0"/>
      <sheetData sheetId="1"/>
      <sheetData sheetId="2"/>
      <sheetData sheetId="3"/>
      <sheetData sheetId="4"/>
      <sheetData sheetId="5"/>
      <sheetData sheetId="6"/>
      <sheetData sheetId="7"/>
      <sheetData sheetId="8"/>
      <sheetData sheetId="9"/>
      <sheetData sheetId="10">
        <row r="151">
          <cell r="G151" t="str">
            <v>Community</v>
          </cell>
        </row>
        <row r="152">
          <cell r="G152" t="str">
            <v>Multi-community</v>
          </cell>
        </row>
        <row r="153">
          <cell r="G153" t="str">
            <v>Departmental</v>
          </cell>
        </row>
        <row r="154">
          <cell r="G154" t="str">
            <v>National</v>
          </cell>
        </row>
      </sheetData>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
      <sheetName val="Financial Data"/>
      <sheetName val="Procurement"/>
      <sheetName val="Risk Assesment_OK"/>
      <sheetName val="ESP Compliance_OK"/>
      <sheetName val="ESP and GP Guidance notes"/>
      <sheetName val="Rating"/>
      <sheetName val="Project Indicators_OK"/>
      <sheetName val="Lessons Learned_OK"/>
      <sheetName val="Results Tracker"/>
    </sheetNames>
    <sheetDataSet>
      <sheetData sheetId="0"/>
      <sheetData sheetId="1"/>
      <sheetData sheetId="2"/>
      <sheetData sheetId="3"/>
      <sheetData sheetId="4"/>
      <sheetData sheetId="5"/>
      <sheetData sheetId="6"/>
      <sheetData sheetId="7"/>
      <sheetData sheetId="8"/>
      <sheetData sheetId="9">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sheetData sheetId="10">
        <row r="158">
          <cell r="G158" t="str">
            <v>3: Partially aware</v>
          </cell>
        </row>
        <row r="159">
          <cell r="G159" t="str">
            <v>2: Partially not aware</v>
          </cell>
        </row>
        <row r="160">
          <cell r="G160" t="str">
            <v>1: Aware of neither</v>
          </cell>
        </row>
        <row r="161">
          <cell r="G161">
            <v>0</v>
          </cell>
        </row>
      </sheetData>
      <sheetData sheetId="1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
      <sheetName val="Financial Data"/>
      <sheetName val="Procurement "/>
      <sheetName val="Risk Assesment"/>
      <sheetName val="ESP Compliance "/>
      <sheetName val="GP Compliance"/>
      <sheetName val="ESP and GP Guidance notes"/>
      <sheetName val="Rating MIDA"/>
      <sheetName val="Rating MiAmbiente"/>
      <sheetName val="Rating ETESA"/>
      <sheetName val="Project Indicators"/>
      <sheetName val="Lessons Learned"/>
      <sheetName val="Results Track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 financiero año 1"/>
      <sheetName val="Inf. financiero año 2"/>
      <sheetName val="Inf. financiero año 3"/>
      <sheetName val="Adquisiciones"/>
    </sheetNames>
    <sheetDataSet>
      <sheetData sheetId="0" refreshError="1"/>
      <sheetData sheetId="1" refreshError="1"/>
      <sheetData sheetId="2">
        <row r="18">
          <cell r="F18">
            <v>179227.9</v>
          </cell>
        </row>
        <row r="19">
          <cell r="F19">
            <v>324230</v>
          </cell>
        </row>
        <row r="20">
          <cell r="F20">
            <v>1000</v>
          </cell>
        </row>
        <row r="21">
          <cell r="F21">
            <v>793917.20000000007</v>
          </cell>
        </row>
        <row r="22">
          <cell r="F22">
            <v>42708.14</v>
          </cell>
        </row>
        <row r="23">
          <cell r="F23">
            <v>717166.9</v>
          </cell>
        </row>
        <row r="24">
          <cell r="F24">
            <v>52435</v>
          </cell>
        </row>
        <row r="25">
          <cell r="F25">
            <v>89999</v>
          </cell>
        </row>
        <row r="26">
          <cell r="F26">
            <v>37600</v>
          </cell>
        </row>
        <row r="27">
          <cell r="F27">
            <v>30000</v>
          </cell>
        </row>
        <row r="28">
          <cell r="F28">
            <v>450753.67</v>
          </cell>
        </row>
        <row r="29">
          <cell r="F29">
            <v>75634.949999999983</v>
          </cell>
        </row>
        <row r="30">
          <cell r="F30">
            <v>93417.44</v>
          </cell>
        </row>
        <row r="31">
          <cell r="F31">
            <v>4923.8999999999996</v>
          </cell>
        </row>
        <row r="32">
          <cell r="F32">
            <v>1815</v>
          </cell>
        </row>
        <row r="33">
          <cell r="F33">
            <v>11250</v>
          </cell>
        </row>
        <row r="34">
          <cell r="F34">
            <v>28887.630000000005</v>
          </cell>
        </row>
        <row r="35">
          <cell r="F35">
            <v>3680.8</v>
          </cell>
        </row>
      </sheetData>
      <sheetData sheetId="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 General Productos (2)"/>
      <sheetName val="Est. Rend. Cuentas "/>
      <sheetName val="Ctas por Pagar CD Adapt"/>
      <sheetName val="Presup Consolidado"/>
      <sheetName val="Pres General Productos"/>
      <sheetName val="Ejec Pres Mensual 2019 "/>
      <sheetName val="Pres Aprobado Costos CD "/>
      <sheetName val="PRESUP GENERAL"/>
    </sheetNames>
    <sheetDataSet>
      <sheetData sheetId="0">
        <row r="18">
          <cell r="J18">
            <v>52000</v>
          </cell>
        </row>
        <row r="29">
          <cell r="J29">
            <v>22375.33</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 financiero año 1"/>
      <sheetName val="Inf. financiero año 2"/>
      <sheetName val="Inf. financiero año 3"/>
      <sheetName val="Adquisiciones"/>
    </sheetNames>
    <sheetDataSet>
      <sheetData sheetId="0"/>
      <sheetData sheetId="1"/>
      <sheetData sheetId="2">
        <row r="36">
          <cell r="F36">
            <v>88405.86</v>
          </cell>
        </row>
        <row r="37">
          <cell r="F37">
            <v>142578.47</v>
          </cell>
        </row>
      </sheetData>
      <sheetData sheetId="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4.2FEfec.CDTotal17agos 2año"/>
      <sheetName val="FA4.2F Efec.CD Total 19 agos "/>
      <sheetName val="FA4.2F Efec.CD Total 17agos V01"/>
      <sheetName val="FA 4.2F Efec. CD Total 17 agost"/>
      <sheetName val="Hoja1"/>
    </sheetNames>
    <sheetDataSet>
      <sheetData sheetId="0">
        <row r="16">
          <cell r="BD16">
            <v>181496</v>
          </cell>
        </row>
        <row r="17">
          <cell r="BD17">
            <v>789405.65</v>
          </cell>
        </row>
        <row r="19">
          <cell r="BD19">
            <v>852417.20000000007</v>
          </cell>
        </row>
        <row r="21">
          <cell r="BD21">
            <v>1026671.7000000001</v>
          </cell>
        </row>
        <row r="22">
          <cell r="BD22">
            <v>172000</v>
          </cell>
        </row>
        <row r="23">
          <cell r="BD23">
            <v>157599</v>
          </cell>
        </row>
        <row r="25">
          <cell r="BD25">
            <v>75000</v>
          </cell>
        </row>
        <row r="26">
          <cell r="BD26">
            <v>1029603.67</v>
          </cell>
        </row>
        <row r="28">
          <cell r="BD28">
            <v>331000</v>
          </cell>
        </row>
        <row r="31">
          <cell r="BD31">
            <v>309236.13</v>
          </cell>
        </row>
        <row r="33">
          <cell r="BD33">
            <v>110000</v>
          </cell>
        </row>
        <row r="35">
          <cell r="BD35">
            <v>72268.55</v>
          </cell>
        </row>
        <row r="39">
          <cell r="BD39">
            <v>62420.380000000005</v>
          </cell>
        </row>
        <row r="41">
          <cell r="BD41">
            <v>35000</v>
          </cell>
        </row>
        <row r="43">
          <cell r="BD43">
            <v>40000</v>
          </cell>
        </row>
        <row r="45">
          <cell r="BD45">
            <v>154970.70000000001</v>
          </cell>
        </row>
      </sheetData>
      <sheetData sheetId="1"/>
      <sheetData sheetId="2"/>
      <sheetData sheetId="3"/>
      <sheetData sheetId="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 General Productos (2)"/>
      <sheetName val="Pres General Productos (VC"/>
      <sheetName val="Est. Rend. Cuentas "/>
      <sheetName val="Presup Consolidado"/>
      <sheetName val="Ctas por Pagar CD Adapt"/>
      <sheetName val="Pres General Productos"/>
      <sheetName val="Ejec Pres Mensual 2020"/>
    </sheetNames>
    <sheetDataSet>
      <sheetData sheetId="0">
        <row r="9">
          <cell r="K9">
            <v>22272.100000000006</v>
          </cell>
        </row>
        <row r="10">
          <cell r="K10">
            <v>647816</v>
          </cell>
        </row>
        <row r="12">
          <cell r="K12">
            <v>285470.77000000014</v>
          </cell>
        </row>
        <row r="14">
          <cell r="K14">
            <v>383417.29999999981</v>
          </cell>
        </row>
        <row r="15">
          <cell r="K15">
            <v>149900</v>
          </cell>
        </row>
        <row r="26">
          <cell r="K26">
            <v>586350</v>
          </cell>
        </row>
        <row r="27">
          <cell r="K27">
            <v>341000</v>
          </cell>
        </row>
        <row r="30">
          <cell r="K30">
            <v>19800</v>
          </cell>
        </row>
        <row r="33">
          <cell r="K33">
            <v>159344.37</v>
          </cell>
        </row>
        <row r="37">
          <cell r="K37">
            <v>93415.790000000008</v>
          </cell>
        </row>
        <row r="39">
          <cell r="K39">
            <v>67864.12</v>
          </cell>
        </row>
        <row r="41">
          <cell r="K41">
            <v>28750</v>
          </cell>
        </row>
        <row r="42">
          <cell r="K42">
            <v>198175.97</v>
          </cell>
        </row>
      </sheetData>
      <sheetData sheetId="1">
        <row r="22">
          <cell r="K22">
            <v>75000</v>
          </cell>
        </row>
      </sheetData>
      <sheetData sheetId="2"/>
      <sheetData sheetId="3"/>
      <sheetData sheetId="4"/>
      <sheetData sheetId="5"/>
      <sheetData sheetId="6"/>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 Rend. Cuentas "/>
      <sheetName val="Presup Consolidado"/>
      <sheetName val="Ctas por Pagar CD Adapt"/>
      <sheetName val="Pres General Productos"/>
      <sheetName val="Ejec Pres Mensual 2022"/>
    </sheetNames>
    <sheetDataSet>
      <sheetData sheetId="0" refreshError="1"/>
      <sheetData sheetId="1" refreshError="1"/>
      <sheetData sheetId="2" refreshError="1"/>
      <sheetData sheetId="3">
        <row r="9">
          <cell r="K9">
            <v>52891.48000000001</v>
          </cell>
        </row>
        <row r="10">
          <cell r="K10">
            <v>441907.87</v>
          </cell>
        </row>
        <row r="12">
          <cell r="K12">
            <v>121635.54000000004</v>
          </cell>
        </row>
        <row r="14">
          <cell r="K14">
            <v>60912.499999999767</v>
          </cell>
        </row>
        <row r="15">
          <cell r="K15">
            <v>23230</v>
          </cell>
        </row>
        <row r="22">
          <cell r="K22">
            <v>0</v>
          </cell>
        </row>
        <row r="23">
          <cell r="K23">
            <v>71250</v>
          </cell>
        </row>
        <row r="26">
          <cell r="K26">
            <v>63520.380000000121</v>
          </cell>
        </row>
        <row r="28">
          <cell r="K28">
            <v>126192.78000000001</v>
          </cell>
        </row>
        <row r="29">
          <cell r="K29">
            <v>106824.12000000005</v>
          </cell>
        </row>
        <row r="30">
          <cell r="K30">
            <v>0</v>
          </cell>
        </row>
        <row r="37">
          <cell r="K37">
            <v>12095.410000000014</v>
          </cell>
        </row>
        <row r="39">
          <cell r="K39">
            <v>17479.37</v>
          </cell>
        </row>
        <row r="41">
          <cell r="K41">
            <v>2238.1399999999994</v>
          </cell>
        </row>
        <row r="42">
          <cell r="K42">
            <v>111937.85</v>
          </cell>
        </row>
      </sheetData>
      <sheetData sheetId="4"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 Rend. Cuentas "/>
      <sheetName val="Pres General EE"/>
      <sheetName val="Pres por Productos (EE)"/>
      <sheetName val="Ctas por Pagar EE Adapt"/>
      <sheetName val="Pres General EE Productos"/>
      <sheetName val="Pres General EE Prod Mensual"/>
    </sheetNames>
    <sheetDataSet>
      <sheetData sheetId="0"/>
      <sheetData sheetId="1"/>
      <sheetData sheetId="2"/>
      <sheetData sheetId="3"/>
      <sheetData sheetId="4">
        <row r="60">
          <cell r="K60">
            <v>267197.68</v>
          </cell>
        </row>
      </sheetData>
      <sheetData sheetId="5"/>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 Rend. Cuentas "/>
      <sheetName val="Presup Consolidado"/>
      <sheetName val="Pres General Renglon"/>
      <sheetName val="Pres Mensual Renglon"/>
      <sheetName val="Hoja1"/>
    </sheetNames>
    <sheetDataSet>
      <sheetData sheetId="0"/>
      <sheetData sheetId="1"/>
      <sheetData sheetId="2">
        <row r="58">
          <cell r="I58">
            <v>156780.21000000008</v>
          </cell>
        </row>
      </sheetData>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vcuellar@naturapanama.org" TargetMode="External"/><Relationship Id="rId7" Type="http://schemas.openxmlformats.org/officeDocument/2006/relationships/printerSettings" Target="../printerSettings/printerSettings1.bin"/><Relationship Id="rId2" Type="http://schemas.openxmlformats.org/officeDocument/2006/relationships/hyperlink" Target="mailto:rmonta&#241;ez@naturapanama.org" TargetMode="External"/><Relationship Id="rId1" Type="http://schemas.openxmlformats.org/officeDocument/2006/relationships/hyperlink" Target="mailto:mconcepcion@miambiente.gob.pa" TargetMode="External"/><Relationship Id="rId6" Type="http://schemas.openxmlformats.org/officeDocument/2006/relationships/hyperlink" Target="mailto:jcrivas@sinaproc.gob.pa" TargetMode="External"/><Relationship Id="rId5" Type="http://schemas.openxmlformats.org/officeDocument/2006/relationships/hyperlink" Target="mailto:lcalzadilla@hidromet.com.pa" TargetMode="External"/><Relationship Id="rId4" Type="http://schemas.openxmlformats.org/officeDocument/2006/relationships/hyperlink" Target="https://adaptacion.miambiente.gob.pa/"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6.xml"/><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rluque@mida.gob.pa" TargetMode="External"/><Relationship Id="rId1" Type="http://schemas.openxmlformats.org/officeDocument/2006/relationships/hyperlink" Target="mailto:vcuellar@naturapanama.org"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vcuellar@naturapanama.org"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vcuellar@naturapanama.org"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mailto:jcrivas@sinaproc.gob.pa%20/" TargetMode="External"/><Relationship Id="rId1" Type="http://schemas.openxmlformats.org/officeDocument/2006/relationships/hyperlink" Target="mailto:vcuellar@naturapanama.org"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10.bin"/><Relationship Id="rId5" Type="http://schemas.openxmlformats.org/officeDocument/2006/relationships/ctrlProp" Target="../ctrlProps/ctrlProp78.xml"/><Relationship Id="rId4" Type="http://schemas.openxmlformats.org/officeDocument/2006/relationships/ctrlProp" Target="../ctrlProps/ctrlProp77.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1.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1.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81"/>
  <sheetViews>
    <sheetView workbookViewId="0">
      <selection activeCell="G4" sqref="G4"/>
    </sheetView>
  </sheetViews>
  <sheetFormatPr defaultColWidth="102.453125" defaultRowHeight="14" x14ac:dyDescent="0.3"/>
  <cols>
    <col min="1" max="1" width="2.453125" style="39" customWidth="1"/>
    <col min="2" max="2" width="10.81640625" style="38" customWidth="1"/>
    <col min="3" max="3" width="14.81640625" style="38" customWidth="1"/>
    <col min="4" max="4" width="87.1796875" style="39" customWidth="1"/>
    <col min="5" max="5" width="3.54296875" style="39" customWidth="1"/>
    <col min="6" max="6" width="7.6328125" style="39" customWidth="1"/>
    <col min="7" max="7" width="14.81640625" style="39" customWidth="1"/>
    <col min="8" max="8" width="15.453125" style="39" hidden="1" customWidth="1"/>
    <col min="9" max="13" width="0" style="39" hidden="1" customWidth="1"/>
    <col min="14" max="15" width="9.1796875" style="39" hidden="1" customWidth="1"/>
    <col min="16" max="16" width="5.90625" style="39" customWidth="1"/>
    <col min="17" max="251" width="9.1796875" style="39" customWidth="1"/>
    <col min="252" max="252" width="2.54296875" style="39" customWidth="1"/>
    <col min="253" max="254" width="9.1796875" style="39" customWidth="1"/>
    <col min="255" max="255" width="17.453125" style="39" customWidth="1"/>
    <col min="256" max="16384" width="102.453125" style="39"/>
  </cols>
  <sheetData>
    <row r="1" spans="2:16" ht="14.5" thickBot="1" x14ac:dyDescent="0.35"/>
    <row r="2" spans="2:16" ht="14.5" thickBot="1" x14ac:dyDescent="0.35">
      <c r="B2" s="40"/>
      <c r="C2" s="41"/>
      <c r="D2" s="42"/>
      <c r="E2" s="43"/>
    </row>
    <row r="3" spans="2:16" ht="18" thickBot="1" x14ac:dyDescent="0.4">
      <c r="B3" s="44"/>
      <c r="C3" s="45"/>
      <c r="D3" s="46" t="s">
        <v>83</v>
      </c>
      <c r="E3" s="47"/>
    </row>
    <row r="4" spans="2:16" ht="14.5" thickBot="1" x14ac:dyDescent="0.35">
      <c r="B4" s="44"/>
      <c r="C4" s="45"/>
      <c r="D4" s="48"/>
      <c r="E4" s="47"/>
    </row>
    <row r="5" spans="2:16" ht="14.5" thickBot="1" x14ac:dyDescent="0.35">
      <c r="B5" s="44"/>
      <c r="C5" s="49" t="s">
        <v>84</v>
      </c>
      <c r="D5" s="50" t="s">
        <v>908</v>
      </c>
      <c r="E5" s="47"/>
    </row>
    <row r="6" spans="2:16" s="55" customFormat="1" ht="14.5" thickBot="1" x14ac:dyDescent="0.35">
      <c r="B6" s="51"/>
      <c r="C6" s="52"/>
      <c r="D6" s="53"/>
      <c r="E6" s="54"/>
      <c r="G6" s="39"/>
      <c r="H6" s="39"/>
      <c r="I6" s="39"/>
      <c r="J6" s="39"/>
      <c r="K6" s="39"/>
      <c r="L6" s="39"/>
      <c r="M6" s="39"/>
      <c r="N6" s="39"/>
      <c r="O6" s="39"/>
      <c r="P6" s="39"/>
    </row>
    <row r="7" spans="2:16" s="55" customFormat="1" ht="31.5" customHeight="1" thickBot="1" x14ac:dyDescent="0.35">
      <c r="B7" s="51"/>
      <c r="C7" s="56" t="s">
        <v>85</v>
      </c>
      <c r="D7" s="57" t="s">
        <v>86</v>
      </c>
      <c r="E7" s="54"/>
      <c r="G7" s="39"/>
      <c r="H7" s="39"/>
      <c r="I7" s="39"/>
      <c r="J7" s="39"/>
      <c r="K7" s="39"/>
      <c r="L7" s="39"/>
      <c r="M7" s="39"/>
      <c r="N7" s="39"/>
      <c r="O7" s="39"/>
      <c r="P7" s="39"/>
    </row>
    <row r="8" spans="2:16" s="55" customFormat="1" ht="15" hidden="1" customHeight="1" x14ac:dyDescent="0.3">
      <c r="B8" s="44"/>
      <c r="C8" s="45"/>
      <c r="D8" s="58" t="s">
        <v>87</v>
      </c>
      <c r="E8" s="54"/>
      <c r="G8" s="39"/>
      <c r="H8" s="39"/>
      <c r="I8" s="39"/>
      <c r="J8" s="39"/>
      <c r="K8" s="39"/>
      <c r="L8" s="39"/>
      <c r="M8" s="39"/>
      <c r="N8" s="39"/>
      <c r="O8" s="39"/>
      <c r="P8" s="39"/>
    </row>
    <row r="9" spans="2:16" s="55" customFormat="1" hidden="1" x14ac:dyDescent="0.3">
      <c r="B9" s="44"/>
      <c r="C9" s="45"/>
      <c r="D9" s="58"/>
      <c r="E9" s="54"/>
      <c r="G9" s="39"/>
      <c r="H9" s="39"/>
      <c r="I9" s="39"/>
      <c r="J9" s="39"/>
      <c r="K9" s="39"/>
      <c r="L9" s="39"/>
      <c r="M9" s="39"/>
      <c r="N9" s="39"/>
      <c r="O9" s="39"/>
      <c r="P9" s="39"/>
    </row>
    <row r="10" spans="2:16" s="55" customFormat="1" hidden="1" x14ac:dyDescent="0.3">
      <c r="B10" s="44"/>
      <c r="C10" s="45"/>
      <c r="D10" s="58"/>
      <c r="E10" s="54"/>
      <c r="G10" s="39"/>
      <c r="H10" s="39"/>
      <c r="I10" s="39"/>
      <c r="J10" s="39"/>
      <c r="K10" s="39"/>
      <c r="L10" s="39"/>
      <c r="M10" s="39"/>
      <c r="N10" s="39"/>
      <c r="O10" s="39"/>
      <c r="P10" s="39"/>
    </row>
    <row r="11" spans="2:16" s="55" customFormat="1" hidden="1" x14ac:dyDescent="0.3">
      <c r="B11" s="44"/>
      <c r="C11" s="45"/>
      <c r="D11" s="58"/>
      <c r="E11" s="54"/>
      <c r="G11" s="39"/>
      <c r="H11" s="39"/>
      <c r="I11" s="39"/>
      <c r="J11" s="39"/>
      <c r="K11" s="39"/>
      <c r="L11" s="39"/>
      <c r="M11" s="39"/>
      <c r="N11" s="39"/>
      <c r="O11" s="39"/>
      <c r="P11" s="39"/>
    </row>
    <row r="12" spans="2:16" s="55" customFormat="1" ht="14.5" thickBot="1" x14ac:dyDescent="0.35">
      <c r="B12" s="51"/>
      <c r="C12" s="52"/>
      <c r="D12" s="53"/>
      <c r="E12" s="54"/>
      <c r="G12" s="39"/>
      <c r="H12" s="39"/>
      <c r="I12" s="39"/>
      <c r="J12" s="39"/>
      <c r="K12" s="39"/>
      <c r="L12" s="39"/>
      <c r="M12" s="39"/>
      <c r="N12" s="39"/>
      <c r="O12" s="39"/>
      <c r="P12" s="39"/>
    </row>
    <row r="13" spans="2:16" s="55" customFormat="1" ht="133" customHeight="1" thickBot="1" x14ac:dyDescent="0.35">
      <c r="B13" s="51"/>
      <c r="C13" s="59" t="s">
        <v>88</v>
      </c>
      <c r="D13" s="57" t="s">
        <v>89</v>
      </c>
      <c r="E13" s="54"/>
      <c r="G13" s="39"/>
      <c r="H13" s="39"/>
      <c r="I13" s="39"/>
      <c r="J13" s="39"/>
      <c r="K13" s="39"/>
      <c r="L13" s="39"/>
      <c r="M13" s="39"/>
      <c r="N13" s="39"/>
      <c r="O13" s="39"/>
      <c r="P13" s="39"/>
    </row>
    <row r="14" spans="2:16" s="55" customFormat="1" ht="14.5" thickBot="1" x14ac:dyDescent="0.35">
      <c r="B14" s="51"/>
      <c r="C14" s="52"/>
      <c r="D14" s="60"/>
      <c r="E14" s="54"/>
      <c r="G14" s="39"/>
      <c r="H14" s="39" t="s">
        <v>90</v>
      </c>
      <c r="I14" s="39" t="s">
        <v>91</v>
      </c>
      <c r="J14" s="39"/>
      <c r="K14" s="39" t="s">
        <v>92</v>
      </c>
      <c r="L14" s="39" t="s">
        <v>93</v>
      </c>
      <c r="M14" s="39" t="s">
        <v>94</v>
      </c>
      <c r="N14" s="39" t="s">
        <v>95</v>
      </c>
      <c r="O14" s="39" t="s">
        <v>96</v>
      </c>
      <c r="P14" s="39"/>
    </row>
    <row r="15" spans="2:16" s="55" customFormat="1" x14ac:dyDescent="0.3">
      <c r="B15" s="51"/>
      <c r="C15" s="61" t="s">
        <v>97</v>
      </c>
      <c r="D15" s="62"/>
      <c r="E15" s="54"/>
      <c r="G15" s="39"/>
      <c r="H15" s="63" t="s">
        <v>98</v>
      </c>
      <c r="I15" s="39" t="s">
        <v>99</v>
      </c>
      <c r="J15" s="39" t="s">
        <v>100</v>
      </c>
      <c r="K15" s="39" t="s">
        <v>101</v>
      </c>
      <c r="L15" s="39">
        <v>1</v>
      </c>
      <c r="M15" s="39">
        <v>1</v>
      </c>
      <c r="N15" s="39" t="s">
        <v>102</v>
      </c>
      <c r="O15" s="39" t="s">
        <v>103</v>
      </c>
      <c r="P15" s="39"/>
    </row>
    <row r="16" spans="2:16" s="55" customFormat="1" ht="31.5" customHeight="1" x14ac:dyDescent="0.3">
      <c r="B16" s="839" t="s">
        <v>104</v>
      </c>
      <c r="C16" s="841"/>
      <c r="D16" s="64" t="s">
        <v>105</v>
      </c>
      <c r="E16" s="54"/>
      <c r="G16" s="39"/>
      <c r="H16" s="63" t="s">
        <v>106</v>
      </c>
      <c r="I16" s="39" t="s">
        <v>107</v>
      </c>
      <c r="J16" s="39" t="s">
        <v>108</v>
      </c>
      <c r="K16" s="39" t="s">
        <v>109</v>
      </c>
      <c r="L16" s="39">
        <v>2</v>
      </c>
      <c r="M16" s="39">
        <v>2</v>
      </c>
      <c r="N16" s="39" t="s">
        <v>110</v>
      </c>
      <c r="O16" s="39" t="s">
        <v>111</v>
      </c>
      <c r="P16" s="39"/>
    </row>
    <row r="17" spans="2:16" s="55" customFormat="1" x14ac:dyDescent="0.3">
      <c r="B17" s="51"/>
      <c r="C17" s="61" t="s">
        <v>112</v>
      </c>
      <c r="D17" s="64" t="s">
        <v>113</v>
      </c>
      <c r="E17" s="54"/>
      <c r="G17" s="39"/>
      <c r="H17" s="63" t="s">
        <v>114</v>
      </c>
      <c r="I17" s="39" t="s">
        <v>115</v>
      </c>
      <c r="J17" s="39"/>
      <c r="K17" s="39" t="s">
        <v>116</v>
      </c>
      <c r="L17" s="39">
        <v>3</v>
      </c>
      <c r="M17" s="39">
        <v>3</v>
      </c>
      <c r="N17" s="39" t="s">
        <v>117</v>
      </c>
      <c r="O17" s="39" t="s">
        <v>118</v>
      </c>
      <c r="P17" s="39"/>
    </row>
    <row r="18" spans="2:16" s="55" customFormat="1" ht="14.5" thickBot="1" x14ac:dyDescent="0.35">
      <c r="B18" s="65"/>
      <c r="C18" s="59" t="s">
        <v>119</v>
      </c>
      <c r="D18" s="66" t="s">
        <v>120</v>
      </c>
      <c r="E18" s="54"/>
      <c r="G18" s="39"/>
      <c r="H18" s="63" t="s">
        <v>121</v>
      </c>
      <c r="I18" s="39"/>
      <c r="J18" s="39"/>
      <c r="K18" s="39" t="s">
        <v>122</v>
      </c>
      <c r="L18" s="39">
        <v>5</v>
      </c>
      <c r="M18" s="39">
        <v>5</v>
      </c>
      <c r="N18" s="39" t="s">
        <v>123</v>
      </c>
      <c r="O18" s="39" t="s">
        <v>124</v>
      </c>
      <c r="P18" s="39"/>
    </row>
    <row r="19" spans="2:16" s="55" customFormat="1" ht="44.25" customHeight="1" thickBot="1" x14ac:dyDescent="0.35">
      <c r="B19" s="842" t="s">
        <v>125</v>
      </c>
      <c r="C19" s="843"/>
      <c r="D19" s="67" t="s">
        <v>126</v>
      </c>
      <c r="E19" s="54"/>
      <c r="G19" s="39"/>
      <c r="H19" s="63" t="s">
        <v>127</v>
      </c>
      <c r="I19" s="39"/>
      <c r="J19" s="39"/>
      <c r="K19" s="39" t="s">
        <v>128</v>
      </c>
      <c r="L19" s="39"/>
      <c r="M19" s="39"/>
      <c r="N19" s="39"/>
      <c r="O19" s="39" t="s">
        <v>129</v>
      </c>
      <c r="P19" s="39"/>
    </row>
    <row r="20" spans="2:16" s="55" customFormat="1" x14ac:dyDescent="0.3">
      <c r="B20" s="51"/>
      <c r="C20" s="59"/>
      <c r="D20" s="53"/>
      <c r="E20" s="47"/>
      <c r="F20" s="63"/>
      <c r="G20" s="39"/>
      <c r="H20" s="39"/>
      <c r="J20" s="39"/>
      <c r="K20" s="39"/>
      <c r="L20" s="39"/>
      <c r="M20" s="39" t="s">
        <v>130</v>
      </c>
      <c r="N20" s="39" t="s">
        <v>131</v>
      </c>
    </row>
    <row r="21" spans="2:16" s="55" customFormat="1" x14ac:dyDescent="0.3">
      <c r="B21" s="51"/>
      <c r="C21" s="49" t="s">
        <v>132</v>
      </c>
      <c r="D21" s="53"/>
      <c r="E21" s="47"/>
      <c r="F21" s="63"/>
      <c r="G21" s="39"/>
      <c r="H21" s="39"/>
      <c r="J21" s="39"/>
      <c r="K21" s="39"/>
      <c r="L21" s="39"/>
      <c r="M21" s="39" t="s">
        <v>133</v>
      </c>
      <c r="N21" s="39" t="s">
        <v>134</v>
      </c>
    </row>
    <row r="22" spans="2:16" s="55" customFormat="1" ht="14.5" thickBot="1" x14ac:dyDescent="0.35">
      <c r="B22" s="51"/>
      <c r="C22" s="68" t="s">
        <v>135</v>
      </c>
      <c r="D22" s="53"/>
      <c r="E22" s="54"/>
      <c r="G22" s="39"/>
      <c r="H22" s="63" t="s">
        <v>136</v>
      </c>
      <c r="I22" s="39"/>
      <c r="J22" s="39"/>
      <c r="L22" s="39"/>
      <c r="M22" s="39"/>
      <c r="N22" s="39"/>
      <c r="O22" s="39" t="s">
        <v>137</v>
      </c>
      <c r="P22" s="39"/>
    </row>
    <row r="23" spans="2:16" s="55" customFormat="1" x14ac:dyDescent="0.3">
      <c r="B23" s="839" t="s">
        <v>138</v>
      </c>
      <c r="C23" s="841"/>
      <c r="D23" s="844" t="s">
        <v>139</v>
      </c>
      <c r="E23" s="54"/>
      <c r="G23" s="39"/>
      <c r="H23" s="63"/>
      <c r="I23" s="39"/>
      <c r="J23" s="39"/>
      <c r="L23" s="39"/>
      <c r="M23" s="39"/>
      <c r="N23" s="39"/>
      <c r="O23" s="39"/>
      <c r="P23" s="39"/>
    </row>
    <row r="24" spans="2:16" s="55" customFormat="1" ht="4.5" customHeight="1" x14ac:dyDescent="0.3">
      <c r="B24" s="839"/>
      <c r="C24" s="841"/>
      <c r="D24" s="845"/>
      <c r="E24" s="54"/>
      <c r="G24" s="39"/>
      <c r="H24" s="63"/>
      <c r="I24" s="39"/>
      <c r="J24" s="39"/>
      <c r="L24" s="39"/>
      <c r="M24" s="39"/>
      <c r="N24" s="39"/>
      <c r="O24" s="39"/>
      <c r="P24" s="39"/>
    </row>
    <row r="25" spans="2:16" s="55" customFormat="1" ht="27.75" customHeight="1" x14ac:dyDescent="0.3">
      <c r="B25" s="839" t="s">
        <v>140</v>
      </c>
      <c r="C25" s="841"/>
      <c r="D25" s="69" t="s">
        <v>141</v>
      </c>
      <c r="E25" s="54"/>
      <c r="F25" s="39"/>
      <c r="G25" s="63"/>
      <c r="H25" s="39"/>
      <c r="I25" s="39"/>
      <c r="K25" s="39"/>
      <c r="L25" s="39"/>
      <c r="M25" s="39"/>
      <c r="N25" s="39" t="s">
        <v>142</v>
      </c>
      <c r="O25" s="39" t="s">
        <v>143</v>
      </c>
    </row>
    <row r="26" spans="2:16" s="55" customFormat="1" ht="32.25" customHeight="1" x14ac:dyDescent="0.3">
      <c r="B26" s="839" t="s">
        <v>144</v>
      </c>
      <c r="C26" s="841"/>
      <c r="D26" s="69" t="s">
        <v>145</v>
      </c>
      <c r="E26" s="54"/>
      <c r="F26" s="39"/>
      <c r="G26" s="63"/>
      <c r="H26" s="39"/>
      <c r="I26" s="39"/>
      <c r="K26" s="39"/>
      <c r="L26" s="39"/>
      <c r="M26" s="39"/>
      <c r="N26" s="39" t="s">
        <v>146</v>
      </c>
      <c r="O26" s="39" t="s">
        <v>147</v>
      </c>
    </row>
    <row r="27" spans="2:16" s="55" customFormat="1" ht="28.5" customHeight="1" x14ac:dyDescent="0.3">
      <c r="B27" s="839" t="s">
        <v>148</v>
      </c>
      <c r="C27" s="841"/>
      <c r="D27" s="70"/>
      <c r="E27" s="71"/>
      <c r="F27" s="39"/>
      <c r="G27" s="63"/>
      <c r="H27" s="39"/>
      <c r="I27" s="39"/>
      <c r="J27" s="39"/>
      <c r="K27" s="39"/>
      <c r="L27" s="39"/>
      <c r="M27" s="39"/>
      <c r="N27" s="39"/>
      <c r="O27" s="39"/>
    </row>
    <row r="28" spans="2:16" s="55" customFormat="1" ht="14.5" thickBot="1" x14ac:dyDescent="0.35">
      <c r="B28" s="51"/>
      <c r="C28" s="61" t="s">
        <v>149</v>
      </c>
      <c r="D28" s="72" t="s">
        <v>1307</v>
      </c>
      <c r="E28" s="54"/>
      <c r="F28" s="39"/>
      <c r="G28" s="63"/>
      <c r="H28" s="39"/>
      <c r="I28" s="39"/>
      <c r="J28" s="39"/>
      <c r="K28" s="39"/>
      <c r="L28" s="39"/>
      <c r="M28" s="39"/>
      <c r="N28" s="39"/>
      <c r="O28" s="39"/>
    </row>
    <row r="29" spans="2:16" s="55" customFormat="1" x14ac:dyDescent="0.3">
      <c r="B29" s="51"/>
      <c r="C29" s="52"/>
      <c r="D29" s="73"/>
      <c r="E29" s="54"/>
      <c r="F29" s="39"/>
      <c r="G29" s="63"/>
      <c r="H29" s="39"/>
      <c r="I29" s="39"/>
      <c r="J29" s="39"/>
      <c r="K29" s="39"/>
      <c r="L29" s="39"/>
      <c r="M29" s="39"/>
      <c r="N29" s="39"/>
      <c r="O29" s="39"/>
    </row>
    <row r="30" spans="2:16" s="55" customFormat="1" ht="14.5" thickBot="1" x14ac:dyDescent="0.35">
      <c r="B30" s="51"/>
      <c r="C30" s="52"/>
      <c r="D30" s="74" t="s">
        <v>150</v>
      </c>
      <c r="E30" s="54"/>
      <c r="G30" s="39"/>
      <c r="H30" s="63" t="s">
        <v>151</v>
      </c>
      <c r="I30" s="39"/>
      <c r="J30" s="39"/>
      <c r="K30" s="39"/>
      <c r="L30" s="39"/>
      <c r="M30" s="39"/>
      <c r="N30" s="39"/>
      <c r="O30" s="39"/>
      <c r="P30" s="39"/>
    </row>
    <row r="31" spans="2:16" s="55" customFormat="1" ht="133" customHeight="1" thickBot="1" x14ac:dyDescent="0.35">
      <c r="B31" s="51"/>
      <c r="C31" s="52"/>
      <c r="D31" s="75" t="s">
        <v>152</v>
      </c>
      <c r="E31" s="54"/>
      <c r="F31" s="76"/>
      <c r="G31" s="39"/>
      <c r="H31" s="63" t="s">
        <v>153</v>
      </c>
      <c r="I31" s="39"/>
      <c r="J31" s="39"/>
      <c r="K31" s="39"/>
      <c r="L31" s="39"/>
      <c r="M31" s="39"/>
      <c r="N31" s="39"/>
      <c r="O31" s="39"/>
      <c r="P31" s="39"/>
    </row>
    <row r="32" spans="2:16" s="55" customFormat="1" ht="32.25" customHeight="1" thickBot="1" x14ac:dyDescent="0.35">
      <c r="B32" s="839" t="s">
        <v>154</v>
      </c>
      <c r="C32" s="840"/>
      <c r="D32" s="53"/>
      <c r="E32" s="54"/>
      <c r="G32" s="39"/>
      <c r="H32" s="63" t="s">
        <v>155</v>
      </c>
      <c r="I32" s="39"/>
      <c r="J32" s="39"/>
      <c r="K32" s="39"/>
      <c r="L32" s="39"/>
      <c r="M32" s="39"/>
      <c r="N32" s="39"/>
      <c r="O32" s="39"/>
      <c r="P32" s="39"/>
    </row>
    <row r="33" spans="1:16" s="55" customFormat="1" ht="18" customHeight="1" thickBot="1" x14ac:dyDescent="0.35">
      <c r="B33" s="51"/>
      <c r="C33" s="52"/>
      <c r="D33" s="77" t="s">
        <v>156</v>
      </c>
      <c r="E33" s="54"/>
      <c r="G33" s="39"/>
      <c r="H33" s="63" t="s">
        <v>157</v>
      </c>
      <c r="I33" s="39"/>
      <c r="J33" s="39"/>
      <c r="K33" s="39"/>
      <c r="L33" s="39"/>
      <c r="M33" s="39"/>
      <c r="N33" s="39"/>
      <c r="O33" s="39"/>
      <c r="P33" s="39"/>
    </row>
    <row r="34" spans="1:16" s="55" customFormat="1" x14ac:dyDescent="0.3">
      <c r="B34" s="51"/>
      <c r="C34" s="52"/>
      <c r="D34" s="53"/>
      <c r="E34" s="54"/>
      <c r="F34" s="76"/>
      <c r="G34" s="39"/>
      <c r="H34" s="63" t="s">
        <v>158</v>
      </c>
      <c r="I34" s="39"/>
      <c r="J34" s="39"/>
      <c r="K34" s="39"/>
      <c r="L34" s="39"/>
      <c r="M34" s="39"/>
      <c r="N34" s="39"/>
      <c r="O34" s="39"/>
      <c r="P34" s="39"/>
    </row>
    <row r="35" spans="1:16" s="55" customFormat="1" x14ac:dyDescent="0.3">
      <c r="B35" s="51"/>
      <c r="C35" s="78" t="s">
        <v>159</v>
      </c>
      <c r="D35" s="53"/>
      <c r="E35" s="54"/>
      <c r="G35" s="39"/>
      <c r="H35" s="63" t="s">
        <v>160</v>
      </c>
      <c r="I35" s="39"/>
      <c r="J35" s="39"/>
      <c r="K35" s="39"/>
      <c r="L35" s="39"/>
      <c r="M35" s="39"/>
      <c r="N35" s="39"/>
      <c r="O35" s="39"/>
      <c r="P35" s="39"/>
    </row>
    <row r="36" spans="1:16" s="55" customFormat="1" ht="31.5" customHeight="1" thickBot="1" x14ac:dyDescent="0.35">
      <c r="B36" s="839" t="s">
        <v>161</v>
      </c>
      <c r="C36" s="840"/>
      <c r="D36" s="53"/>
      <c r="E36" s="54"/>
      <c r="G36" s="39"/>
      <c r="H36" s="63" t="s">
        <v>162</v>
      </c>
      <c r="I36" s="39"/>
      <c r="J36" s="39"/>
      <c r="K36" s="39"/>
      <c r="L36" s="39"/>
      <c r="M36" s="39"/>
      <c r="N36" s="39"/>
      <c r="O36" s="39"/>
      <c r="P36" s="39"/>
    </row>
    <row r="37" spans="1:16" s="55" customFormat="1" x14ac:dyDescent="0.3">
      <c r="B37" s="51"/>
      <c r="C37" s="52" t="s">
        <v>163</v>
      </c>
      <c r="D37" s="79" t="s">
        <v>164</v>
      </c>
      <c r="E37" s="54"/>
      <c r="G37" s="39"/>
      <c r="H37" s="63" t="s">
        <v>165</v>
      </c>
      <c r="I37" s="39"/>
      <c r="J37" s="39"/>
      <c r="K37" s="39"/>
      <c r="L37" s="39"/>
      <c r="M37" s="39"/>
      <c r="N37" s="39"/>
      <c r="O37" s="39"/>
      <c r="P37" s="39"/>
    </row>
    <row r="38" spans="1:16" s="55" customFormat="1" ht="14.5" x14ac:dyDescent="0.35">
      <c r="B38" s="51"/>
      <c r="C38" s="52" t="s">
        <v>166</v>
      </c>
      <c r="D38" s="80" t="s">
        <v>167</v>
      </c>
      <c r="E38" s="54"/>
      <c r="G38" s="39"/>
      <c r="H38" s="63" t="s">
        <v>168</v>
      </c>
      <c r="I38" s="39"/>
      <c r="J38" s="39"/>
      <c r="K38" s="39"/>
      <c r="L38" s="39"/>
      <c r="M38" s="39"/>
      <c r="N38" s="39"/>
      <c r="O38" s="39"/>
      <c r="P38" s="39"/>
    </row>
    <row r="39" spans="1:16" s="55" customFormat="1" ht="14.5" thickBot="1" x14ac:dyDescent="0.35">
      <c r="B39" s="51"/>
      <c r="C39" s="52" t="s">
        <v>169</v>
      </c>
      <c r="D39" s="81" t="s">
        <v>170</v>
      </c>
      <c r="E39" s="54"/>
      <c r="G39" s="39"/>
      <c r="H39" s="63" t="s">
        <v>171</v>
      </c>
      <c r="I39" s="39"/>
      <c r="J39" s="39"/>
      <c r="K39" s="39"/>
      <c r="L39" s="39"/>
      <c r="M39" s="39"/>
      <c r="N39" s="39"/>
      <c r="O39" s="39"/>
      <c r="P39" s="39"/>
    </row>
    <row r="40" spans="1:16" s="55" customFormat="1" ht="15" customHeight="1" thickBot="1" x14ac:dyDescent="0.35">
      <c r="B40" s="51"/>
      <c r="C40" s="61" t="s">
        <v>172</v>
      </c>
      <c r="D40" s="53"/>
      <c r="E40" s="54"/>
      <c r="G40" s="39"/>
      <c r="H40" s="63" t="s">
        <v>173</v>
      </c>
      <c r="I40" s="39"/>
      <c r="J40" s="39"/>
      <c r="K40" s="39"/>
      <c r="L40" s="39"/>
      <c r="M40" s="39"/>
      <c r="N40" s="39"/>
      <c r="O40" s="39"/>
      <c r="P40" s="39"/>
    </row>
    <row r="41" spans="1:16" s="55" customFormat="1" x14ac:dyDescent="0.3">
      <c r="B41" s="51"/>
      <c r="C41" s="52" t="s">
        <v>163</v>
      </c>
      <c r="D41" s="79" t="s">
        <v>174</v>
      </c>
      <c r="E41" s="54"/>
      <c r="G41" s="39"/>
      <c r="H41" s="63" t="s">
        <v>175</v>
      </c>
      <c r="I41" s="39"/>
      <c r="J41" s="39"/>
      <c r="K41" s="39"/>
      <c r="L41" s="39"/>
      <c r="M41" s="39"/>
      <c r="N41" s="39"/>
      <c r="O41" s="39"/>
      <c r="P41" s="39"/>
    </row>
    <row r="42" spans="1:16" s="55" customFormat="1" ht="14.5" x14ac:dyDescent="0.35">
      <c r="B42" s="51"/>
      <c r="C42" s="52" t="s">
        <v>166</v>
      </c>
      <c r="D42" s="80" t="s">
        <v>176</v>
      </c>
      <c r="E42" s="54"/>
      <c r="G42" s="39"/>
      <c r="H42" s="63" t="s">
        <v>177</v>
      </c>
      <c r="I42" s="39"/>
      <c r="J42" s="39"/>
      <c r="K42" s="39"/>
      <c r="L42" s="39"/>
      <c r="M42" s="39"/>
      <c r="N42" s="39"/>
      <c r="O42" s="39"/>
      <c r="P42" s="39"/>
    </row>
    <row r="43" spans="1:16" s="55" customFormat="1" ht="14.5" thickBot="1" x14ac:dyDescent="0.35">
      <c r="B43" s="51"/>
      <c r="C43" s="52" t="s">
        <v>169</v>
      </c>
      <c r="D43" s="81" t="s">
        <v>178</v>
      </c>
      <c r="E43" s="54"/>
      <c r="G43" s="39"/>
      <c r="H43" s="63" t="s">
        <v>179</v>
      </c>
      <c r="I43" s="39"/>
      <c r="J43" s="39"/>
      <c r="K43" s="39"/>
      <c r="L43" s="39"/>
      <c r="M43" s="39"/>
      <c r="N43" s="39"/>
      <c r="O43" s="39"/>
      <c r="P43" s="39"/>
    </row>
    <row r="44" spans="1:16" s="55" customFormat="1" ht="14.5" thickBot="1" x14ac:dyDescent="0.35">
      <c r="B44" s="51"/>
      <c r="C44" s="61" t="s">
        <v>180</v>
      </c>
      <c r="D44" s="53"/>
      <c r="E44" s="54"/>
      <c r="G44" s="39"/>
      <c r="H44" s="63" t="s">
        <v>181</v>
      </c>
      <c r="I44" s="39"/>
      <c r="J44" s="39"/>
      <c r="K44" s="39"/>
      <c r="L44" s="39"/>
      <c r="M44" s="39"/>
      <c r="N44" s="39"/>
      <c r="O44" s="39"/>
      <c r="P44" s="39"/>
    </row>
    <row r="45" spans="1:16" s="55" customFormat="1" x14ac:dyDescent="0.3">
      <c r="B45" s="51"/>
      <c r="C45" s="52" t="s">
        <v>163</v>
      </c>
      <c r="D45" s="79" t="s">
        <v>182</v>
      </c>
      <c r="E45" s="54"/>
      <c r="G45" s="39"/>
      <c r="H45" s="63" t="s">
        <v>183</v>
      </c>
      <c r="I45" s="39"/>
      <c r="J45" s="39"/>
      <c r="K45" s="39"/>
      <c r="L45" s="39"/>
      <c r="M45" s="39"/>
      <c r="N45" s="39"/>
      <c r="O45" s="39"/>
      <c r="P45" s="39"/>
    </row>
    <row r="46" spans="1:16" s="55" customFormat="1" ht="14.5" x14ac:dyDescent="0.35">
      <c r="B46" s="51"/>
      <c r="C46" s="52" t="s">
        <v>166</v>
      </c>
      <c r="D46" s="80" t="s">
        <v>184</v>
      </c>
      <c r="E46" s="54"/>
      <c r="G46" s="39"/>
      <c r="H46" s="63" t="s">
        <v>185</v>
      </c>
      <c r="I46" s="39"/>
      <c r="J46" s="39"/>
      <c r="K46" s="39"/>
      <c r="L46" s="39"/>
      <c r="M46" s="39"/>
      <c r="N46" s="39"/>
      <c r="O46" s="39"/>
      <c r="P46" s="39"/>
    </row>
    <row r="47" spans="1:16" ht="14.5" thickBot="1" x14ac:dyDescent="0.35">
      <c r="A47" s="55"/>
      <c r="B47" s="51"/>
      <c r="C47" s="52" t="s">
        <v>169</v>
      </c>
      <c r="D47" s="82" t="s">
        <v>170</v>
      </c>
      <c r="E47" s="54"/>
      <c r="H47" s="63" t="s">
        <v>186</v>
      </c>
    </row>
    <row r="48" spans="1:16" ht="14.5" thickBot="1" x14ac:dyDescent="0.35">
      <c r="B48" s="51"/>
      <c r="C48" s="61" t="s">
        <v>187</v>
      </c>
      <c r="D48" s="53"/>
      <c r="E48" s="54"/>
      <c r="H48" s="63" t="s">
        <v>188</v>
      </c>
    </row>
    <row r="49" spans="2:8" x14ac:dyDescent="0.3">
      <c r="B49" s="51"/>
      <c r="C49" s="52" t="s">
        <v>163</v>
      </c>
      <c r="D49" s="79" t="s">
        <v>189</v>
      </c>
      <c r="E49" s="54"/>
      <c r="H49" s="63" t="s">
        <v>190</v>
      </c>
    </row>
    <row r="50" spans="2:8" ht="14.5" x14ac:dyDescent="0.35">
      <c r="B50" s="51"/>
      <c r="C50" s="52" t="s">
        <v>166</v>
      </c>
      <c r="D50" s="80" t="s">
        <v>191</v>
      </c>
      <c r="E50" s="54"/>
      <c r="H50" s="63" t="s">
        <v>192</v>
      </c>
    </row>
    <row r="51" spans="2:8" ht="14.5" thickBot="1" x14ac:dyDescent="0.35">
      <c r="B51" s="51"/>
      <c r="C51" s="52" t="s">
        <v>169</v>
      </c>
      <c r="D51" s="82" t="s">
        <v>193</v>
      </c>
      <c r="E51" s="54"/>
      <c r="H51" s="63" t="s">
        <v>194</v>
      </c>
    </row>
    <row r="52" spans="2:8" ht="14.5" thickBot="1" x14ac:dyDescent="0.35">
      <c r="B52" s="51"/>
      <c r="C52" s="61" t="s">
        <v>187</v>
      </c>
      <c r="D52" s="53"/>
      <c r="E52" s="54"/>
      <c r="H52" s="63" t="s">
        <v>195</v>
      </c>
    </row>
    <row r="53" spans="2:8" x14ac:dyDescent="0.3">
      <c r="B53" s="51"/>
      <c r="C53" s="52" t="s">
        <v>163</v>
      </c>
      <c r="D53" s="79" t="s">
        <v>196</v>
      </c>
      <c r="E53" s="54"/>
      <c r="H53" s="63" t="s">
        <v>197</v>
      </c>
    </row>
    <row r="54" spans="2:8" ht="14.5" x14ac:dyDescent="0.35">
      <c r="B54" s="51"/>
      <c r="C54" s="52" t="s">
        <v>166</v>
      </c>
      <c r="D54" s="80" t="s">
        <v>198</v>
      </c>
      <c r="E54" s="54"/>
      <c r="H54" s="63" t="s">
        <v>199</v>
      </c>
    </row>
    <row r="55" spans="2:8" ht="14.5" thickBot="1" x14ac:dyDescent="0.35">
      <c r="B55" s="51"/>
      <c r="C55" s="52" t="s">
        <v>169</v>
      </c>
      <c r="D55" s="82" t="s">
        <v>200</v>
      </c>
      <c r="E55" s="54"/>
      <c r="H55" s="63" t="s">
        <v>201</v>
      </c>
    </row>
    <row r="56" spans="2:8" ht="14.5" thickBot="1" x14ac:dyDescent="0.35">
      <c r="B56" s="51"/>
      <c r="C56" s="61" t="s">
        <v>187</v>
      </c>
      <c r="D56" s="53"/>
      <c r="E56" s="54"/>
      <c r="H56" s="63"/>
    </row>
    <row r="57" spans="2:8" x14ac:dyDescent="0.3">
      <c r="B57" s="51"/>
      <c r="C57" s="52" t="s">
        <v>163</v>
      </c>
      <c r="D57" s="79" t="s">
        <v>203</v>
      </c>
      <c r="E57" s="54"/>
      <c r="H57" s="63"/>
    </row>
    <row r="58" spans="2:8" ht="14.5" x14ac:dyDescent="0.35">
      <c r="B58" s="51"/>
      <c r="C58" s="52" t="s">
        <v>166</v>
      </c>
      <c r="D58" s="80" t="s">
        <v>205</v>
      </c>
      <c r="E58" s="54"/>
      <c r="H58" s="63"/>
    </row>
    <row r="59" spans="2:8" ht="14.5" thickBot="1" x14ac:dyDescent="0.35">
      <c r="B59" s="51"/>
      <c r="C59" s="52" t="s">
        <v>169</v>
      </c>
      <c r="D59" s="82" t="s">
        <v>207</v>
      </c>
      <c r="E59" s="54"/>
      <c r="H59" s="63"/>
    </row>
    <row r="60" spans="2:8" ht="14.5" thickBot="1" x14ac:dyDescent="0.35">
      <c r="B60" s="51"/>
      <c r="C60" s="61" t="s">
        <v>187</v>
      </c>
      <c r="D60" s="53"/>
      <c r="E60" s="54"/>
      <c r="H60" s="63" t="s">
        <v>202</v>
      </c>
    </row>
    <row r="61" spans="2:8" x14ac:dyDescent="0.3">
      <c r="B61" s="51"/>
      <c r="C61" s="52" t="s">
        <v>163</v>
      </c>
      <c r="D61" s="79" t="s">
        <v>909</v>
      </c>
      <c r="E61" s="54"/>
      <c r="H61" s="63" t="s">
        <v>204</v>
      </c>
    </row>
    <row r="62" spans="2:8" ht="14.5" x14ac:dyDescent="0.35">
      <c r="B62" s="51"/>
      <c r="C62" s="52" t="s">
        <v>166</v>
      </c>
      <c r="D62" s="80" t="s">
        <v>1224</v>
      </c>
      <c r="E62" s="54"/>
      <c r="H62" s="63" t="s">
        <v>206</v>
      </c>
    </row>
    <row r="63" spans="2:8" ht="14.5" thickBot="1" x14ac:dyDescent="0.35">
      <c r="B63" s="51"/>
      <c r="C63" s="52" t="s">
        <v>169</v>
      </c>
      <c r="D63" s="82" t="s">
        <v>910</v>
      </c>
      <c r="E63" s="54"/>
      <c r="H63" s="63" t="s">
        <v>208</v>
      </c>
    </row>
    <row r="64" spans="2:8" ht="14.5" thickBot="1" x14ac:dyDescent="0.35">
      <c r="B64" s="83"/>
      <c r="C64" s="84"/>
      <c r="D64" s="85"/>
      <c r="E64" s="86"/>
      <c r="H64" s="63" t="s">
        <v>209</v>
      </c>
    </row>
    <row r="65" spans="8:8" x14ac:dyDescent="0.3">
      <c r="H65" s="63" t="s">
        <v>210</v>
      </c>
    </row>
    <row r="66" spans="8:8" x14ac:dyDescent="0.3">
      <c r="H66" s="63" t="s">
        <v>211</v>
      </c>
    </row>
    <row r="67" spans="8:8" x14ac:dyDescent="0.3">
      <c r="H67" s="63" t="s">
        <v>212</v>
      </c>
    </row>
    <row r="68" spans="8:8" x14ac:dyDescent="0.3">
      <c r="H68" s="63" t="s">
        <v>213</v>
      </c>
    </row>
    <row r="69" spans="8:8" x14ac:dyDescent="0.3">
      <c r="H69" s="63" t="s">
        <v>214</v>
      </c>
    </row>
    <row r="70" spans="8:8" x14ac:dyDescent="0.3">
      <c r="H70" s="63" t="s">
        <v>215</v>
      </c>
    </row>
    <row r="71" spans="8:8" x14ac:dyDescent="0.3">
      <c r="H71" s="63" t="s">
        <v>216</v>
      </c>
    </row>
    <row r="72" spans="8:8" x14ac:dyDescent="0.3">
      <c r="H72" s="63" t="s">
        <v>217</v>
      </c>
    </row>
    <row r="73" spans="8:8" x14ac:dyDescent="0.3">
      <c r="H73" s="63" t="s">
        <v>218</v>
      </c>
    </row>
    <row r="74" spans="8:8" x14ac:dyDescent="0.3">
      <c r="H74" s="63" t="s">
        <v>219</v>
      </c>
    </row>
    <row r="75" spans="8:8" x14ac:dyDescent="0.3">
      <c r="H75" s="63" t="s">
        <v>220</v>
      </c>
    </row>
    <row r="76" spans="8:8" x14ac:dyDescent="0.3">
      <c r="H76" s="63" t="s">
        <v>221</v>
      </c>
    </row>
    <row r="77" spans="8:8" x14ac:dyDescent="0.3">
      <c r="H77" s="63" t="s">
        <v>222</v>
      </c>
    </row>
    <row r="78" spans="8:8" x14ac:dyDescent="0.3">
      <c r="H78" s="63" t="s">
        <v>223</v>
      </c>
    </row>
    <row r="79" spans="8:8" x14ac:dyDescent="0.3">
      <c r="H79" s="63" t="s">
        <v>224</v>
      </c>
    </row>
    <row r="80" spans="8:8" x14ac:dyDescent="0.3">
      <c r="H80" s="63" t="s">
        <v>225</v>
      </c>
    </row>
    <row r="81" spans="8:8" x14ac:dyDescent="0.3">
      <c r="H81" s="63" t="s">
        <v>226</v>
      </c>
    </row>
    <row r="82" spans="8:8" x14ac:dyDescent="0.3">
      <c r="H82" s="63" t="s">
        <v>227</v>
      </c>
    </row>
    <row r="83" spans="8:8" x14ac:dyDescent="0.3">
      <c r="H83" s="63" t="s">
        <v>228</v>
      </c>
    </row>
    <row r="84" spans="8:8" x14ac:dyDescent="0.3">
      <c r="H84" s="63" t="s">
        <v>229</v>
      </c>
    </row>
    <row r="85" spans="8:8" x14ac:dyDescent="0.3">
      <c r="H85" s="63" t="s">
        <v>230</v>
      </c>
    </row>
    <row r="86" spans="8:8" x14ac:dyDescent="0.3">
      <c r="H86" s="63" t="s">
        <v>231</v>
      </c>
    </row>
    <row r="87" spans="8:8" x14ac:dyDescent="0.3">
      <c r="H87" s="63" t="s">
        <v>232</v>
      </c>
    </row>
    <row r="88" spans="8:8" x14ac:dyDescent="0.3">
      <c r="H88" s="63" t="s">
        <v>233</v>
      </c>
    </row>
    <row r="89" spans="8:8" x14ac:dyDescent="0.3">
      <c r="H89" s="63" t="s">
        <v>234</v>
      </c>
    </row>
    <row r="90" spans="8:8" x14ac:dyDescent="0.3">
      <c r="H90" s="63" t="s">
        <v>235</v>
      </c>
    </row>
    <row r="91" spans="8:8" x14ac:dyDescent="0.3">
      <c r="H91" s="63" t="s">
        <v>236</v>
      </c>
    </row>
    <row r="92" spans="8:8" x14ac:dyDescent="0.3">
      <c r="H92" s="63" t="s">
        <v>237</v>
      </c>
    </row>
    <row r="93" spans="8:8" x14ac:dyDescent="0.3">
      <c r="H93" s="63" t="s">
        <v>238</v>
      </c>
    </row>
    <row r="94" spans="8:8" x14ac:dyDescent="0.3">
      <c r="H94" s="63" t="s">
        <v>239</v>
      </c>
    </row>
    <row r="95" spans="8:8" x14ac:dyDescent="0.3">
      <c r="H95" s="63" t="s">
        <v>240</v>
      </c>
    </row>
    <row r="96" spans="8:8" x14ac:dyDescent="0.3">
      <c r="H96" s="63" t="s">
        <v>241</v>
      </c>
    </row>
    <row r="97" spans="8:8" x14ac:dyDescent="0.3">
      <c r="H97" s="63" t="s">
        <v>242</v>
      </c>
    </row>
    <row r="98" spans="8:8" x14ac:dyDescent="0.3">
      <c r="H98" s="63" t="s">
        <v>243</v>
      </c>
    </row>
    <row r="99" spans="8:8" x14ac:dyDescent="0.3">
      <c r="H99" s="63" t="s">
        <v>244</v>
      </c>
    </row>
    <row r="100" spans="8:8" x14ac:dyDescent="0.3">
      <c r="H100" s="63" t="s">
        <v>245</v>
      </c>
    </row>
    <row r="101" spans="8:8" x14ac:dyDescent="0.3">
      <c r="H101" s="63" t="s">
        <v>246</v>
      </c>
    </row>
    <row r="102" spans="8:8" x14ac:dyDescent="0.3">
      <c r="H102" s="63" t="s">
        <v>247</v>
      </c>
    </row>
    <row r="103" spans="8:8" x14ac:dyDescent="0.3">
      <c r="H103" s="63" t="s">
        <v>248</v>
      </c>
    </row>
    <row r="104" spans="8:8" x14ac:dyDescent="0.3">
      <c r="H104" s="63" t="s">
        <v>249</v>
      </c>
    </row>
    <row r="105" spans="8:8" x14ac:dyDescent="0.3">
      <c r="H105" s="63" t="s">
        <v>250</v>
      </c>
    </row>
    <row r="106" spans="8:8" x14ac:dyDescent="0.3">
      <c r="H106" s="63" t="s">
        <v>251</v>
      </c>
    </row>
    <row r="107" spans="8:8" x14ac:dyDescent="0.3">
      <c r="H107" s="63" t="s">
        <v>252</v>
      </c>
    </row>
    <row r="108" spans="8:8" x14ac:dyDescent="0.3">
      <c r="H108" s="63" t="s">
        <v>253</v>
      </c>
    </row>
    <row r="109" spans="8:8" x14ac:dyDescent="0.3">
      <c r="H109" s="63" t="s">
        <v>254</v>
      </c>
    </row>
    <row r="110" spans="8:8" x14ac:dyDescent="0.3">
      <c r="H110" s="63" t="s">
        <v>255</v>
      </c>
    </row>
    <row r="111" spans="8:8" x14ac:dyDescent="0.3">
      <c r="H111" s="63" t="s">
        <v>256</v>
      </c>
    </row>
    <row r="112" spans="8:8" x14ac:dyDescent="0.3">
      <c r="H112" s="63" t="s">
        <v>257</v>
      </c>
    </row>
    <row r="113" spans="8:8" x14ac:dyDescent="0.3">
      <c r="H113" s="63" t="s">
        <v>258</v>
      </c>
    </row>
    <row r="114" spans="8:8" x14ac:dyDescent="0.3">
      <c r="H114" s="63" t="s">
        <v>259</v>
      </c>
    </row>
    <row r="115" spans="8:8" x14ac:dyDescent="0.3">
      <c r="H115" s="63" t="s">
        <v>260</v>
      </c>
    </row>
    <row r="116" spans="8:8" x14ac:dyDescent="0.3">
      <c r="H116" s="63" t="s">
        <v>261</v>
      </c>
    </row>
    <row r="117" spans="8:8" x14ac:dyDescent="0.3">
      <c r="H117" s="63" t="s">
        <v>262</v>
      </c>
    </row>
    <row r="118" spans="8:8" x14ac:dyDescent="0.3">
      <c r="H118" s="63" t="s">
        <v>263</v>
      </c>
    </row>
    <row r="119" spans="8:8" x14ac:dyDescent="0.3">
      <c r="H119" s="63" t="s">
        <v>264</v>
      </c>
    </row>
    <row r="120" spans="8:8" x14ac:dyDescent="0.3">
      <c r="H120" s="63" t="s">
        <v>265</v>
      </c>
    </row>
    <row r="121" spans="8:8" x14ac:dyDescent="0.3">
      <c r="H121" s="63" t="s">
        <v>266</v>
      </c>
    </row>
    <row r="122" spans="8:8" x14ac:dyDescent="0.3">
      <c r="H122" s="63" t="s">
        <v>267</v>
      </c>
    </row>
    <row r="123" spans="8:8" x14ac:dyDescent="0.3">
      <c r="H123" s="63" t="s">
        <v>268</v>
      </c>
    </row>
    <row r="124" spans="8:8" x14ac:dyDescent="0.3">
      <c r="H124" s="63" t="s">
        <v>269</v>
      </c>
    </row>
    <row r="125" spans="8:8" x14ac:dyDescent="0.3">
      <c r="H125" s="63" t="s">
        <v>270</v>
      </c>
    </row>
    <row r="126" spans="8:8" x14ac:dyDescent="0.3">
      <c r="H126" s="63" t="s">
        <v>271</v>
      </c>
    </row>
    <row r="127" spans="8:8" x14ac:dyDescent="0.3">
      <c r="H127" s="63" t="s">
        <v>272</v>
      </c>
    </row>
    <row r="128" spans="8:8" x14ac:dyDescent="0.3">
      <c r="H128" s="63" t="s">
        <v>273</v>
      </c>
    </row>
    <row r="129" spans="8:8" x14ac:dyDescent="0.3">
      <c r="H129" s="63" t="s">
        <v>274</v>
      </c>
    </row>
    <row r="130" spans="8:8" x14ac:dyDescent="0.3">
      <c r="H130" s="63" t="s">
        <v>275</v>
      </c>
    </row>
    <row r="131" spans="8:8" x14ac:dyDescent="0.3">
      <c r="H131" s="63" t="s">
        <v>276</v>
      </c>
    </row>
    <row r="132" spans="8:8" x14ac:dyDescent="0.3">
      <c r="H132" s="63" t="s">
        <v>277</v>
      </c>
    </row>
    <row r="133" spans="8:8" x14ac:dyDescent="0.3">
      <c r="H133" s="63" t="s">
        <v>278</v>
      </c>
    </row>
    <row r="134" spans="8:8" x14ac:dyDescent="0.3">
      <c r="H134" s="63" t="s">
        <v>279</v>
      </c>
    </row>
    <row r="135" spans="8:8" x14ac:dyDescent="0.3">
      <c r="H135" s="63" t="s">
        <v>280</v>
      </c>
    </row>
    <row r="136" spans="8:8" x14ac:dyDescent="0.3">
      <c r="H136" s="63" t="s">
        <v>281</v>
      </c>
    </row>
    <row r="137" spans="8:8" x14ac:dyDescent="0.3">
      <c r="H137" s="63" t="s">
        <v>282</v>
      </c>
    </row>
    <row r="138" spans="8:8" x14ac:dyDescent="0.3">
      <c r="H138" s="63" t="s">
        <v>283</v>
      </c>
    </row>
    <row r="139" spans="8:8" x14ac:dyDescent="0.3">
      <c r="H139" s="63" t="s">
        <v>284</v>
      </c>
    </row>
    <row r="140" spans="8:8" x14ac:dyDescent="0.3">
      <c r="H140" s="63" t="s">
        <v>285</v>
      </c>
    </row>
    <row r="141" spans="8:8" x14ac:dyDescent="0.3">
      <c r="H141" s="63" t="s">
        <v>286</v>
      </c>
    </row>
    <row r="142" spans="8:8" x14ac:dyDescent="0.3">
      <c r="H142" s="63" t="s">
        <v>287</v>
      </c>
    </row>
    <row r="143" spans="8:8" x14ac:dyDescent="0.3">
      <c r="H143" s="63" t="s">
        <v>288</v>
      </c>
    </row>
    <row r="144" spans="8:8" x14ac:dyDescent="0.3">
      <c r="H144" s="63" t="s">
        <v>289</v>
      </c>
    </row>
    <row r="145" spans="8:8" x14ac:dyDescent="0.3">
      <c r="H145" s="63" t="s">
        <v>290</v>
      </c>
    </row>
    <row r="146" spans="8:8" x14ac:dyDescent="0.3">
      <c r="H146" s="63" t="s">
        <v>291</v>
      </c>
    </row>
    <row r="147" spans="8:8" x14ac:dyDescent="0.3">
      <c r="H147" s="63" t="s">
        <v>292</v>
      </c>
    </row>
    <row r="148" spans="8:8" x14ac:dyDescent="0.3">
      <c r="H148" s="63" t="s">
        <v>293</v>
      </c>
    </row>
    <row r="149" spans="8:8" x14ac:dyDescent="0.3">
      <c r="H149" s="63" t="s">
        <v>294</v>
      </c>
    </row>
    <row r="150" spans="8:8" x14ac:dyDescent="0.3">
      <c r="H150" s="63" t="s">
        <v>295</v>
      </c>
    </row>
    <row r="151" spans="8:8" x14ac:dyDescent="0.3">
      <c r="H151" s="63" t="s">
        <v>296</v>
      </c>
    </row>
    <row r="152" spans="8:8" x14ac:dyDescent="0.3">
      <c r="H152" s="63" t="s">
        <v>297</v>
      </c>
    </row>
    <row r="153" spans="8:8" x14ac:dyDescent="0.3">
      <c r="H153" s="63" t="s">
        <v>298</v>
      </c>
    </row>
    <row r="154" spans="8:8" x14ac:dyDescent="0.3">
      <c r="H154" s="63" t="s">
        <v>299</v>
      </c>
    </row>
    <row r="155" spans="8:8" x14ac:dyDescent="0.3">
      <c r="H155" s="63" t="s">
        <v>300</v>
      </c>
    </row>
    <row r="156" spans="8:8" x14ac:dyDescent="0.3">
      <c r="H156" s="63" t="s">
        <v>301</v>
      </c>
    </row>
    <row r="157" spans="8:8" x14ac:dyDescent="0.3">
      <c r="H157" s="63" t="s">
        <v>302</v>
      </c>
    </row>
    <row r="158" spans="8:8" x14ac:dyDescent="0.3">
      <c r="H158" s="63" t="s">
        <v>303</v>
      </c>
    </row>
    <row r="159" spans="8:8" x14ac:dyDescent="0.3">
      <c r="H159" s="63" t="s">
        <v>304</v>
      </c>
    </row>
    <row r="160" spans="8:8" x14ac:dyDescent="0.3">
      <c r="H160" s="63" t="s">
        <v>305</v>
      </c>
    </row>
    <row r="161" spans="8:8" x14ac:dyDescent="0.3">
      <c r="H161" s="63" t="s">
        <v>306</v>
      </c>
    </row>
    <row r="162" spans="8:8" x14ac:dyDescent="0.3">
      <c r="H162" s="63" t="s">
        <v>307</v>
      </c>
    </row>
    <row r="163" spans="8:8" x14ac:dyDescent="0.3">
      <c r="H163" s="63" t="s">
        <v>308</v>
      </c>
    </row>
    <row r="164" spans="8:8" x14ac:dyDescent="0.3">
      <c r="H164" s="63" t="s">
        <v>309</v>
      </c>
    </row>
    <row r="165" spans="8:8" x14ac:dyDescent="0.3">
      <c r="H165" s="63" t="s">
        <v>310</v>
      </c>
    </row>
    <row r="166" spans="8:8" x14ac:dyDescent="0.3">
      <c r="H166" s="63" t="s">
        <v>311</v>
      </c>
    </row>
    <row r="167" spans="8:8" x14ac:dyDescent="0.3">
      <c r="H167" s="63" t="s">
        <v>312</v>
      </c>
    </row>
    <row r="168" spans="8:8" x14ac:dyDescent="0.3">
      <c r="H168" s="63" t="s">
        <v>313</v>
      </c>
    </row>
    <row r="169" spans="8:8" x14ac:dyDescent="0.3">
      <c r="H169" s="63" t="s">
        <v>314</v>
      </c>
    </row>
    <row r="170" spans="8:8" x14ac:dyDescent="0.3">
      <c r="H170" s="63" t="s">
        <v>315</v>
      </c>
    </row>
    <row r="171" spans="8:8" x14ac:dyDescent="0.3">
      <c r="H171" s="63" t="s">
        <v>316</v>
      </c>
    </row>
    <row r="172" spans="8:8" x14ac:dyDescent="0.3">
      <c r="H172" s="63" t="s">
        <v>317</v>
      </c>
    </row>
    <row r="173" spans="8:8" x14ac:dyDescent="0.3">
      <c r="H173" s="63" t="s">
        <v>318</v>
      </c>
    </row>
    <row r="174" spans="8:8" x14ac:dyDescent="0.3">
      <c r="H174" s="63" t="s">
        <v>319</v>
      </c>
    </row>
    <row r="175" spans="8:8" x14ac:dyDescent="0.3">
      <c r="H175" s="63" t="s">
        <v>320</v>
      </c>
    </row>
    <row r="176" spans="8:8" x14ac:dyDescent="0.3">
      <c r="H176" s="63" t="s">
        <v>321</v>
      </c>
    </row>
    <row r="177" spans="8:8" x14ac:dyDescent="0.3">
      <c r="H177" s="63" t="s">
        <v>322</v>
      </c>
    </row>
    <row r="178" spans="8:8" x14ac:dyDescent="0.3">
      <c r="H178" s="63" t="s">
        <v>323</v>
      </c>
    </row>
    <row r="179" spans="8:8" x14ac:dyDescent="0.3">
      <c r="H179" s="63" t="s">
        <v>324</v>
      </c>
    </row>
    <row r="180" spans="8:8" x14ac:dyDescent="0.3">
      <c r="H180" s="63" t="s">
        <v>325</v>
      </c>
    </row>
    <row r="181" spans="8:8" x14ac:dyDescent="0.3">
      <c r="H181" s="63" t="s">
        <v>326</v>
      </c>
    </row>
  </sheetData>
  <mergeCells count="9">
    <mergeCell ref="B36:C36"/>
    <mergeCell ref="B16:C16"/>
    <mergeCell ref="B19:C19"/>
    <mergeCell ref="B23:C24"/>
    <mergeCell ref="D23:D24"/>
    <mergeCell ref="B25:C25"/>
    <mergeCell ref="B26:C26"/>
    <mergeCell ref="B27:C27"/>
    <mergeCell ref="B32:C32"/>
  </mergeCells>
  <dataValidations count="5">
    <dataValidation type="list" allowBlank="1" showInputMessage="1" showErrorMessage="1" sqref="IV65530:IV65534 D65530:D65534" xr:uid="{00000000-0002-0000-0000-000000000000}">
      <formula1>$H$15:$H$181</formula1>
    </dataValidation>
    <dataValidation type="list" allowBlank="1" showInputMessage="1" showErrorMessage="1" sqref="IV65529 D65529" xr:uid="{00000000-0002-0000-0000-000001000000}">
      <formula1>$I$15:$I$17</formula1>
    </dataValidation>
    <dataValidation type="list" allowBlank="1" showInputMessage="1" showErrorMessage="1" sqref="D65537" xr:uid="{00000000-0002-0000-0000-000002000000}">
      <formula1>$O$15:$O$26</formula1>
    </dataValidation>
    <dataValidation type="list" allowBlank="1" showInputMessage="1" showErrorMessage="1" sqref="IV65536" xr:uid="{00000000-0002-0000-0000-000003000000}">
      <formula1>$K$15:$K$19</formula1>
    </dataValidation>
    <dataValidation type="list" allowBlank="1" showInputMessage="1" showErrorMessage="1" sqref="D65538" xr:uid="{00000000-0002-0000-0000-000004000000}">
      <formula1>$P$15:$P$26</formula1>
    </dataValidation>
  </dataValidations>
  <hyperlinks>
    <hyperlink ref="D42" r:id="rId1" xr:uid="{00000000-0004-0000-0000-000000000000}"/>
    <hyperlink ref="D46" r:id="rId2" display="rmontañez@naturapanama.org" xr:uid="{00000000-0004-0000-0000-000001000000}"/>
    <hyperlink ref="D38" r:id="rId3" xr:uid="{00000000-0004-0000-0000-000002000000}"/>
    <hyperlink ref="D33" r:id="rId4" xr:uid="{00000000-0004-0000-0000-000003000000}"/>
    <hyperlink ref="D58" r:id="rId5" xr:uid="{00000000-0004-0000-0000-000004000000}"/>
    <hyperlink ref="D62" r:id="rId6" xr:uid="{00000000-0004-0000-0000-000005000000}"/>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S86"/>
  <sheetViews>
    <sheetView topLeftCell="AC4" zoomScale="74" zoomScaleNormal="74" workbookViewId="0">
      <selection activeCell="AG8" sqref="AG8"/>
    </sheetView>
  </sheetViews>
  <sheetFormatPr defaultColWidth="8.54296875" defaultRowHeight="14" x14ac:dyDescent="0.3"/>
  <cols>
    <col min="1" max="1" width="1.453125" style="39" customWidth="1"/>
    <col min="2" max="2" width="2.54296875" style="170" customWidth="1"/>
    <col min="3" max="3" width="10.453125" style="170" customWidth="1"/>
    <col min="4" max="4" width="21" style="170" customWidth="1"/>
    <col min="5" max="5" width="27.453125" style="39" customWidth="1"/>
    <col min="6" max="6" width="22.54296875" style="39" customWidth="1"/>
    <col min="7" max="7" width="18.1796875" style="39" customWidth="1"/>
    <col min="8" max="8" width="1.81640625" style="39" customWidth="1"/>
    <col min="9" max="9" width="11.1796875" style="621" customWidth="1"/>
    <col min="10" max="10" width="4.54296875" style="39" customWidth="1"/>
    <col min="11" max="11" width="20.453125" style="39" customWidth="1"/>
    <col min="12" max="12" width="18.1796875" style="39" customWidth="1"/>
    <col min="13" max="13" width="27.54296875" style="39" customWidth="1"/>
    <col min="14" max="14" width="18.54296875" style="39" customWidth="1"/>
    <col min="15" max="15" width="16.1796875" style="39" customWidth="1"/>
    <col min="16" max="16" width="1.81640625" style="39" customWidth="1"/>
    <col min="17" max="17" width="8.453125" style="39" customWidth="1"/>
    <col min="18" max="18" width="6.453125" style="39" customWidth="1"/>
    <col min="19" max="19" width="11.54296875" style="39" customWidth="1"/>
    <col min="20" max="20" width="23" style="39" customWidth="1"/>
    <col min="21" max="21" width="28.1796875" style="39" customWidth="1"/>
    <col min="22" max="22" width="23.81640625" style="39" customWidth="1"/>
    <col min="23" max="23" width="14.81640625" style="39" customWidth="1"/>
    <col min="24" max="24" width="11.7265625" style="39" customWidth="1"/>
    <col min="25" max="25" width="13.54296875" style="622" customWidth="1"/>
    <col min="26" max="26" width="6.453125" style="622" customWidth="1"/>
    <col min="27" max="27" width="11.54296875" style="622" customWidth="1"/>
    <col min="28" max="28" width="23" style="622" customWidth="1"/>
    <col min="29" max="29" width="28.1796875" style="622" customWidth="1"/>
    <col min="30" max="30" width="23.81640625" style="622" customWidth="1"/>
    <col min="31" max="31" width="14.81640625" style="622" customWidth="1"/>
    <col min="32" max="32" width="11.7265625" style="622" customWidth="1"/>
    <col min="33" max="33" width="13.54296875" style="783" customWidth="1"/>
    <col min="34" max="34" width="6.453125" style="39" customWidth="1"/>
    <col min="35" max="35" width="11.54296875" style="39" customWidth="1"/>
    <col min="36" max="36" width="23" style="39" customWidth="1"/>
    <col min="37" max="37" width="28.1796875" style="39" customWidth="1"/>
    <col min="38" max="38" width="23.81640625" style="39" customWidth="1"/>
    <col min="39" max="39" width="14.81640625" style="39" customWidth="1"/>
    <col min="40" max="40" width="11.7265625" style="39" customWidth="1"/>
    <col min="41" max="41" width="8.54296875" style="39"/>
    <col min="42" max="42" width="12.453125" style="39" bestFit="1" customWidth="1"/>
    <col min="43" max="43" width="8.54296875" style="39"/>
    <col min="44" max="44" width="11.1796875" style="39" bestFit="1" customWidth="1"/>
    <col min="45" max="16384" width="8.54296875" style="39"/>
  </cols>
  <sheetData>
    <row r="1" spans="2:42" ht="14.5" thickBot="1" x14ac:dyDescent="0.35"/>
    <row r="2" spans="2:42" ht="14.5" thickBot="1" x14ac:dyDescent="0.35">
      <c r="B2" s="623"/>
      <c r="C2" s="624"/>
      <c r="D2" s="624"/>
      <c r="E2" s="624"/>
      <c r="F2" s="624"/>
      <c r="G2" s="624"/>
      <c r="H2" s="625"/>
      <c r="J2" s="623"/>
      <c r="K2" s="624"/>
      <c r="L2" s="624"/>
      <c r="M2" s="624"/>
      <c r="N2" s="624"/>
      <c r="O2" s="624"/>
      <c r="P2" s="625"/>
      <c r="R2" s="623"/>
      <c r="S2" s="624"/>
      <c r="T2" s="624"/>
      <c r="U2" s="624"/>
      <c r="V2" s="624"/>
      <c r="W2" s="624"/>
      <c r="X2" s="625"/>
      <c r="Z2" s="623"/>
      <c r="AA2" s="624"/>
      <c r="AB2" s="624"/>
      <c r="AC2" s="624"/>
      <c r="AD2" s="624"/>
      <c r="AE2" s="624"/>
      <c r="AF2" s="625"/>
      <c r="AH2" s="623"/>
      <c r="AI2" s="624"/>
      <c r="AJ2" s="624"/>
      <c r="AK2" s="624"/>
      <c r="AL2" s="624"/>
      <c r="AM2" s="624"/>
      <c r="AN2" s="625"/>
    </row>
    <row r="3" spans="2:42" ht="25.5" customHeight="1" thickBot="1" x14ac:dyDescent="0.45">
      <c r="B3" s="626"/>
      <c r="C3" s="846" t="s">
        <v>1154</v>
      </c>
      <c r="D3" s="847"/>
      <c r="E3" s="847"/>
      <c r="F3" s="847"/>
      <c r="G3" s="848"/>
      <c r="H3" s="627"/>
      <c r="J3" s="626"/>
      <c r="K3" s="846" t="s">
        <v>1155</v>
      </c>
      <c r="L3" s="847"/>
      <c r="M3" s="847"/>
      <c r="N3" s="847"/>
      <c r="O3" s="848"/>
      <c r="P3" s="627"/>
      <c r="R3" s="626"/>
      <c r="S3" s="846" t="s">
        <v>1156</v>
      </c>
      <c r="T3" s="847"/>
      <c r="U3" s="847"/>
      <c r="V3" s="847"/>
      <c r="W3" s="848"/>
      <c r="X3" s="627"/>
      <c r="Z3" s="626"/>
      <c r="AA3" s="846" t="s">
        <v>1157</v>
      </c>
      <c r="AB3" s="847"/>
      <c r="AC3" s="847"/>
      <c r="AD3" s="847"/>
      <c r="AE3" s="848"/>
      <c r="AF3" s="627"/>
      <c r="AH3" s="626"/>
      <c r="AI3" s="846" t="s">
        <v>1158</v>
      </c>
      <c r="AJ3" s="847"/>
      <c r="AK3" s="847"/>
      <c r="AL3" s="847"/>
      <c r="AM3" s="848"/>
      <c r="AN3" s="627"/>
    </row>
    <row r="4" spans="2:42" ht="14.5" customHeight="1" x14ac:dyDescent="0.3">
      <c r="B4" s="849"/>
      <c r="C4" s="850"/>
      <c r="D4" s="850"/>
      <c r="E4" s="850"/>
      <c r="F4" s="850"/>
      <c r="G4" s="628"/>
      <c r="H4" s="627"/>
      <c r="J4" s="849"/>
      <c r="K4" s="850"/>
      <c r="L4" s="850"/>
      <c r="M4" s="850"/>
      <c r="N4" s="850"/>
      <c r="O4" s="628"/>
      <c r="P4" s="627"/>
      <c r="R4" s="849"/>
      <c r="S4" s="850"/>
      <c r="T4" s="850"/>
      <c r="U4" s="850"/>
      <c r="V4" s="850"/>
      <c r="W4" s="628"/>
      <c r="X4" s="627"/>
      <c r="Z4" s="849"/>
      <c r="AA4" s="850"/>
      <c r="AB4" s="850"/>
      <c r="AC4" s="850"/>
      <c r="AD4" s="850"/>
      <c r="AE4" s="628"/>
      <c r="AF4" s="627"/>
      <c r="AH4" s="849"/>
      <c r="AI4" s="850"/>
      <c r="AJ4" s="850"/>
      <c r="AK4" s="850"/>
      <c r="AL4" s="850"/>
      <c r="AM4" s="628"/>
      <c r="AN4" s="627"/>
    </row>
    <row r="5" spans="2:42" x14ac:dyDescent="0.3">
      <c r="B5" s="629"/>
      <c r="C5" s="630"/>
      <c r="D5" s="628"/>
      <c r="E5" s="630"/>
      <c r="F5" s="628"/>
      <c r="G5" s="628"/>
      <c r="H5" s="627"/>
      <c r="J5" s="629"/>
      <c r="K5" s="630"/>
      <c r="L5" s="628"/>
      <c r="M5" s="630"/>
      <c r="N5" s="628"/>
      <c r="O5" s="628"/>
      <c r="P5" s="627"/>
      <c r="R5" s="629"/>
      <c r="S5" s="630"/>
      <c r="T5" s="628"/>
      <c r="U5" s="630"/>
      <c r="V5" s="628"/>
      <c r="W5" s="628"/>
      <c r="X5" s="627"/>
      <c r="Z5" s="629"/>
      <c r="AA5" s="630"/>
      <c r="AB5" s="628"/>
      <c r="AC5" s="630"/>
      <c r="AD5" s="628"/>
      <c r="AE5" s="628"/>
      <c r="AF5" s="627"/>
      <c r="AH5" s="629"/>
      <c r="AI5" s="630"/>
      <c r="AJ5" s="628"/>
      <c r="AK5" s="630"/>
      <c r="AL5" s="628"/>
      <c r="AM5" s="628"/>
      <c r="AN5" s="627"/>
    </row>
    <row r="6" spans="2:42" ht="14.15" customHeight="1" x14ac:dyDescent="0.3">
      <c r="B6" s="629"/>
      <c r="C6" s="851" t="s">
        <v>1159</v>
      </c>
      <c r="D6" s="851"/>
      <c r="E6" s="631"/>
      <c r="F6" s="628"/>
      <c r="G6" s="628"/>
      <c r="H6" s="627"/>
      <c r="J6" s="629"/>
      <c r="K6" s="851" t="s">
        <v>1159</v>
      </c>
      <c r="L6" s="851"/>
      <c r="M6" s="631"/>
      <c r="N6" s="628"/>
      <c r="O6" s="628"/>
      <c r="P6" s="627"/>
      <c r="R6" s="629"/>
      <c r="S6" s="851" t="s">
        <v>1159</v>
      </c>
      <c r="T6" s="851"/>
      <c r="U6" s="631"/>
      <c r="V6" s="628"/>
      <c r="W6" s="628"/>
      <c r="X6" s="627"/>
      <c r="Z6" s="629"/>
      <c r="AA6" s="851" t="s">
        <v>1159</v>
      </c>
      <c r="AB6" s="851"/>
      <c r="AC6" s="631"/>
      <c r="AD6" s="628"/>
      <c r="AE6" s="628"/>
      <c r="AF6" s="627"/>
      <c r="AH6" s="629"/>
      <c r="AI6" s="851" t="s">
        <v>1159</v>
      </c>
      <c r="AJ6" s="851"/>
      <c r="AK6" s="631"/>
      <c r="AL6" s="628"/>
      <c r="AM6" s="628"/>
      <c r="AN6" s="627"/>
    </row>
    <row r="7" spans="2:42" ht="14.15" customHeight="1" thickBot="1" x14ac:dyDescent="0.35">
      <c r="B7" s="629"/>
      <c r="C7" s="852" t="s">
        <v>1160</v>
      </c>
      <c r="D7" s="852"/>
      <c r="E7" s="852"/>
      <c r="F7" s="852"/>
      <c r="G7" s="628"/>
      <c r="H7" s="627"/>
      <c r="J7" s="629"/>
      <c r="K7" s="852" t="s">
        <v>1160</v>
      </c>
      <c r="L7" s="852"/>
      <c r="M7" s="852"/>
      <c r="N7" s="852"/>
      <c r="O7" s="628"/>
      <c r="P7" s="627"/>
      <c r="R7" s="629"/>
      <c r="S7" s="852" t="s">
        <v>1160</v>
      </c>
      <c r="T7" s="852"/>
      <c r="U7" s="852"/>
      <c r="V7" s="852"/>
      <c r="W7" s="628"/>
      <c r="X7" s="627"/>
      <c r="Z7" s="629"/>
      <c r="AA7" s="852" t="s">
        <v>1160</v>
      </c>
      <c r="AB7" s="852"/>
      <c r="AC7" s="852"/>
      <c r="AD7" s="852"/>
      <c r="AE7" s="628"/>
      <c r="AF7" s="627"/>
      <c r="AH7" s="629"/>
      <c r="AI7" s="852" t="s">
        <v>1160</v>
      </c>
      <c r="AJ7" s="852"/>
      <c r="AK7" s="852"/>
      <c r="AL7" s="852"/>
      <c r="AM7" s="628"/>
      <c r="AN7" s="627"/>
    </row>
    <row r="8" spans="2:42" ht="78" customHeight="1" thickBot="1" x14ac:dyDescent="0.35">
      <c r="B8" s="629"/>
      <c r="C8" s="853" t="s">
        <v>1161</v>
      </c>
      <c r="D8" s="854"/>
      <c r="E8" s="632" t="s">
        <v>1162</v>
      </c>
      <c r="F8" s="633" t="s">
        <v>1163</v>
      </c>
      <c r="G8" s="628"/>
      <c r="H8" s="627"/>
      <c r="J8" s="629"/>
      <c r="K8" s="853" t="s">
        <v>1164</v>
      </c>
      <c r="L8" s="854"/>
      <c r="M8" s="632" t="s">
        <v>1165</v>
      </c>
      <c r="N8" s="633" t="s">
        <v>1166</v>
      </c>
      <c r="O8" s="628"/>
      <c r="P8" s="627"/>
      <c r="R8" s="629"/>
      <c r="S8" s="853" t="s">
        <v>1167</v>
      </c>
      <c r="T8" s="853"/>
      <c r="U8" s="634" t="s">
        <v>1168</v>
      </c>
      <c r="V8" s="635" t="s">
        <v>1169</v>
      </c>
      <c r="W8" s="636"/>
      <c r="X8" s="627"/>
      <c r="Z8" s="629"/>
      <c r="AA8" s="853" t="s">
        <v>1170</v>
      </c>
      <c r="AB8" s="853"/>
      <c r="AC8" s="634" t="s">
        <v>1171</v>
      </c>
      <c r="AD8" s="635" t="s">
        <v>1172</v>
      </c>
      <c r="AE8" s="636">
        <v>8308153</v>
      </c>
      <c r="AF8" s="1403">
        <v>1659405</v>
      </c>
      <c r="AG8" s="783">
        <f>SUM(AE8:AF8)</f>
        <v>9967558</v>
      </c>
      <c r="AH8" s="629"/>
      <c r="AI8" s="853" t="s">
        <v>1173</v>
      </c>
      <c r="AJ8" s="853"/>
      <c r="AK8" s="634"/>
      <c r="AL8" s="635"/>
      <c r="AM8" s="636"/>
      <c r="AN8" s="627"/>
    </row>
    <row r="9" spans="2:42" ht="191" customHeight="1" thickBot="1" x14ac:dyDescent="0.35">
      <c r="B9" s="629"/>
      <c r="C9" s="851" t="s">
        <v>1174</v>
      </c>
      <c r="D9" s="855"/>
      <c r="E9" s="856" t="s">
        <v>1175</v>
      </c>
      <c r="F9" s="857"/>
      <c r="G9" s="628"/>
      <c r="H9" s="627"/>
      <c r="J9" s="629"/>
      <c r="K9" s="851" t="s">
        <v>1174</v>
      </c>
      <c r="L9" s="855"/>
      <c r="M9" s="856" t="s">
        <v>1176</v>
      </c>
      <c r="N9" s="857"/>
      <c r="O9" s="628"/>
      <c r="P9" s="627"/>
      <c r="R9" s="629"/>
      <c r="S9" s="851" t="s">
        <v>1174</v>
      </c>
      <c r="T9" s="855"/>
      <c r="U9" s="858" t="s">
        <v>1177</v>
      </c>
      <c r="V9" s="859"/>
      <c r="W9" s="628"/>
      <c r="X9" s="627"/>
      <c r="Z9" s="629"/>
      <c r="AA9" s="851" t="s">
        <v>1174</v>
      </c>
      <c r="AB9" s="855"/>
      <c r="AC9" s="858" t="s">
        <v>1429</v>
      </c>
      <c r="AD9" s="859"/>
      <c r="AE9" s="628"/>
      <c r="AF9" s="627"/>
      <c r="AH9" s="629"/>
      <c r="AI9" s="851" t="s">
        <v>1174</v>
      </c>
      <c r="AJ9" s="855"/>
      <c r="AK9" s="858"/>
      <c r="AL9" s="859"/>
      <c r="AM9" s="628"/>
      <c r="AN9" s="627"/>
    </row>
    <row r="10" spans="2:42" ht="50.5" customHeight="1" thickBot="1" x14ac:dyDescent="0.35">
      <c r="B10" s="629"/>
      <c r="C10" s="628"/>
      <c r="D10" s="628"/>
      <c r="E10" s="631"/>
      <c r="F10" s="631"/>
      <c r="G10" s="628"/>
      <c r="H10" s="627"/>
      <c r="J10" s="629"/>
      <c r="K10" s="628"/>
      <c r="L10" s="628"/>
      <c r="M10" s="631"/>
      <c r="N10" s="631"/>
      <c r="O10" s="628"/>
      <c r="P10" s="627"/>
      <c r="R10" s="629"/>
      <c r="S10" s="628"/>
      <c r="T10" s="628"/>
      <c r="U10" s="631"/>
      <c r="V10" s="631"/>
      <c r="W10" s="628"/>
      <c r="X10" s="627"/>
      <c r="Z10" s="629"/>
      <c r="AA10" s="628"/>
      <c r="AB10" s="628"/>
      <c r="AC10" s="631"/>
      <c r="AD10" s="631"/>
      <c r="AE10" s="628"/>
      <c r="AF10" s="627"/>
      <c r="AH10" s="629"/>
      <c r="AI10" s="628"/>
      <c r="AJ10" s="628"/>
      <c r="AK10" s="631"/>
      <c r="AL10" s="631"/>
      <c r="AM10" s="628"/>
      <c r="AN10" s="627"/>
    </row>
    <row r="11" spans="2:42" ht="23.15" customHeight="1" thickBot="1" x14ac:dyDescent="0.35">
      <c r="B11" s="629"/>
      <c r="C11" s="851" t="s">
        <v>1178</v>
      </c>
      <c r="D11" s="855"/>
      <c r="E11" s="860">
        <v>24554.47</v>
      </c>
      <c r="F11" s="861"/>
      <c r="G11" s="628"/>
      <c r="H11" s="627"/>
      <c r="J11" s="629"/>
      <c r="K11" s="851" t="s">
        <v>1178</v>
      </c>
      <c r="L11" s="855"/>
      <c r="M11" s="860">
        <v>8889.83</v>
      </c>
      <c r="N11" s="861"/>
      <c r="O11" s="628"/>
      <c r="P11" s="627"/>
      <c r="Q11" s="637"/>
      <c r="R11" s="629"/>
      <c r="S11" s="851" t="s">
        <v>1178</v>
      </c>
      <c r="T11" s="855"/>
      <c r="U11" s="860">
        <v>9720.8799999999992</v>
      </c>
      <c r="V11" s="861"/>
      <c r="W11" s="628"/>
      <c r="X11" s="627"/>
      <c r="Z11" s="629"/>
      <c r="AA11" s="851" t="s">
        <v>1178</v>
      </c>
      <c r="AB11" s="855"/>
      <c r="AC11" s="860">
        <v>5974.9</v>
      </c>
      <c r="AD11" s="861"/>
      <c r="AE11" s="628"/>
      <c r="AF11" s="627"/>
      <c r="AH11" s="629"/>
      <c r="AI11" s="851" t="s">
        <v>1178</v>
      </c>
      <c r="AJ11" s="855"/>
      <c r="AK11" s="860"/>
      <c r="AL11" s="861"/>
      <c r="AM11" s="628"/>
      <c r="AN11" s="627"/>
      <c r="AP11" s="638"/>
    </row>
    <row r="12" spans="2:42" ht="18.75" customHeight="1" x14ac:dyDescent="0.3">
      <c r="B12" s="629"/>
      <c r="C12" s="862" t="s">
        <v>1179</v>
      </c>
      <c r="D12" s="862"/>
      <c r="E12" s="862"/>
      <c r="F12" s="862"/>
      <c r="G12" s="628"/>
      <c r="H12" s="627"/>
      <c r="J12" s="629"/>
      <c r="K12" s="862" t="s">
        <v>1179</v>
      </c>
      <c r="L12" s="862"/>
      <c r="M12" s="862"/>
      <c r="N12" s="862"/>
      <c r="O12" s="628"/>
      <c r="P12" s="627"/>
      <c r="R12" s="629"/>
      <c r="S12" s="863" t="s">
        <v>1179</v>
      </c>
      <c r="T12" s="863"/>
      <c r="U12" s="863"/>
      <c r="V12" s="863"/>
      <c r="W12" s="628"/>
      <c r="X12" s="627"/>
      <c r="Z12" s="629"/>
      <c r="AA12" s="863" t="s">
        <v>1179</v>
      </c>
      <c r="AB12" s="863"/>
      <c r="AC12" s="863"/>
      <c r="AD12" s="863"/>
      <c r="AE12" s="628"/>
      <c r="AF12" s="627"/>
      <c r="AH12" s="629"/>
      <c r="AI12" s="863" t="s">
        <v>1179</v>
      </c>
      <c r="AJ12" s="863"/>
      <c r="AK12" s="863"/>
      <c r="AL12" s="863"/>
      <c r="AM12" s="628"/>
      <c r="AN12" s="627"/>
    </row>
    <row r="13" spans="2:42" ht="15" customHeight="1" x14ac:dyDescent="0.3">
      <c r="B13" s="629"/>
      <c r="C13" s="639"/>
      <c r="D13" s="639"/>
      <c r="E13" s="639"/>
      <c r="F13" s="639"/>
      <c r="G13" s="628"/>
      <c r="H13" s="627"/>
      <c r="J13" s="629"/>
      <c r="K13" s="639"/>
      <c r="L13" s="639"/>
      <c r="M13" s="639"/>
      <c r="N13" s="639"/>
      <c r="O13" s="628"/>
      <c r="P13" s="627"/>
      <c r="R13" s="629"/>
      <c r="S13" s="639"/>
      <c r="T13" s="639"/>
      <c r="U13" s="639"/>
      <c r="V13" s="639"/>
      <c r="W13" s="628"/>
      <c r="X13" s="627"/>
      <c r="Z13" s="629"/>
      <c r="AA13" s="639"/>
      <c r="AB13" s="639"/>
      <c r="AC13" s="639"/>
      <c r="AD13" s="639"/>
      <c r="AE13" s="628"/>
      <c r="AF13" s="627"/>
      <c r="AH13" s="629"/>
      <c r="AI13" s="639"/>
      <c r="AJ13" s="639"/>
      <c r="AK13" s="639"/>
      <c r="AL13" s="639"/>
      <c r="AM13" s="628"/>
      <c r="AN13" s="627"/>
    </row>
    <row r="14" spans="2:42" ht="15" customHeight="1" thickBot="1" x14ac:dyDescent="0.35">
      <c r="B14" s="629"/>
      <c r="C14" s="851" t="s">
        <v>1180</v>
      </c>
      <c r="D14" s="851"/>
      <c r="E14" s="628"/>
      <c r="F14" s="628"/>
      <c r="G14" s="628"/>
      <c r="H14" s="627"/>
      <c r="J14" s="629"/>
      <c r="K14" s="851" t="s">
        <v>1180</v>
      </c>
      <c r="L14" s="851"/>
      <c r="M14" s="628"/>
      <c r="N14" s="628"/>
      <c r="O14" s="628"/>
      <c r="P14" s="627"/>
      <c r="R14" s="629"/>
      <c r="S14" s="851" t="s">
        <v>1180</v>
      </c>
      <c r="T14" s="851"/>
      <c r="U14" s="628"/>
      <c r="V14" s="628"/>
      <c r="W14" s="628"/>
      <c r="X14" s="627"/>
      <c r="Z14" s="629"/>
      <c r="AA14" s="851" t="s">
        <v>1180</v>
      </c>
      <c r="AB14" s="851"/>
      <c r="AC14" s="628"/>
      <c r="AD14" s="628"/>
      <c r="AE14" s="628"/>
      <c r="AF14" s="627"/>
      <c r="AH14" s="629"/>
      <c r="AI14" s="851" t="s">
        <v>1180</v>
      </c>
      <c r="AJ14" s="851"/>
      <c r="AK14" s="628"/>
      <c r="AL14" s="628"/>
      <c r="AM14" s="628"/>
      <c r="AN14" s="627"/>
    </row>
    <row r="15" spans="2:42" ht="43" customHeight="1" thickBot="1" x14ac:dyDescent="0.35">
      <c r="B15" s="629"/>
      <c r="C15" s="851" t="s">
        <v>1181</v>
      </c>
      <c r="D15" s="855"/>
      <c r="E15" s="640" t="s">
        <v>1182</v>
      </c>
      <c r="F15" s="641" t="s">
        <v>1183</v>
      </c>
      <c r="G15" s="628"/>
      <c r="H15" s="627"/>
      <c r="J15" s="629"/>
      <c r="K15" s="851" t="s">
        <v>1181</v>
      </c>
      <c r="L15" s="855"/>
      <c r="M15" s="640" t="s">
        <v>1182</v>
      </c>
      <c r="N15" s="641" t="s">
        <v>1183</v>
      </c>
      <c r="O15" s="628"/>
      <c r="P15" s="627"/>
      <c r="R15" s="629"/>
      <c r="S15" s="851" t="s">
        <v>1181</v>
      </c>
      <c r="T15" s="855"/>
      <c r="U15" s="640" t="s">
        <v>1182</v>
      </c>
      <c r="V15" s="641" t="s">
        <v>1183</v>
      </c>
      <c r="W15" s="628"/>
      <c r="X15" s="627"/>
      <c r="Z15" s="629"/>
      <c r="AA15" s="851" t="s">
        <v>1181</v>
      </c>
      <c r="AB15" s="855"/>
      <c r="AC15" s="640" t="s">
        <v>1182</v>
      </c>
      <c r="AD15" s="641" t="s">
        <v>1183</v>
      </c>
      <c r="AE15" s="628"/>
      <c r="AF15" s="627"/>
      <c r="AH15" s="629"/>
      <c r="AI15" s="851" t="s">
        <v>1181</v>
      </c>
      <c r="AJ15" s="855"/>
      <c r="AK15" s="640" t="s">
        <v>1182</v>
      </c>
      <c r="AL15" s="641" t="s">
        <v>1183</v>
      </c>
      <c r="AM15" s="628"/>
      <c r="AN15" s="627"/>
    </row>
    <row r="16" spans="2:42" ht="44.15" customHeight="1" x14ac:dyDescent="0.3">
      <c r="B16" s="629"/>
      <c r="C16" s="191"/>
      <c r="D16" s="191"/>
      <c r="E16" s="642" t="s">
        <v>1184</v>
      </c>
      <c r="F16" s="643">
        <v>0</v>
      </c>
      <c r="G16" s="628"/>
      <c r="H16" s="627"/>
      <c r="J16" s="629"/>
      <c r="K16" s="191"/>
      <c r="L16" s="191"/>
      <c r="M16" s="642" t="s">
        <v>1184</v>
      </c>
      <c r="N16" s="643">
        <v>0</v>
      </c>
      <c r="O16" s="628"/>
      <c r="P16" s="627"/>
      <c r="Q16" s="622"/>
      <c r="R16" s="629"/>
      <c r="S16" s="191"/>
      <c r="T16" s="191"/>
      <c r="U16" s="644" t="s">
        <v>1184</v>
      </c>
      <c r="V16" s="643">
        <f>'[7]Inf. financiero año 3'!$F$18</f>
        <v>179227.9</v>
      </c>
      <c r="W16" s="645"/>
      <c r="X16" s="627"/>
      <c r="Z16" s="629"/>
      <c r="AA16" s="191"/>
      <c r="AB16" s="191"/>
      <c r="AC16" s="644" t="s">
        <v>1184</v>
      </c>
      <c r="AD16" s="643">
        <v>56118.5</v>
      </c>
      <c r="AE16" s="645"/>
      <c r="AF16" s="627"/>
      <c r="AG16" s="784"/>
      <c r="AH16" s="629"/>
      <c r="AI16" s="191"/>
      <c r="AJ16" s="191"/>
      <c r="AK16" s="646"/>
      <c r="AL16" s="647"/>
      <c r="AM16" s="645"/>
      <c r="AN16" s="627"/>
      <c r="AP16" s="622"/>
    </row>
    <row r="17" spans="2:42" ht="36" customHeight="1" x14ac:dyDescent="0.3">
      <c r="B17" s="629"/>
      <c r="C17" s="191"/>
      <c r="D17" s="191"/>
      <c r="E17" s="648" t="s">
        <v>1185</v>
      </c>
      <c r="F17" s="643">
        <v>0</v>
      </c>
      <c r="G17" s="628"/>
      <c r="H17" s="627"/>
      <c r="J17" s="629"/>
      <c r="K17" s="191"/>
      <c r="L17" s="191"/>
      <c r="M17" s="648" t="s">
        <v>1185</v>
      </c>
      <c r="N17" s="643">
        <v>0</v>
      </c>
      <c r="O17" s="628"/>
      <c r="P17" s="627"/>
      <c r="Q17" s="622"/>
      <c r="R17" s="629"/>
      <c r="S17" s="191"/>
      <c r="T17" s="191"/>
      <c r="U17" s="649" t="s">
        <v>1185</v>
      </c>
      <c r="V17" s="643">
        <f>'[7]Inf. financiero año 3'!$F$19+'[7]Inf. financiero año 3'!$F$20</f>
        <v>325230</v>
      </c>
      <c r="W17" s="628"/>
      <c r="X17" s="627"/>
      <c r="Z17" s="629"/>
      <c r="AA17" s="191"/>
      <c r="AB17" s="191"/>
      <c r="AC17" s="649" t="s">
        <v>1185</v>
      </c>
      <c r="AD17" s="643">
        <f>127735.65+84172.48</f>
        <v>211908.13</v>
      </c>
      <c r="AE17" s="628"/>
      <c r="AF17" s="627"/>
      <c r="AH17" s="629"/>
      <c r="AI17" s="191"/>
      <c r="AJ17" s="191"/>
      <c r="AK17" s="650"/>
      <c r="AL17" s="643"/>
      <c r="AM17" s="628"/>
      <c r="AN17" s="627"/>
      <c r="AP17" s="622"/>
    </row>
    <row r="18" spans="2:42" ht="69" customHeight="1" x14ac:dyDescent="0.3">
      <c r="B18" s="629"/>
      <c r="C18" s="191"/>
      <c r="D18" s="191"/>
      <c r="E18" s="648" t="s">
        <v>1186</v>
      </c>
      <c r="F18" s="643">
        <v>0</v>
      </c>
      <c r="G18" s="628"/>
      <c r="H18" s="627"/>
      <c r="J18" s="629"/>
      <c r="K18" s="191"/>
      <c r="L18" s="191"/>
      <c r="M18" s="648" t="s">
        <v>1186</v>
      </c>
      <c r="N18" s="643">
        <v>349313.89</v>
      </c>
      <c r="O18" s="628"/>
      <c r="P18" s="627"/>
      <c r="Q18" s="622"/>
      <c r="R18" s="629"/>
      <c r="S18" s="191"/>
      <c r="T18" s="191"/>
      <c r="U18" s="649" t="s">
        <v>1186</v>
      </c>
      <c r="V18" s="643">
        <f>'[7]Inf. financiero año 3'!$F$21+'[7]Inf. financiero año 3'!$F$22</f>
        <v>836625.34000000008</v>
      </c>
      <c r="W18" s="628"/>
      <c r="X18" s="627"/>
      <c r="Z18" s="629"/>
      <c r="AA18" s="191"/>
      <c r="AB18" s="191"/>
      <c r="AC18" s="649" t="s">
        <v>1186</v>
      </c>
      <c r="AD18" s="643">
        <f>148043.37+15791.86</f>
        <v>163835.22999999998</v>
      </c>
      <c r="AE18" s="628"/>
      <c r="AF18" s="627"/>
      <c r="AH18" s="629"/>
      <c r="AI18" s="191"/>
      <c r="AJ18" s="191"/>
      <c r="AK18" s="650"/>
      <c r="AL18" s="643"/>
      <c r="AM18" s="628"/>
      <c r="AN18" s="627"/>
      <c r="AP18" s="622"/>
    </row>
    <row r="19" spans="2:42" ht="50.5" customHeight="1" x14ac:dyDescent="0.3">
      <c r="B19" s="629"/>
      <c r="C19" s="191"/>
      <c r="D19" s="191"/>
      <c r="E19" s="648" t="s">
        <v>453</v>
      </c>
      <c r="F19" s="643">
        <v>0</v>
      </c>
      <c r="G19" s="628"/>
      <c r="H19" s="627"/>
      <c r="J19" s="629"/>
      <c r="K19" s="191"/>
      <c r="L19" s="191"/>
      <c r="M19" s="648" t="s">
        <v>453</v>
      </c>
      <c r="N19" s="643">
        <v>377665.8</v>
      </c>
      <c r="O19" s="628"/>
      <c r="P19" s="627"/>
      <c r="Q19" s="622"/>
      <c r="R19" s="629"/>
      <c r="S19" s="191"/>
      <c r="T19" s="191"/>
      <c r="U19" s="649" t="s">
        <v>453</v>
      </c>
      <c r="V19" s="643">
        <f>'[7]Inf. financiero año 3'!$F$23</f>
        <v>717166.9</v>
      </c>
      <c r="W19" s="628"/>
      <c r="X19" s="627"/>
      <c r="Z19" s="629"/>
      <c r="AA19" s="191"/>
      <c r="AB19" s="191"/>
      <c r="AC19" s="649" t="s">
        <v>453</v>
      </c>
      <c r="AD19" s="643">
        <v>322504.8</v>
      </c>
      <c r="AE19" s="628"/>
      <c r="AF19" s="627"/>
      <c r="AH19" s="629"/>
      <c r="AI19" s="191"/>
      <c r="AJ19" s="191"/>
      <c r="AK19" s="650"/>
      <c r="AL19" s="643"/>
      <c r="AM19" s="628"/>
      <c r="AN19" s="627"/>
      <c r="AP19" s="622"/>
    </row>
    <row r="20" spans="2:42" ht="48.65" customHeight="1" x14ac:dyDescent="0.3">
      <c r="B20" s="629"/>
      <c r="C20" s="191"/>
      <c r="D20" s="191"/>
      <c r="E20" s="648" t="s">
        <v>1187</v>
      </c>
      <c r="F20" s="643">
        <v>0</v>
      </c>
      <c r="G20" s="628"/>
      <c r="H20" s="627"/>
      <c r="J20" s="629"/>
      <c r="K20" s="191"/>
      <c r="L20" s="191"/>
      <c r="M20" s="648" t="s">
        <v>1187</v>
      </c>
      <c r="N20" s="643">
        <v>0</v>
      </c>
      <c r="O20" s="628"/>
      <c r="P20" s="627"/>
      <c r="Q20" s="622"/>
      <c r="R20" s="629"/>
      <c r="S20" s="191"/>
      <c r="T20" s="191"/>
      <c r="U20" s="649" t="s">
        <v>1187</v>
      </c>
      <c r="V20" s="643">
        <f>'[7]Inf. financiero año 3'!$F$24</f>
        <v>52435</v>
      </c>
      <c r="W20" s="645"/>
      <c r="X20" s="627"/>
      <c r="Z20" s="629"/>
      <c r="AA20" s="191"/>
      <c r="AB20" s="191"/>
      <c r="AC20" s="649" t="s">
        <v>1187</v>
      </c>
      <c r="AD20" s="643">
        <v>120670</v>
      </c>
      <c r="AE20" s="645"/>
      <c r="AF20" s="627"/>
      <c r="AH20" s="629"/>
      <c r="AI20" s="191"/>
      <c r="AJ20" s="191"/>
      <c r="AK20" s="650"/>
      <c r="AL20" s="643"/>
      <c r="AM20" s="645"/>
      <c r="AN20" s="627"/>
      <c r="AP20" s="622"/>
    </row>
    <row r="21" spans="2:42" ht="64.5" customHeight="1" x14ac:dyDescent="0.3">
      <c r="B21" s="629"/>
      <c r="C21" s="631"/>
      <c r="D21" s="631"/>
      <c r="E21" s="648" t="s">
        <v>1188</v>
      </c>
      <c r="F21" s="643">
        <v>52000</v>
      </c>
      <c r="G21" s="628"/>
      <c r="H21" s="627"/>
      <c r="J21" s="629"/>
      <c r="K21" s="631"/>
      <c r="L21" s="631"/>
      <c r="M21" s="648" t="s">
        <v>1188</v>
      </c>
      <c r="N21" s="643">
        <v>137999</v>
      </c>
      <c r="O21" s="628"/>
      <c r="P21" s="627"/>
      <c r="Q21" s="622"/>
      <c r="R21" s="629"/>
      <c r="S21" s="631"/>
      <c r="T21" s="631"/>
      <c r="U21" s="649" t="s">
        <v>1188</v>
      </c>
      <c r="V21" s="643">
        <f>'[7]Inf. financiero año 3'!$F$25</f>
        <v>89999</v>
      </c>
      <c r="W21" s="628"/>
      <c r="X21" s="627"/>
      <c r="Z21" s="629"/>
      <c r="AA21" s="631"/>
      <c r="AB21" s="631"/>
      <c r="AC21" s="649" t="s">
        <v>1188</v>
      </c>
      <c r="AD21" s="643">
        <f>7200+10100</f>
        <v>17300</v>
      </c>
      <c r="AE21" s="628"/>
      <c r="AF21" s="627"/>
      <c r="AH21" s="629"/>
      <c r="AI21" s="631"/>
      <c r="AJ21" s="631"/>
      <c r="AK21" s="650"/>
      <c r="AL21" s="643"/>
      <c r="AM21" s="628"/>
      <c r="AN21" s="627"/>
      <c r="AP21" s="622"/>
    </row>
    <row r="22" spans="2:42" ht="98" x14ac:dyDescent="0.3">
      <c r="B22" s="629"/>
      <c r="C22" s="631"/>
      <c r="D22" s="631"/>
      <c r="E22" s="648" t="s">
        <v>1189</v>
      </c>
      <c r="F22" s="643">
        <v>0</v>
      </c>
      <c r="G22" s="628"/>
      <c r="H22" s="627"/>
      <c r="J22" s="629"/>
      <c r="K22" s="631"/>
      <c r="L22" s="631"/>
      <c r="M22" s="648" t="s">
        <v>1189</v>
      </c>
      <c r="N22" s="643">
        <v>92400</v>
      </c>
      <c r="O22" s="628"/>
      <c r="P22" s="627"/>
      <c r="Q22" s="622"/>
      <c r="R22" s="629"/>
      <c r="S22" s="631"/>
      <c r="T22" s="631"/>
      <c r="U22" s="649" t="s">
        <v>1189</v>
      </c>
      <c r="V22" s="643">
        <f>'[7]Inf. financiero año 3'!$F$26</f>
        <v>37600</v>
      </c>
      <c r="W22" s="628"/>
      <c r="X22" s="627"/>
      <c r="Z22" s="629"/>
      <c r="AA22" s="631"/>
      <c r="AB22" s="631"/>
      <c r="AC22" s="649" t="s">
        <v>1189</v>
      </c>
      <c r="AD22" s="643">
        <v>0</v>
      </c>
      <c r="AE22" s="628"/>
      <c r="AF22" s="627"/>
      <c r="AH22" s="629"/>
      <c r="AI22" s="631"/>
      <c r="AJ22" s="631"/>
      <c r="AK22" s="650"/>
      <c r="AL22" s="643"/>
      <c r="AM22" s="628"/>
      <c r="AN22" s="627"/>
      <c r="AP22" s="622"/>
    </row>
    <row r="23" spans="2:42" ht="85.5" customHeight="1" x14ac:dyDescent="0.3">
      <c r="B23" s="629"/>
      <c r="C23" s="631"/>
      <c r="D23" s="631"/>
      <c r="E23" s="648" t="s">
        <v>1190</v>
      </c>
      <c r="F23" s="643">
        <v>0</v>
      </c>
      <c r="G23" s="628"/>
      <c r="H23" s="627"/>
      <c r="J23" s="629"/>
      <c r="K23" s="631"/>
      <c r="L23" s="631"/>
      <c r="M23" s="649" t="s">
        <v>1190</v>
      </c>
      <c r="N23" s="643">
        <v>0</v>
      </c>
      <c r="O23" s="628"/>
      <c r="P23" s="627"/>
      <c r="Q23" s="622"/>
      <c r="R23" s="629"/>
      <c r="S23" s="631"/>
      <c r="T23" s="631"/>
      <c r="U23" s="649" t="s">
        <v>1190</v>
      </c>
      <c r="V23" s="643">
        <f>'[7]Inf. financiero año 3'!$F$27</f>
        <v>30000</v>
      </c>
      <c r="W23" s="645"/>
      <c r="X23" s="627"/>
      <c r="Z23" s="629"/>
      <c r="AA23" s="631"/>
      <c r="AB23" s="631"/>
      <c r="AC23" s="651" t="s">
        <v>1190</v>
      </c>
      <c r="AD23" s="643">
        <v>3750</v>
      </c>
      <c r="AE23" s="645"/>
      <c r="AF23" s="627"/>
      <c r="AH23" s="629"/>
      <c r="AI23" s="631"/>
      <c r="AJ23" s="631"/>
      <c r="AK23" s="650"/>
      <c r="AL23" s="643"/>
      <c r="AM23" s="645"/>
      <c r="AN23" s="627"/>
      <c r="AP23" s="622"/>
    </row>
    <row r="24" spans="2:42" ht="84" x14ac:dyDescent="0.3">
      <c r="B24" s="629"/>
      <c r="C24" s="631"/>
      <c r="D24" s="631"/>
      <c r="E24" s="648" t="s">
        <v>1191</v>
      </c>
      <c r="F24" s="652">
        <v>387400</v>
      </c>
      <c r="G24" s="628"/>
      <c r="H24" s="627"/>
      <c r="J24" s="629"/>
      <c r="K24" s="631"/>
      <c r="L24" s="631"/>
      <c r="M24" s="648" t="s">
        <v>1191</v>
      </c>
      <c r="N24" s="652">
        <v>532675</v>
      </c>
      <c r="O24" s="628"/>
      <c r="P24" s="627"/>
      <c r="Q24" s="622"/>
      <c r="R24" s="629"/>
      <c r="S24" s="631"/>
      <c r="T24" s="631"/>
      <c r="U24" s="649" t="s">
        <v>1191</v>
      </c>
      <c r="V24" s="652">
        <f>'[7]Inf. financiero año 3'!$F$28</f>
        <v>450753.67</v>
      </c>
      <c r="W24" s="628"/>
      <c r="X24" s="627"/>
      <c r="Z24" s="629"/>
      <c r="AA24" s="631"/>
      <c r="AB24" s="631"/>
      <c r="AC24" s="649" t="s">
        <v>1191</v>
      </c>
      <c r="AD24" s="652">
        <v>603450</v>
      </c>
      <c r="AE24" s="628"/>
      <c r="AF24" s="627"/>
      <c r="AH24" s="629"/>
      <c r="AI24" s="631"/>
      <c r="AJ24" s="631"/>
      <c r="AK24" s="650"/>
      <c r="AL24" s="652"/>
      <c r="AM24" s="628"/>
      <c r="AN24" s="627"/>
      <c r="AP24" s="622"/>
    </row>
    <row r="25" spans="2:42" ht="94.5" customHeight="1" x14ac:dyDescent="0.3">
      <c r="B25" s="629"/>
      <c r="C25" s="631"/>
      <c r="D25" s="631"/>
      <c r="E25" s="648" t="s">
        <v>1192</v>
      </c>
      <c r="F25" s="652">
        <v>0</v>
      </c>
      <c r="G25" s="628"/>
      <c r="H25" s="627"/>
      <c r="J25" s="629"/>
      <c r="K25" s="631"/>
      <c r="L25" s="631"/>
      <c r="M25" s="648" t="s">
        <v>1192</v>
      </c>
      <c r="N25" s="652">
        <v>0</v>
      </c>
      <c r="O25" s="628"/>
      <c r="P25" s="627"/>
      <c r="Q25" s="622"/>
      <c r="R25" s="629"/>
      <c r="S25" s="631"/>
      <c r="T25" s="631"/>
      <c r="U25" s="649" t="s">
        <v>1192</v>
      </c>
      <c r="V25" s="652">
        <v>0</v>
      </c>
      <c r="W25" s="628"/>
      <c r="X25" s="627"/>
      <c r="Z25" s="629"/>
      <c r="AA25" s="631"/>
      <c r="AB25" s="631"/>
      <c r="AC25" s="649" t="s">
        <v>1192</v>
      </c>
      <c r="AD25" s="652">
        <f>127405.01+87402.21</f>
        <v>214807.22</v>
      </c>
      <c r="AE25" s="628"/>
      <c r="AF25" s="627"/>
      <c r="AH25" s="629"/>
      <c r="AI25" s="631"/>
      <c r="AJ25" s="631"/>
      <c r="AK25" s="650"/>
      <c r="AL25" s="652"/>
      <c r="AM25" s="628"/>
      <c r="AN25" s="627"/>
      <c r="AP25" s="622"/>
    </row>
    <row r="26" spans="2:42" ht="79" customHeight="1" x14ac:dyDescent="0.3">
      <c r="B26" s="629"/>
      <c r="C26" s="631"/>
      <c r="D26" s="631"/>
      <c r="E26" s="648" t="s">
        <v>1193</v>
      </c>
      <c r="F26" s="652">
        <f>'[8]Pres General Productos (2)'!$J$29</f>
        <v>22375.33</v>
      </c>
      <c r="G26" s="628"/>
      <c r="H26" s="627"/>
      <c r="J26" s="629"/>
      <c r="K26" s="631"/>
      <c r="L26" s="631"/>
      <c r="M26" s="648" t="s">
        <v>1193</v>
      </c>
      <c r="N26" s="652">
        <v>39781.46</v>
      </c>
      <c r="O26" s="628"/>
      <c r="P26" s="627"/>
      <c r="Q26" s="653"/>
      <c r="R26" s="629"/>
      <c r="S26" s="631"/>
      <c r="T26" s="631"/>
      <c r="U26" s="649" t="s">
        <v>1193</v>
      </c>
      <c r="V26" s="652">
        <f>'[7]Inf. financiero año 3'!$F$29</f>
        <v>75634.949999999983</v>
      </c>
      <c r="W26" s="628"/>
      <c r="X26" s="627"/>
      <c r="Z26" s="629"/>
      <c r="AA26" s="631"/>
      <c r="AB26" s="631"/>
      <c r="AC26" s="649" t="s">
        <v>1193</v>
      </c>
      <c r="AD26" s="652">
        <v>115384.14</v>
      </c>
      <c r="AE26" s="628"/>
      <c r="AF26" s="627"/>
      <c r="AH26" s="629"/>
      <c r="AI26" s="631"/>
      <c r="AJ26" s="631"/>
      <c r="AK26" s="650"/>
      <c r="AL26" s="652"/>
      <c r="AM26" s="628"/>
      <c r="AN26" s="627"/>
      <c r="AP26" s="622"/>
    </row>
    <row r="27" spans="2:42" ht="84" customHeight="1" x14ac:dyDescent="0.3">
      <c r="B27" s="629"/>
      <c r="C27" s="631"/>
      <c r="D27" s="631"/>
      <c r="E27" s="648" t="s">
        <v>1194</v>
      </c>
      <c r="F27" s="652">
        <v>0</v>
      </c>
      <c r="G27" s="628"/>
      <c r="H27" s="627"/>
      <c r="J27" s="629"/>
      <c r="K27" s="631"/>
      <c r="L27" s="631"/>
      <c r="M27" s="648" t="s">
        <v>1194</v>
      </c>
      <c r="N27" s="652">
        <v>0</v>
      </c>
      <c r="O27" s="628"/>
      <c r="P27" s="627"/>
      <c r="Q27" s="622"/>
      <c r="R27" s="629"/>
      <c r="S27" s="631"/>
      <c r="T27" s="631"/>
      <c r="U27" s="649" t="s">
        <v>1194</v>
      </c>
      <c r="V27" s="652">
        <f>'[7]Inf. financiero año 3'!$F$30</f>
        <v>93417.44</v>
      </c>
      <c r="W27" s="645"/>
      <c r="X27" s="627"/>
      <c r="Z27" s="629"/>
      <c r="AA27" s="631"/>
      <c r="AB27" s="631"/>
      <c r="AC27" s="649" t="s">
        <v>1194</v>
      </c>
      <c r="AD27" s="652">
        <v>19800</v>
      </c>
      <c r="AE27" s="645"/>
      <c r="AF27" s="627"/>
      <c r="AH27" s="629"/>
      <c r="AI27" s="631"/>
      <c r="AJ27" s="631"/>
      <c r="AK27" s="650"/>
      <c r="AL27" s="652"/>
      <c r="AM27" s="645"/>
      <c r="AN27" s="627"/>
      <c r="AP27" s="622"/>
    </row>
    <row r="28" spans="2:42" ht="64" customHeight="1" x14ac:dyDescent="0.3">
      <c r="B28" s="629"/>
      <c r="C28" s="631"/>
      <c r="D28" s="631"/>
      <c r="E28" s="648" t="s">
        <v>1195</v>
      </c>
      <c r="F28" s="652">
        <v>16731.73</v>
      </c>
      <c r="G28" s="628"/>
      <c r="H28" s="627"/>
      <c r="J28" s="629"/>
      <c r="K28" s="631"/>
      <c r="L28" s="631"/>
      <c r="M28" s="648" t="s">
        <v>1195</v>
      </c>
      <c r="N28" s="652">
        <v>0</v>
      </c>
      <c r="O28" s="628"/>
      <c r="P28" s="627"/>
      <c r="Q28" s="622"/>
      <c r="R28" s="629"/>
      <c r="S28" s="631"/>
      <c r="T28" s="631"/>
      <c r="U28" s="649" t="s">
        <v>1195</v>
      </c>
      <c r="V28" s="652">
        <f>'[7]Inf. financiero año 3'!$F$31</f>
        <v>4923.8999999999996</v>
      </c>
      <c r="W28" s="628"/>
      <c r="X28" s="627"/>
      <c r="Z28" s="629"/>
      <c r="AA28" s="631"/>
      <c r="AB28" s="631"/>
      <c r="AC28" s="649" t="s">
        <v>1195</v>
      </c>
      <c r="AD28" s="652">
        <v>89294.74</v>
      </c>
      <c r="AE28" s="628"/>
      <c r="AF28" s="627"/>
      <c r="AH28" s="629"/>
      <c r="AI28" s="631"/>
      <c r="AJ28" s="631"/>
      <c r="AK28" s="650"/>
      <c r="AL28" s="652"/>
      <c r="AM28" s="628"/>
      <c r="AN28" s="627"/>
      <c r="AP28" s="622"/>
    </row>
    <row r="29" spans="2:42" ht="67" customHeight="1" x14ac:dyDescent="0.3">
      <c r="B29" s="629"/>
      <c r="C29" s="631"/>
      <c r="D29" s="631"/>
      <c r="E29" s="648" t="s">
        <v>1196</v>
      </c>
      <c r="F29" s="652">
        <v>39007.209999999992</v>
      </c>
      <c r="G29" s="628"/>
      <c r="H29" s="627"/>
      <c r="J29" s="629"/>
      <c r="K29" s="631"/>
      <c r="L29" s="631"/>
      <c r="M29" s="648" t="s">
        <v>1196</v>
      </c>
      <c r="N29" s="652">
        <v>27576.999999999996</v>
      </c>
      <c r="O29" s="628"/>
      <c r="P29" s="627"/>
      <c r="Q29" s="622"/>
      <c r="R29" s="629"/>
      <c r="S29" s="631"/>
      <c r="T29" s="631"/>
      <c r="U29" s="654" t="s">
        <v>1196</v>
      </c>
      <c r="V29" s="652">
        <v>0</v>
      </c>
      <c r="W29" s="628"/>
      <c r="X29" s="627"/>
      <c r="Z29" s="629"/>
      <c r="AA29" s="631"/>
      <c r="AB29" s="631"/>
      <c r="AC29" s="654" t="s">
        <v>1196</v>
      </c>
      <c r="AD29" s="652">
        <v>5200</v>
      </c>
      <c r="AE29" s="628"/>
      <c r="AF29" s="627"/>
      <c r="AH29" s="629"/>
      <c r="AI29" s="631"/>
      <c r="AJ29" s="631"/>
      <c r="AK29" s="655"/>
      <c r="AL29" s="652"/>
      <c r="AM29" s="628"/>
      <c r="AN29" s="627"/>
      <c r="AP29" s="622"/>
    </row>
    <row r="30" spans="2:42" ht="69.650000000000006" customHeight="1" x14ac:dyDescent="0.3">
      <c r="B30" s="629"/>
      <c r="C30" s="631"/>
      <c r="D30" s="631"/>
      <c r="E30" s="648" t="s">
        <v>1197</v>
      </c>
      <c r="F30" s="652">
        <v>44621.479999999996</v>
      </c>
      <c r="G30" s="628"/>
      <c r="H30" s="627"/>
      <c r="J30" s="629"/>
      <c r="K30" s="631"/>
      <c r="L30" s="631"/>
      <c r="M30" s="648" t="s">
        <v>1197</v>
      </c>
      <c r="N30" s="652">
        <v>699.40000000000146</v>
      </c>
      <c r="O30" s="628"/>
      <c r="P30" s="627"/>
      <c r="Q30" s="622"/>
      <c r="R30" s="629"/>
      <c r="S30" s="631"/>
      <c r="T30" s="631"/>
      <c r="U30" s="649" t="s">
        <v>1197</v>
      </c>
      <c r="V30" s="652">
        <f>'[7]Inf. financiero año 3'!$F$32</f>
        <v>1815</v>
      </c>
      <c r="W30" s="628"/>
      <c r="X30" s="627"/>
      <c r="Z30" s="629"/>
      <c r="AA30" s="631"/>
      <c r="AB30" s="631"/>
      <c r="AC30" s="649" t="s">
        <v>1197</v>
      </c>
      <c r="AD30" s="652">
        <v>29869.31</v>
      </c>
      <c r="AE30" s="628"/>
      <c r="AF30" s="627"/>
      <c r="AH30" s="629"/>
      <c r="AI30" s="631"/>
      <c r="AJ30" s="631"/>
      <c r="AK30" s="650"/>
      <c r="AL30" s="652"/>
      <c r="AM30" s="628"/>
      <c r="AN30" s="627"/>
      <c r="AP30" s="622"/>
    </row>
    <row r="31" spans="2:42" ht="68.5" customHeight="1" x14ac:dyDescent="0.3">
      <c r="B31" s="629"/>
      <c r="C31" s="631"/>
      <c r="D31" s="631"/>
      <c r="E31" s="648" t="s">
        <v>1198</v>
      </c>
      <c r="F31" s="652">
        <v>0</v>
      </c>
      <c r="G31" s="628"/>
      <c r="H31" s="627"/>
      <c r="J31" s="629"/>
      <c r="K31" s="631"/>
      <c r="L31" s="631"/>
      <c r="M31" s="648" t="s">
        <v>1198</v>
      </c>
      <c r="N31" s="652">
        <v>0</v>
      </c>
      <c r="O31" s="628"/>
      <c r="P31" s="627"/>
      <c r="Q31" s="622"/>
      <c r="R31" s="629"/>
      <c r="S31" s="631"/>
      <c r="T31" s="631"/>
      <c r="U31" s="649" t="s">
        <v>1198</v>
      </c>
      <c r="V31" s="652">
        <f>'[7]Inf. financiero año 3'!$F$33</f>
        <v>11250</v>
      </c>
      <c r="W31" s="636"/>
      <c r="X31" s="627"/>
      <c r="Z31" s="629"/>
      <c r="AA31" s="631"/>
      <c r="AB31" s="631"/>
      <c r="AC31" s="649" t="s">
        <v>1198</v>
      </c>
      <c r="AD31" s="652">
        <v>26511.86</v>
      </c>
      <c r="AE31" s="636"/>
      <c r="AF31" s="627"/>
      <c r="AH31" s="629"/>
      <c r="AI31" s="631"/>
      <c r="AJ31" s="631"/>
      <c r="AK31" s="650"/>
      <c r="AL31" s="652"/>
      <c r="AM31" s="636"/>
      <c r="AN31" s="627"/>
      <c r="AP31" s="622"/>
    </row>
    <row r="32" spans="2:42" ht="50.15" customHeight="1" x14ac:dyDescent="0.3">
      <c r="B32" s="629"/>
      <c r="C32" s="631"/>
      <c r="D32" s="631"/>
      <c r="E32" s="648" t="s">
        <v>1199</v>
      </c>
      <c r="F32" s="652">
        <v>13154.7</v>
      </c>
      <c r="G32" s="645">
        <f>SUM(F16:F32)</f>
        <v>575290.44999999995</v>
      </c>
      <c r="H32" s="627"/>
      <c r="I32" s="656"/>
      <c r="J32" s="629"/>
      <c r="K32" s="631"/>
      <c r="L32" s="631"/>
      <c r="M32" s="648" t="s">
        <v>1199</v>
      </c>
      <c r="N32" s="652">
        <v>14970.900000000001</v>
      </c>
      <c r="O32" s="645">
        <f>SUM(N16:N32)</f>
        <v>1573082.4499999997</v>
      </c>
      <c r="P32" s="627"/>
      <c r="Q32" s="622"/>
      <c r="R32" s="629"/>
      <c r="S32" s="631"/>
      <c r="T32" s="631"/>
      <c r="U32" s="649" t="s">
        <v>1199</v>
      </c>
      <c r="V32" s="652">
        <f>'[7]Inf. financiero año 3'!$F$34+'[7]Inf. financiero año 3'!$F$35</f>
        <v>32568.430000000004</v>
      </c>
      <c r="W32" s="636">
        <f>SUM(V16:V32)</f>
        <v>2938647.5300000003</v>
      </c>
      <c r="X32" s="657"/>
      <c r="Z32" s="629"/>
      <c r="AA32" s="631"/>
      <c r="AB32" s="631"/>
      <c r="AC32" s="649" t="s">
        <v>1199</v>
      </c>
      <c r="AD32" s="652">
        <f>25047.05+12300+37212.4</f>
        <v>74559.450000000012</v>
      </c>
      <c r="AE32" s="636">
        <f>SUM(AD16:AD32)</f>
        <v>2074963.38</v>
      </c>
      <c r="AF32" s="627"/>
      <c r="AH32" s="629"/>
      <c r="AI32" s="631"/>
      <c r="AJ32" s="631"/>
      <c r="AK32" s="650"/>
      <c r="AL32" s="652"/>
      <c r="AM32" s="636"/>
      <c r="AN32" s="657"/>
      <c r="AP32" s="622"/>
    </row>
    <row r="33" spans="2:45" ht="26.5" customHeight="1" x14ac:dyDescent="0.3">
      <c r="B33" s="629"/>
      <c r="C33" s="631"/>
      <c r="D33" s="631"/>
      <c r="E33" s="648" t="s">
        <v>1200</v>
      </c>
      <c r="F33" s="652">
        <v>126106.19</v>
      </c>
      <c r="G33" s="628"/>
      <c r="H33" s="627"/>
      <c r="J33" s="629"/>
      <c r="K33" s="631"/>
      <c r="L33" s="631"/>
      <c r="M33" s="648" t="s">
        <v>1200</v>
      </c>
      <c r="N33" s="652">
        <v>60209.58</v>
      </c>
      <c r="O33" s="628"/>
      <c r="P33" s="627"/>
      <c r="Q33" s="658"/>
      <c r="R33" s="629"/>
      <c r="S33" s="631"/>
      <c r="T33" s="631"/>
      <c r="U33" s="649" t="s">
        <v>1200</v>
      </c>
      <c r="V33" s="652">
        <f>'[9]Inf. financiero año 3'!$F$36</f>
        <v>88405.86</v>
      </c>
      <c r="W33" s="628"/>
      <c r="X33" s="627"/>
      <c r="Z33" s="629"/>
      <c r="AA33" s="631"/>
      <c r="AB33" s="631"/>
      <c r="AC33" s="649" t="s">
        <v>1200</v>
      </c>
      <c r="AD33" s="652">
        <v>255834.69</v>
      </c>
      <c r="AE33" s="628"/>
      <c r="AF33" s="627"/>
      <c r="AH33" s="629"/>
      <c r="AI33" s="631"/>
      <c r="AJ33" s="631"/>
      <c r="AK33" s="659"/>
      <c r="AL33" s="652"/>
      <c r="AM33" s="628"/>
      <c r="AN33" s="627"/>
      <c r="AP33" s="622"/>
      <c r="AR33" s="622"/>
      <c r="AS33" s="622"/>
    </row>
    <row r="34" spans="2:45" ht="36" customHeight="1" thickBot="1" x14ac:dyDescent="0.35">
      <c r="B34" s="629"/>
      <c r="C34" s="631"/>
      <c r="D34" s="631"/>
      <c r="E34" s="648" t="s">
        <v>1201</v>
      </c>
      <c r="F34" s="660">
        <v>165651.14000000001</v>
      </c>
      <c r="G34" s="628"/>
      <c r="H34" s="627"/>
      <c r="J34" s="629"/>
      <c r="K34" s="631"/>
      <c r="L34" s="631"/>
      <c r="M34" s="648" t="s">
        <v>1201</v>
      </c>
      <c r="N34" s="660">
        <v>175244.25</v>
      </c>
      <c r="O34" s="628"/>
      <c r="P34" s="627"/>
      <c r="Q34" s="661"/>
      <c r="R34" s="629"/>
      <c r="S34" s="631"/>
      <c r="T34" s="631"/>
      <c r="U34" s="662" t="s">
        <v>1201</v>
      </c>
      <c r="V34" s="660">
        <f>'[9]Inf. financiero año 3'!$F$37</f>
        <v>142578.47</v>
      </c>
      <c r="W34" s="645"/>
      <c r="X34" s="627"/>
      <c r="Z34" s="629"/>
      <c r="AA34" s="631"/>
      <c r="AB34" s="631"/>
      <c r="AC34" s="662" t="s">
        <v>1201</v>
      </c>
      <c r="AD34" s="660">
        <v>132139.92999999993</v>
      </c>
      <c r="AE34" s="645"/>
      <c r="AF34" s="627"/>
      <c r="AH34" s="629"/>
      <c r="AI34" s="631"/>
      <c r="AJ34" s="631"/>
      <c r="AK34" s="662"/>
      <c r="AL34" s="660"/>
      <c r="AM34" s="645"/>
      <c r="AN34" s="627"/>
      <c r="AP34" s="622"/>
    </row>
    <row r="35" spans="2:45" ht="30.65" customHeight="1" thickBot="1" x14ac:dyDescent="0.35">
      <c r="B35" s="629"/>
      <c r="C35" s="628"/>
      <c r="D35" s="628"/>
      <c r="E35" s="663" t="s">
        <v>1202</v>
      </c>
      <c r="F35" s="664">
        <f>SUM(F21:F34)</f>
        <v>867047.77999999991</v>
      </c>
      <c r="G35" s="628"/>
      <c r="H35" s="627"/>
      <c r="J35" s="629"/>
      <c r="K35" s="628"/>
      <c r="L35" s="628"/>
      <c r="M35" s="663" t="s">
        <v>1202</v>
      </c>
      <c r="N35" s="664">
        <f>SUM(N16:N34)</f>
        <v>1808536.2799999998</v>
      </c>
      <c r="O35" s="628"/>
      <c r="P35" s="627"/>
      <c r="Q35" s="622"/>
      <c r="R35" s="629"/>
      <c r="S35" s="628"/>
      <c r="T35" s="628"/>
      <c r="U35" s="665" t="s">
        <v>1202</v>
      </c>
      <c r="V35" s="666">
        <f>SUM(V16:V34)</f>
        <v>3169631.8600000003</v>
      </c>
      <c r="W35" s="628"/>
      <c r="X35" s="627"/>
      <c r="Z35" s="629"/>
      <c r="AA35" s="628"/>
      <c r="AB35" s="628"/>
      <c r="AC35" s="665" t="s">
        <v>1202</v>
      </c>
      <c r="AD35" s="666">
        <f>SUM(AD16:AD34)</f>
        <v>2462938</v>
      </c>
      <c r="AE35" s="645"/>
      <c r="AF35" s="627"/>
      <c r="AG35" s="785"/>
      <c r="AH35" s="629"/>
      <c r="AI35" s="628"/>
      <c r="AJ35" s="628"/>
      <c r="AK35" s="665" t="s">
        <v>1202</v>
      </c>
      <c r="AL35" s="666">
        <f>SUM(AL16:AL34)</f>
        <v>0</v>
      </c>
      <c r="AM35" s="628"/>
      <c r="AN35" s="627"/>
      <c r="AP35" s="622"/>
    </row>
    <row r="36" spans="2:45" x14ac:dyDescent="0.3">
      <c r="B36" s="629"/>
      <c r="C36" s="628"/>
      <c r="D36" s="628"/>
      <c r="E36" s="628"/>
      <c r="F36" s="628"/>
      <c r="G36" s="628"/>
      <c r="H36" s="627"/>
      <c r="J36" s="629"/>
      <c r="K36" s="628"/>
      <c r="L36" s="628"/>
      <c r="M36" s="628"/>
      <c r="N36" s="628"/>
      <c r="O36" s="628"/>
      <c r="P36" s="627"/>
      <c r="Q36" s="656"/>
      <c r="R36" s="629"/>
      <c r="S36" s="628"/>
      <c r="T36" s="628"/>
      <c r="U36" s="628"/>
      <c r="V36" s="628"/>
      <c r="W36" s="628"/>
      <c r="X36" s="627"/>
      <c r="Z36" s="629"/>
      <c r="AA36" s="628"/>
      <c r="AB36" s="628"/>
      <c r="AC36" s="628"/>
      <c r="AD36" s="628"/>
      <c r="AE36" s="628"/>
      <c r="AF36" s="627"/>
      <c r="AH36" s="629"/>
      <c r="AI36" s="628"/>
      <c r="AJ36" s="628"/>
      <c r="AK36" s="628"/>
      <c r="AL36" s="628"/>
      <c r="AM36" s="628"/>
      <c r="AN36" s="627"/>
    </row>
    <row r="37" spans="2:45" ht="14.5" customHeight="1" thickBot="1" x14ac:dyDescent="0.35">
      <c r="B37" s="629"/>
      <c r="C37" s="864" t="s">
        <v>1203</v>
      </c>
      <c r="D37" s="864"/>
      <c r="E37" s="628"/>
      <c r="F37" s="628"/>
      <c r="G37" s="628"/>
      <c r="H37" s="627"/>
      <c r="J37" s="629"/>
      <c r="K37" s="851" t="s">
        <v>1203</v>
      </c>
      <c r="L37" s="851"/>
      <c r="M37" s="628"/>
      <c r="N37" s="628"/>
      <c r="O37" s="628"/>
      <c r="P37" s="627"/>
      <c r="R37" s="629"/>
      <c r="S37" s="851" t="s">
        <v>1203</v>
      </c>
      <c r="T37" s="851"/>
      <c r="U37" s="628"/>
      <c r="V37" s="628"/>
      <c r="W37" s="628"/>
      <c r="X37" s="627"/>
      <c r="Z37" s="629"/>
      <c r="AA37" s="851" t="s">
        <v>1203</v>
      </c>
      <c r="AB37" s="851"/>
      <c r="AC37" s="628"/>
      <c r="AD37" s="628"/>
      <c r="AE37" s="628"/>
      <c r="AF37" s="627"/>
      <c r="AH37" s="629"/>
      <c r="AI37" s="851" t="s">
        <v>1203</v>
      </c>
      <c r="AJ37" s="851"/>
      <c r="AK37" s="628"/>
      <c r="AL37" s="628"/>
      <c r="AM37" s="628"/>
      <c r="AN37" s="627"/>
    </row>
    <row r="38" spans="2:45" ht="42.65" customHeight="1" thickBot="1" x14ac:dyDescent="0.35">
      <c r="B38" s="629"/>
      <c r="C38" s="864" t="s">
        <v>1204</v>
      </c>
      <c r="D38" s="864"/>
      <c r="E38" s="667" t="s">
        <v>1182</v>
      </c>
      <c r="F38" s="668" t="s">
        <v>1205</v>
      </c>
      <c r="G38" s="641" t="s">
        <v>1206</v>
      </c>
      <c r="H38" s="627"/>
      <c r="J38" s="629"/>
      <c r="K38" s="851" t="s">
        <v>1204</v>
      </c>
      <c r="L38" s="851"/>
      <c r="M38" s="667" t="s">
        <v>1182</v>
      </c>
      <c r="N38" s="668" t="s">
        <v>1205</v>
      </c>
      <c r="O38" s="641" t="s">
        <v>1206</v>
      </c>
      <c r="P38" s="627"/>
      <c r="R38" s="629"/>
      <c r="S38" s="851" t="s">
        <v>1204</v>
      </c>
      <c r="T38" s="851"/>
      <c r="U38" s="667" t="s">
        <v>1182</v>
      </c>
      <c r="V38" s="668" t="s">
        <v>1205</v>
      </c>
      <c r="W38" s="641" t="s">
        <v>1206</v>
      </c>
      <c r="X38" s="627"/>
      <c r="Z38" s="629"/>
      <c r="AA38" s="851" t="s">
        <v>1204</v>
      </c>
      <c r="AB38" s="851"/>
      <c r="AC38" s="667" t="s">
        <v>1182</v>
      </c>
      <c r="AD38" s="668" t="s">
        <v>1205</v>
      </c>
      <c r="AE38" s="641" t="s">
        <v>1206</v>
      </c>
      <c r="AF38" s="627"/>
      <c r="AH38" s="629"/>
      <c r="AI38" s="851" t="s">
        <v>1204</v>
      </c>
      <c r="AJ38" s="851"/>
      <c r="AK38" s="667" t="s">
        <v>1182</v>
      </c>
      <c r="AL38" s="668" t="s">
        <v>1205</v>
      </c>
      <c r="AM38" s="641" t="s">
        <v>1206</v>
      </c>
      <c r="AN38" s="627"/>
    </row>
    <row r="39" spans="2:45" ht="50.15" customHeight="1" x14ac:dyDescent="0.3">
      <c r="B39" s="629"/>
      <c r="C39" s="865" t="s">
        <v>1207</v>
      </c>
      <c r="D39" s="865"/>
      <c r="E39" s="648" t="s">
        <v>1184</v>
      </c>
      <c r="F39" s="669">
        <v>60750</v>
      </c>
      <c r="G39" s="670">
        <v>44348</v>
      </c>
      <c r="H39" s="627"/>
      <c r="J39" s="629"/>
      <c r="K39" s="865" t="s">
        <v>1207</v>
      </c>
      <c r="L39" s="865"/>
      <c r="M39" s="648" t="s">
        <v>1184</v>
      </c>
      <c r="N39" s="669">
        <f>'[10]FA4.2FEfec.CDTotal17agos 2año'!$BD$16</f>
        <v>181496</v>
      </c>
      <c r="O39" s="670">
        <v>44348</v>
      </c>
      <c r="P39" s="627"/>
      <c r="R39" s="629"/>
      <c r="S39" s="865" t="s">
        <v>1207</v>
      </c>
      <c r="T39" s="865"/>
      <c r="U39" s="671" t="s">
        <v>1184</v>
      </c>
      <c r="V39" s="669">
        <f>'[11]Pres General Productos (2)'!$K$9</f>
        <v>22272.100000000006</v>
      </c>
      <c r="W39" s="670" t="s">
        <v>1208</v>
      </c>
      <c r="X39" s="627"/>
      <c r="Y39" s="672"/>
      <c r="Z39" s="629"/>
      <c r="AA39" s="865" t="s">
        <v>1207</v>
      </c>
      <c r="AB39" s="865"/>
      <c r="AC39" s="671" t="s">
        <v>1184</v>
      </c>
      <c r="AD39" s="838">
        <f>'[12]Pres General Productos'!$K$9-46737.88</f>
        <v>6153.6000000000131</v>
      </c>
      <c r="AE39" s="670" t="s">
        <v>1252</v>
      </c>
      <c r="AF39" s="627"/>
      <c r="AG39" s="786"/>
      <c r="AH39" s="629"/>
      <c r="AI39" s="865" t="s">
        <v>1207</v>
      </c>
      <c r="AJ39" s="865"/>
      <c r="AK39" s="671"/>
      <c r="AL39" s="669"/>
      <c r="AM39" s="670"/>
      <c r="AN39" s="627"/>
    </row>
    <row r="40" spans="2:45" ht="31.5" customHeight="1" x14ac:dyDescent="0.3">
      <c r="B40" s="629"/>
      <c r="C40" s="865"/>
      <c r="D40" s="865"/>
      <c r="E40" s="648" t="s">
        <v>1185</v>
      </c>
      <c r="F40" s="673">
        <v>105907.15</v>
      </c>
      <c r="G40" s="670">
        <v>44348</v>
      </c>
      <c r="H40" s="627"/>
      <c r="J40" s="629"/>
      <c r="K40" s="865"/>
      <c r="L40" s="865"/>
      <c r="M40" s="648" t="s">
        <v>1185</v>
      </c>
      <c r="N40" s="673">
        <f>'[10]FA4.2FEfec.CDTotal17agos 2año'!$BD$17</f>
        <v>789405.65</v>
      </c>
      <c r="O40" s="670">
        <v>44521</v>
      </c>
      <c r="P40" s="627"/>
      <c r="R40" s="629"/>
      <c r="S40" s="865"/>
      <c r="T40" s="865"/>
      <c r="U40" s="671" t="s">
        <v>1185</v>
      </c>
      <c r="V40" s="673">
        <f>'[11]Pres General Productos (2)'!$K$10</f>
        <v>647816</v>
      </c>
      <c r="W40" s="670">
        <v>44703</v>
      </c>
      <c r="X40" s="627"/>
      <c r="Y40" s="674"/>
      <c r="Z40" s="629"/>
      <c r="AA40" s="865"/>
      <c r="AB40" s="865"/>
      <c r="AC40" s="671" t="s">
        <v>1185</v>
      </c>
      <c r="AD40" s="673">
        <f>'[12]Pres General Productos'!$K$10</f>
        <v>441907.87</v>
      </c>
      <c r="AE40" s="670" t="s">
        <v>1252</v>
      </c>
      <c r="AF40" s="627"/>
      <c r="AG40" s="787"/>
      <c r="AH40" s="629"/>
      <c r="AI40" s="865"/>
      <c r="AJ40" s="865"/>
      <c r="AK40" s="671"/>
      <c r="AL40" s="673"/>
      <c r="AM40" s="670"/>
      <c r="AN40" s="627"/>
    </row>
    <row r="41" spans="2:45" ht="56.15" customHeight="1" x14ac:dyDescent="0.3">
      <c r="B41" s="629"/>
      <c r="C41" s="628"/>
      <c r="D41" s="628"/>
      <c r="E41" s="648" t="s">
        <v>1186</v>
      </c>
      <c r="F41" s="673">
        <v>345102.49666699988</v>
      </c>
      <c r="G41" s="670">
        <v>44348</v>
      </c>
      <c r="H41" s="627"/>
      <c r="J41" s="629"/>
      <c r="K41" s="628"/>
      <c r="L41" s="628"/>
      <c r="M41" s="648" t="s">
        <v>1186</v>
      </c>
      <c r="N41" s="673">
        <f>'[10]FA4.2FEfec.CDTotal17agos 2año'!$BD$19</f>
        <v>852417.20000000007</v>
      </c>
      <c r="O41" s="670">
        <v>44440</v>
      </c>
      <c r="P41" s="627"/>
      <c r="R41" s="629"/>
      <c r="S41" s="628"/>
      <c r="T41" s="628"/>
      <c r="U41" s="671" t="s">
        <v>1186</v>
      </c>
      <c r="V41" s="673">
        <f>'[11]Pres General Productos (2)'!$K$12</f>
        <v>285470.77000000014</v>
      </c>
      <c r="W41" s="670">
        <v>44702</v>
      </c>
      <c r="X41" s="627"/>
      <c r="Y41" s="674"/>
      <c r="Z41" s="629"/>
      <c r="AA41" s="628"/>
      <c r="AB41" s="628"/>
      <c r="AC41" s="671" t="s">
        <v>1186</v>
      </c>
      <c r="AD41" s="673">
        <f>'[12]Pres General Productos'!$K$12</f>
        <v>121635.54000000004</v>
      </c>
      <c r="AE41" s="670" t="s">
        <v>1252</v>
      </c>
      <c r="AF41" s="627"/>
      <c r="AG41" s="787"/>
      <c r="AH41" s="629"/>
      <c r="AI41" s="628"/>
      <c r="AJ41" s="628"/>
      <c r="AK41" s="671"/>
      <c r="AL41" s="673"/>
      <c r="AM41" s="670"/>
      <c r="AN41" s="627"/>
    </row>
    <row r="42" spans="2:45" ht="42" x14ac:dyDescent="0.3">
      <c r="B42" s="629"/>
      <c r="C42" s="628"/>
      <c r="D42" s="628"/>
      <c r="E42" s="648" t="s">
        <v>1209</v>
      </c>
      <c r="F42" s="673">
        <v>590714.44999999995</v>
      </c>
      <c r="G42" s="670">
        <v>44348</v>
      </c>
      <c r="H42" s="627"/>
      <c r="J42" s="629"/>
      <c r="K42" s="628"/>
      <c r="L42" s="628"/>
      <c r="M42" s="648" t="s">
        <v>1209</v>
      </c>
      <c r="N42" s="673">
        <f>'[10]FA4.2FEfec.CDTotal17agos 2año'!$BD$21</f>
        <v>1026671.7000000001</v>
      </c>
      <c r="O42" s="670">
        <v>44378</v>
      </c>
      <c r="P42" s="627"/>
      <c r="R42" s="629"/>
      <c r="S42" s="628"/>
      <c r="T42" s="628"/>
      <c r="U42" s="671" t="s">
        <v>1209</v>
      </c>
      <c r="V42" s="673">
        <f>'[11]Pres General Productos (2)'!$K$14</f>
        <v>383417.29999999981</v>
      </c>
      <c r="W42" s="670">
        <v>44614</v>
      </c>
      <c r="X42" s="627"/>
      <c r="Y42" s="674"/>
      <c r="Z42" s="629"/>
      <c r="AA42" s="628"/>
      <c r="AB42" s="628"/>
      <c r="AC42" s="671" t="s">
        <v>1209</v>
      </c>
      <c r="AD42" s="673">
        <f>'[12]Pres General Productos'!$K$14</f>
        <v>60912.499999999767</v>
      </c>
      <c r="AE42" s="670" t="s">
        <v>1252</v>
      </c>
      <c r="AF42" s="627"/>
      <c r="AG42" s="787"/>
      <c r="AH42" s="629"/>
      <c r="AI42" s="628"/>
      <c r="AJ42" s="628"/>
      <c r="AK42" s="671"/>
      <c r="AL42" s="673"/>
      <c r="AM42" s="670"/>
      <c r="AN42" s="627"/>
    </row>
    <row r="43" spans="2:45" ht="35.5" customHeight="1" x14ac:dyDescent="0.3">
      <c r="B43" s="629"/>
      <c r="C43" s="628"/>
      <c r="D43" s="628"/>
      <c r="E43" s="648" t="s">
        <v>1187</v>
      </c>
      <c r="F43" s="673">
        <v>34400</v>
      </c>
      <c r="G43" s="670">
        <v>44348</v>
      </c>
      <c r="H43" s="627"/>
      <c r="J43" s="629"/>
      <c r="K43" s="628"/>
      <c r="L43" s="628"/>
      <c r="M43" s="648" t="s">
        <v>1187</v>
      </c>
      <c r="N43" s="673">
        <f>'[10]FA4.2FEfec.CDTotal17agos 2año'!$BD$22</f>
        <v>172000</v>
      </c>
      <c r="O43" s="670">
        <v>44348</v>
      </c>
      <c r="P43" s="627"/>
      <c r="R43" s="629"/>
      <c r="S43" s="628"/>
      <c r="T43" s="628"/>
      <c r="U43" s="671" t="s">
        <v>1187</v>
      </c>
      <c r="V43" s="673">
        <f>'[11]Pres General Productos (2)'!$K$15</f>
        <v>149900</v>
      </c>
      <c r="W43" s="670" t="s">
        <v>1208</v>
      </c>
      <c r="X43" s="627"/>
      <c r="Y43" s="674"/>
      <c r="Z43" s="629"/>
      <c r="AA43" s="628"/>
      <c r="AB43" s="628"/>
      <c r="AC43" s="671" t="s">
        <v>1187</v>
      </c>
      <c r="AD43" s="673">
        <f>'[12]Pres General Productos'!$K$15</f>
        <v>23230</v>
      </c>
      <c r="AE43" s="670" t="s">
        <v>1252</v>
      </c>
      <c r="AF43" s="627"/>
      <c r="AG43" s="787"/>
      <c r="AH43" s="629"/>
      <c r="AI43" s="628"/>
      <c r="AJ43" s="628"/>
      <c r="AK43" s="671"/>
      <c r="AL43" s="673"/>
      <c r="AM43" s="670"/>
      <c r="AN43" s="627"/>
    </row>
    <row r="44" spans="2:45" ht="56" x14ac:dyDescent="0.3">
      <c r="B44" s="629"/>
      <c r="C44" s="628"/>
      <c r="D44" s="628"/>
      <c r="E44" s="648" t="s">
        <v>1188</v>
      </c>
      <c r="F44" s="675">
        <v>197998.2</v>
      </c>
      <c r="G44" s="670">
        <v>44185</v>
      </c>
      <c r="H44" s="627"/>
      <c r="J44" s="629"/>
      <c r="K44" s="628"/>
      <c r="L44" s="628"/>
      <c r="M44" s="648" t="s">
        <v>1188</v>
      </c>
      <c r="N44" s="673">
        <f>'[10]FA4.2FEfec.CDTotal17agos 2año'!$BD$23</f>
        <v>157599</v>
      </c>
      <c r="O44" s="670">
        <v>44185</v>
      </c>
      <c r="P44" s="627"/>
      <c r="R44" s="629"/>
      <c r="S44" s="628"/>
      <c r="T44" s="628"/>
      <c r="U44" s="676" t="s">
        <v>1188</v>
      </c>
      <c r="V44" s="677">
        <v>0</v>
      </c>
      <c r="W44" s="678" t="s">
        <v>1210</v>
      </c>
      <c r="X44" s="627"/>
      <c r="Y44" s="672"/>
      <c r="Z44" s="629"/>
      <c r="AA44" s="628"/>
      <c r="AB44" s="628"/>
      <c r="AC44" s="676" t="s">
        <v>1188</v>
      </c>
      <c r="AD44" s="677">
        <v>0</v>
      </c>
      <c r="AE44" s="678" t="s">
        <v>1210</v>
      </c>
      <c r="AF44" s="627"/>
      <c r="AG44" s="786"/>
      <c r="AH44" s="629"/>
      <c r="AI44" s="628"/>
      <c r="AJ44" s="628"/>
      <c r="AK44" s="676"/>
      <c r="AL44" s="677"/>
      <c r="AM44" s="678"/>
      <c r="AN44" s="627"/>
    </row>
    <row r="45" spans="2:45" ht="90" customHeight="1" x14ac:dyDescent="0.3">
      <c r="B45" s="629"/>
      <c r="C45" s="628"/>
      <c r="D45" s="628"/>
      <c r="E45" s="648" t="s">
        <v>1189</v>
      </c>
      <c r="F45" s="673">
        <v>98800</v>
      </c>
      <c r="G45" s="670">
        <v>44032</v>
      </c>
      <c r="H45" s="627"/>
      <c r="J45" s="629"/>
      <c r="K45" s="628"/>
      <c r="L45" s="628"/>
      <c r="M45" s="648" t="s">
        <v>1189</v>
      </c>
      <c r="N45" s="673">
        <v>0</v>
      </c>
      <c r="O45" s="670">
        <v>44032</v>
      </c>
      <c r="P45" s="627"/>
      <c r="R45" s="629"/>
      <c r="S45" s="628"/>
      <c r="T45" s="628"/>
      <c r="U45" s="676" t="s">
        <v>1189</v>
      </c>
      <c r="V45" s="677">
        <v>0</v>
      </c>
      <c r="W45" s="678" t="s">
        <v>1210</v>
      </c>
      <c r="X45" s="627"/>
      <c r="Y45" s="674"/>
      <c r="Z45" s="629"/>
      <c r="AA45" s="628"/>
      <c r="AB45" s="628"/>
      <c r="AC45" s="676" t="s">
        <v>1189</v>
      </c>
      <c r="AD45" s="677">
        <v>0</v>
      </c>
      <c r="AE45" s="678" t="s">
        <v>1210</v>
      </c>
      <c r="AF45" s="627"/>
      <c r="AG45" s="787"/>
      <c r="AH45" s="629"/>
      <c r="AI45" s="628"/>
      <c r="AJ45" s="628"/>
      <c r="AK45" s="676"/>
      <c r="AL45" s="677"/>
      <c r="AM45" s="678"/>
      <c r="AN45" s="627"/>
    </row>
    <row r="46" spans="2:45" ht="72" customHeight="1" x14ac:dyDescent="0.3">
      <c r="B46" s="629"/>
      <c r="C46" s="628"/>
      <c r="D46" s="628"/>
      <c r="E46" s="648" t="s">
        <v>1211</v>
      </c>
      <c r="F46" s="673">
        <v>1549600</v>
      </c>
      <c r="G46" s="670">
        <v>44348</v>
      </c>
      <c r="H46" s="627"/>
      <c r="J46" s="629"/>
      <c r="K46" s="628"/>
      <c r="L46" s="628"/>
      <c r="M46" s="648" t="s">
        <v>1211</v>
      </c>
      <c r="N46" s="673">
        <f>'[10]FA4.2FEfec.CDTotal17agos 2año'!$BD$25</f>
        <v>75000</v>
      </c>
      <c r="O46" s="670">
        <v>44440</v>
      </c>
      <c r="P46" s="627"/>
      <c r="R46" s="629"/>
      <c r="S46" s="628"/>
      <c r="T46" s="628"/>
      <c r="U46" s="671" t="s">
        <v>1211</v>
      </c>
      <c r="V46" s="673">
        <f>'[11]Pres General Productos (VC'!$K$22</f>
        <v>75000</v>
      </c>
      <c r="W46" s="670">
        <v>44686</v>
      </c>
      <c r="X46" s="627"/>
      <c r="Y46" s="674"/>
      <c r="Z46" s="629"/>
      <c r="AA46" s="628"/>
      <c r="AB46" s="628"/>
      <c r="AC46" s="671" t="s">
        <v>1211</v>
      </c>
      <c r="AD46" s="673">
        <f>'[12]Pres General Productos'!$K$22</f>
        <v>0</v>
      </c>
      <c r="AE46" s="670" t="s">
        <v>1252</v>
      </c>
      <c r="AF46" s="627"/>
      <c r="AG46" s="787"/>
      <c r="AH46" s="629"/>
      <c r="AI46" s="628"/>
      <c r="AJ46" s="628"/>
      <c r="AK46" s="671"/>
      <c r="AL46" s="673"/>
      <c r="AM46" s="670"/>
      <c r="AN46" s="627"/>
    </row>
    <row r="47" spans="2:45" ht="72" customHeight="1" x14ac:dyDescent="0.3">
      <c r="B47" s="629"/>
      <c r="C47" s="628"/>
      <c r="D47" s="628"/>
      <c r="E47" s="648"/>
      <c r="F47" s="673"/>
      <c r="G47" s="670"/>
      <c r="H47" s="627"/>
      <c r="J47" s="629"/>
      <c r="K47" s="628"/>
      <c r="L47" s="628"/>
      <c r="M47" s="648"/>
      <c r="N47" s="673"/>
      <c r="O47" s="670"/>
      <c r="P47" s="627"/>
      <c r="R47" s="629"/>
      <c r="S47" s="628"/>
      <c r="T47" s="628"/>
      <c r="U47" s="671"/>
      <c r="V47" s="673"/>
      <c r="W47" s="670"/>
      <c r="X47" s="627"/>
      <c r="Y47" s="674"/>
      <c r="Z47" s="629"/>
      <c r="AA47" s="628"/>
      <c r="AB47" s="628"/>
      <c r="AC47" s="716">
        <v>2.4</v>
      </c>
      <c r="AD47" s="673">
        <f>'[12]Pres General Productos'!$K$23</f>
        <v>71250</v>
      </c>
      <c r="AE47" s="670" t="s">
        <v>1252</v>
      </c>
      <c r="AF47" s="627"/>
      <c r="AG47" s="787"/>
      <c r="AH47" s="629"/>
      <c r="AI47" s="628"/>
      <c r="AJ47" s="628"/>
      <c r="AK47" s="671"/>
      <c r="AL47" s="673"/>
      <c r="AM47" s="670"/>
      <c r="AN47" s="627"/>
    </row>
    <row r="48" spans="2:45" ht="85.5" customHeight="1" x14ac:dyDescent="0.3">
      <c r="B48" s="629"/>
      <c r="C48" s="628"/>
      <c r="D48" s="628"/>
      <c r="E48" s="648" t="s">
        <v>1191</v>
      </c>
      <c r="F48" s="673">
        <v>89200</v>
      </c>
      <c r="G48" s="670">
        <v>43910</v>
      </c>
      <c r="H48" s="627"/>
      <c r="J48" s="629"/>
      <c r="K48" s="628"/>
      <c r="L48" s="628"/>
      <c r="M48" s="648" t="s">
        <v>1191</v>
      </c>
      <c r="N48" s="673">
        <f>'[10]FA4.2FEfec.CDTotal17agos 2año'!$BD$26</f>
        <v>1029603.67</v>
      </c>
      <c r="O48" s="670">
        <v>44155</v>
      </c>
      <c r="P48" s="627"/>
      <c r="R48" s="629"/>
      <c r="S48" s="628"/>
      <c r="T48" s="628"/>
      <c r="U48" s="671" t="s">
        <v>1191</v>
      </c>
      <c r="V48" s="673">
        <f>'[11]Pres General Productos (2)'!$K$26</f>
        <v>586350</v>
      </c>
      <c r="W48" s="678">
        <v>44490</v>
      </c>
      <c r="X48" s="627"/>
      <c r="Y48" s="672"/>
      <c r="Z48" s="629"/>
      <c r="AA48" s="628"/>
      <c r="AB48" s="628"/>
      <c r="AC48" s="671" t="s">
        <v>1191</v>
      </c>
      <c r="AD48" s="673">
        <f>'[12]Pres General Productos'!$K$26</f>
        <v>63520.380000000121</v>
      </c>
      <c r="AE48" s="670" t="s">
        <v>1252</v>
      </c>
      <c r="AF48" s="627"/>
      <c r="AG48" s="786"/>
      <c r="AH48" s="629"/>
      <c r="AI48" s="628"/>
      <c r="AJ48" s="628"/>
      <c r="AK48" s="671"/>
      <c r="AL48" s="673"/>
      <c r="AM48" s="678"/>
      <c r="AN48" s="627"/>
    </row>
    <row r="49" spans="2:40" ht="84" x14ac:dyDescent="0.3">
      <c r="B49" s="629"/>
      <c r="C49" s="628"/>
      <c r="D49" s="628"/>
      <c r="E49" s="648" t="s">
        <v>1192</v>
      </c>
      <c r="F49" s="673">
        <v>103017.59</v>
      </c>
      <c r="G49" s="670">
        <v>43911</v>
      </c>
      <c r="H49" s="627"/>
      <c r="J49" s="629"/>
      <c r="K49" s="628"/>
      <c r="L49" s="628"/>
      <c r="M49" s="648" t="s">
        <v>1192</v>
      </c>
      <c r="N49" s="673">
        <f>'[10]FA4.2FEfec.CDTotal17agos 2año'!$BD$28</f>
        <v>331000</v>
      </c>
      <c r="O49" s="670">
        <v>44429</v>
      </c>
      <c r="P49" s="627"/>
      <c r="R49" s="629"/>
      <c r="S49" s="628"/>
      <c r="T49" s="628"/>
      <c r="U49" s="671" t="s">
        <v>1192</v>
      </c>
      <c r="V49" s="673">
        <f>'[11]Pres General Productos (2)'!$K$27</f>
        <v>341000</v>
      </c>
      <c r="W49" s="670">
        <v>44338</v>
      </c>
      <c r="X49" s="627"/>
      <c r="Y49" s="674"/>
      <c r="Z49" s="629"/>
      <c r="AA49" s="628"/>
      <c r="AB49" s="628"/>
      <c r="AC49" s="671" t="s">
        <v>1192</v>
      </c>
      <c r="AD49" s="673">
        <f>'[12]Pres General Productos'!$K$28</f>
        <v>126192.78000000001</v>
      </c>
      <c r="AE49" s="670" t="s">
        <v>1252</v>
      </c>
      <c r="AF49" s="627"/>
      <c r="AG49" s="787"/>
      <c r="AH49" s="629"/>
      <c r="AI49" s="628"/>
      <c r="AJ49" s="628"/>
      <c r="AK49" s="671"/>
      <c r="AL49" s="673"/>
      <c r="AM49" s="670"/>
      <c r="AN49" s="627"/>
    </row>
    <row r="50" spans="2:40" ht="70" x14ac:dyDescent="0.3">
      <c r="B50" s="629"/>
      <c r="C50" s="628"/>
      <c r="D50" s="628"/>
      <c r="E50" s="648" t="s">
        <v>1193</v>
      </c>
      <c r="F50" s="673">
        <v>44000</v>
      </c>
      <c r="G50" s="670">
        <v>44003</v>
      </c>
      <c r="H50" s="627"/>
      <c r="J50" s="629"/>
      <c r="K50" s="628"/>
      <c r="L50" s="628"/>
      <c r="M50" s="648" t="s">
        <v>1193</v>
      </c>
      <c r="N50" s="673">
        <f>'[10]FA4.2FEfec.CDTotal17agos 2año'!$BD$31</f>
        <v>309236.13</v>
      </c>
      <c r="O50" s="670">
        <v>44003</v>
      </c>
      <c r="P50" s="627"/>
      <c r="R50" s="629"/>
      <c r="S50" s="628"/>
      <c r="T50" s="628"/>
      <c r="U50" s="671" t="s">
        <v>1193</v>
      </c>
      <c r="V50" s="673">
        <v>255029.59</v>
      </c>
      <c r="W50" s="670">
        <v>44703</v>
      </c>
      <c r="X50" s="627"/>
      <c r="Z50" s="629"/>
      <c r="AA50" s="628"/>
      <c r="AB50" s="628"/>
      <c r="AC50" s="671" t="s">
        <v>1193</v>
      </c>
      <c r="AD50" s="673">
        <f>'[12]Pres General Productos'!$K$29</f>
        <v>106824.12000000005</v>
      </c>
      <c r="AE50" s="670" t="s">
        <v>1252</v>
      </c>
      <c r="AF50" s="627"/>
      <c r="AH50" s="629"/>
      <c r="AI50" s="628"/>
      <c r="AJ50" s="628"/>
      <c r="AK50" s="671"/>
      <c r="AL50" s="673"/>
      <c r="AM50" s="670"/>
      <c r="AN50" s="627"/>
    </row>
    <row r="51" spans="2:40" ht="83.5" customHeight="1" x14ac:dyDescent="0.3">
      <c r="B51" s="629"/>
      <c r="C51" s="628"/>
      <c r="D51" s="628"/>
      <c r="E51" s="648" t="s">
        <v>1194</v>
      </c>
      <c r="F51" s="673">
        <v>12710</v>
      </c>
      <c r="G51" s="670">
        <v>44124</v>
      </c>
      <c r="H51" s="627"/>
      <c r="J51" s="629"/>
      <c r="K51" s="628"/>
      <c r="L51" s="628"/>
      <c r="M51" s="648" t="s">
        <v>1194</v>
      </c>
      <c r="N51" s="673">
        <f>'[10]FA4.2FEfec.CDTotal17agos 2año'!$BD$33</f>
        <v>110000</v>
      </c>
      <c r="O51" s="670">
        <v>44124</v>
      </c>
      <c r="P51" s="627"/>
      <c r="R51" s="629"/>
      <c r="S51" s="628"/>
      <c r="T51" s="628"/>
      <c r="U51" s="671" t="s">
        <v>1194</v>
      </c>
      <c r="V51" s="673">
        <f>'[11]Pres General Productos (2)'!$K$30-3217.44</f>
        <v>16582.560000000001</v>
      </c>
      <c r="W51" s="670">
        <v>44398</v>
      </c>
      <c r="X51" s="627"/>
      <c r="Z51" s="629"/>
      <c r="AA51" s="628"/>
      <c r="AB51" s="628"/>
      <c r="AC51" s="671" t="s">
        <v>1194</v>
      </c>
      <c r="AD51" s="673">
        <f>'[12]Pres General Productos'!$K$30</f>
        <v>0</v>
      </c>
      <c r="AE51" s="670" t="s">
        <v>1252</v>
      </c>
      <c r="AF51" s="627"/>
      <c r="AH51" s="629"/>
      <c r="AI51" s="628"/>
      <c r="AJ51" s="628"/>
      <c r="AK51" s="671"/>
      <c r="AL51" s="673"/>
      <c r="AM51" s="670"/>
      <c r="AN51" s="627"/>
    </row>
    <row r="52" spans="2:40" ht="56.5" x14ac:dyDescent="0.35">
      <c r="B52" s="629"/>
      <c r="C52" s="628"/>
      <c r="D52" s="628"/>
      <c r="E52" s="648" t="s">
        <v>1195</v>
      </c>
      <c r="F52" s="673">
        <v>67079.62</v>
      </c>
      <c r="G52" s="670">
        <v>43971</v>
      </c>
      <c r="H52" s="627"/>
      <c r="J52" s="629"/>
      <c r="K52" s="628"/>
      <c r="L52" s="628"/>
      <c r="M52" s="648" t="s">
        <v>1195</v>
      </c>
      <c r="N52" s="673">
        <f>'[10]FA4.2FEfec.CDTotal17agos 2año'!$BD$35</f>
        <v>72268.55</v>
      </c>
      <c r="O52" s="670">
        <v>44336</v>
      </c>
      <c r="P52" s="627"/>
      <c r="R52" s="629"/>
      <c r="S52" s="628"/>
      <c r="T52" s="628"/>
      <c r="U52" s="671" t="s">
        <v>1195</v>
      </c>
      <c r="V52" s="679">
        <f>'[11]Pres General Productos (2)'!$K$33</f>
        <v>159344.37</v>
      </c>
      <c r="W52" s="670">
        <v>44501</v>
      </c>
      <c r="X52" s="627"/>
      <c r="Y52" s="672"/>
      <c r="Z52" s="629"/>
      <c r="AA52" s="628"/>
      <c r="AB52" s="628"/>
      <c r="AC52" s="671" t="s">
        <v>1195</v>
      </c>
      <c r="AD52" s="673">
        <v>70049.63</v>
      </c>
      <c r="AE52" s="670" t="s">
        <v>1252</v>
      </c>
      <c r="AF52" s="627"/>
      <c r="AG52" s="786"/>
      <c r="AH52" s="629"/>
      <c r="AI52" s="628"/>
      <c r="AJ52" s="628"/>
      <c r="AK52" s="671"/>
      <c r="AL52" s="679"/>
      <c r="AM52" s="670"/>
      <c r="AN52" s="627"/>
    </row>
    <row r="53" spans="2:40" ht="56.5" x14ac:dyDescent="0.35">
      <c r="B53" s="629"/>
      <c r="C53" s="628"/>
      <c r="D53" s="628"/>
      <c r="E53" s="648" t="s">
        <v>1196</v>
      </c>
      <c r="F53" s="673">
        <v>699.4</v>
      </c>
      <c r="G53" s="670">
        <v>43941</v>
      </c>
      <c r="H53" s="627"/>
      <c r="J53" s="629"/>
      <c r="K53" s="628"/>
      <c r="L53" s="628"/>
      <c r="M53" s="648" t="s">
        <v>1196</v>
      </c>
      <c r="N53" s="673">
        <f>'[10]FA4.2FEfec.CDTotal17agos 2año'!$BD$39</f>
        <v>62420.380000000005</v>
      </c>
      <c r="O53" s="670">
        <v>43941</v>
      </c>
      <c r="P53" s="627"/>
      <c r="R53" s="629"/>
      <c r="S53" s="628"/>
      <c r="T53" s="628"/>
      <c r="U53" s="671" t="s">
        <v>1196</v>
      </c>
      <c r="V53" s="679">
        <f>'[11]Pres General Productos (2)'!$K$37</f>
        <v>93415.790000000008</v>
      </c>
      <c r="W53" s="670">
        <v>44460</v>
      </c>
      <c r="X53" s="627"/>
      <c r="Z53" s="629"/>
      <c r="AA53" s="628"/>
      <c r="AB53" s="628"/>
      <c r="AC53" s="671" t="s">
        <v>1196</v>
      </c>
      <c r="AD53" s="673">
        <f>'[12]Pres General Productos'!$K$37</f>
        <v>12095.410000000014</v>
      </c>
      <c r="AE53" s="670" t="s">
        <v>1252</v>
      </c>
      <c r="AF53" s="627"/>
      <c r="AH53" s="629"/>
      <c r="AI53" s="628"/>
      <c r="AJ53" s="628"/>
      <c r="AK53" s="671"/>
      <c r="AL53" s="679"/>
      <c r="AM53" s="670"/>
      <c r="AN53" s="627"/>
    </row>
    <row r="54" spans="2:40" ht="74.150000000000006" customHeight="1" x14ac:dyDescent="0.3">
      <c r="B54" s="629"/>
      <c r="C54" s="628"/>
      <c r="D54" s="628"/>
      <c r="E54" s="648" t="s">
        <v>1197</v>
      </c>
      <c r="F54" s="673">
        <v>14285.714285714286</v>
      </c>
      <c r="G54" s="670" t="s">
        <v>1212</v>
      </c>
      <c r="H54" s="627"/>
      <c r="J54" s="629"/>
      <c r="K54" s="628"/>
      <c r="L54" s="628"/>
      <c r="M54" s="648" t="s">
        <v>1197</v>
      </c>
      <c r="N54" s="673">
        <f>'[10]FA4.2FEfec.CDTotal17agos 2año'!$BD$41</f>
        <v>35000</v>
      </c>
      <c r="O54" s="670">
        <v>44306</v>
      </c>
      <c r="P54" s="627"/>
      <c r="R54" s="629"/>
      <c r="S54" s="628"/>
      <c r="T54" s="628"/>
      <c r="U54" s="671" t="s">
        <v>1197</v>
      </c>
      <c r="V54" s="673">
        <f>'[11]Pres General Productos (2)'!$K$39</f>
        <v>67864.12</v>
      </c>
      <c r="W54" s="670">
        <v>44398</v>
      </c>
      <c r="X54" s="627"/>
      <c r="Z54" s="629"/>
      <c r="AA54" s="628"/>
      <c r="AB54" s="628"/>
      <c r="AC54" s="671" t="s">
        <v>1197</v>
      </c>
      <c r="AD54" s="673">
        <f>'[12]Pres General Productos'!$K$39</f>
        <v>17479.37</v>
      </c>
      <c r="AE54" s="670" t="s">
        <v>1252</v>
      </c>
      <c r="AF54" s="627"/>
      <c r="AH54" s="629"/>
      <c r="AI54" s="628"/>
      <c r="AJ54" s="628"/>
      <c r="AK54" s="671"/>
      <c r="AL54" s="673"/>
      <c r="AM54" s="670"/>
      <c r="AN54" s="627"/>
    </row>
    <row r="55" spans="2:40" ht="63" customHeight="1" x14ac:dyDescent="0.3">
      <c r="B55" s="629"/>
      <c r="C55" s="628"/>
      <c r="D55" s="628"/>
      <c r="E55" s="648" t="s">
        <v>1198</v>
      </c>
      <c r="F55" s="673">
        <v>40174.9</v>
      </c>
      <c r="G55" s="670" t="s">
        <v>1213</v>
      </c>
      <c r="H55" s="627"/>
      <c r="J55" s="629"/>
      <c r="K55" s="628"/>
      <c r="L55" s="628"/>
      <c r="M55" s="648" t="s">
        <v>1198</v>
      </c>
      <c r="N55" s="673">
        <f>'[10]FA4.2FEfec.CDTotal17agos 2año'!$BD$43</f>
        <v>40000</v>
      </c>
      <c r="O55" s="670" t="s">
        <v>1213</v>
      </c>
      <c r="P55" s="627"/>
      <c r="R55" s="629"/>
      <c r="S55" s="628"/>
      <c r="T55" s="628"/>
      <c r="U55" s="671" t="s">
        <v>1198</v>
      </c>
      <c r="V55" s="673">
        <f>'[11]Pres General Productos (2)'!$K$41</f>
        <v>28750</v>
      </c>
      <c r="W55" s="670">
        <v>44551</v>
      </c>
      <c r="X55" s="627"/>
      <c r="Z55" s="629"/>
      <c r="AA55" s="628"/>
      <c r="AB55" s="628"/>
      <c r="AC55" s="671" t="s">
        <v>1198</v>
      </c>
      <c r="AD55" s="673">
        <f>'[12]Pres General Productos'!$K$41</f>
        <v>2238.1399999999994</v>
      </c>
      <c r="AE55" s="670" t="s">
        <v>1252</v>
      </c>
      <c r="AF55" s="627"/>
      <c r="AG55" s="789"/>
      <c r="AH55" s="629"/>
      <c r="AI55" s="628"/>
      <c r="AJ55" s="628"/>
      <c r="AK55" s="671"/>
      <c r="AL55" s="673"/>
      <c r="AM55" s="670"/>
      <c r="AN55" s="627"/>
    </row>
    <row r="56" spans="2:40" ht="42.65" customHeight="1" x14ac:dyDescent="0.3">
      <c r="B56" s="629"/>
      <c r="C56" s="628"/>
      <c r="D56" s="628"/>
      <c r="E56" s="648" t="s">
        <v>1199</v>
      </c>
      <c r="F56" s="673">
        <v>147000</v>
      </c>
      <c r="G56" s="670">
        <v>44368</v>
      </c>
      <c r="H56" s="627"/>
      <c r="I56" s="656"/>
      <c r="J56" s="629"/>
      <c r="K56" s="628"/>
      <c r="L56" s="628"/>
      <c r="M56" s="648" t="s">
        <v>1199</v>
      </c>
      <c r="N56" s="673">
        <f>'[10]FA4.2FEfec.CDTotal17agos 2año'!$BD$45</f>
        <v>154970.70000000001</v>
      </c>
      <c r="O56" s="670">
        <v>44521</v>
      </c>
      <c r="P56" s="627"/>
      <c r="Q56" s="656"/>
      <c r="R56" s="629"/>
      <c r="S56" s="628"/>
      <c r="T56" s="628"/>
      <c r="U56" s="671" t="s">
        <v>1199</v>
      </c>
      <c r="V56" s="673">
        <f>'[11]Pres General Productos (2)'!$K$42</f>
        <v>198175.97</v>
      </c>
      <c r="W56" s="670">
        <v>44703</v>
      </c>
      <c r="X56" s="627"/>
      <c r="Y56" s="672"/>
      <c r="Z56" s="629"/>
      <c r="AA56" s="628"/>
      <c r="AB56" s="628"/>
      <c r="AC56" s="671" t="s">
        <v>1199</v>
      </c>
      <c r="AD56" s="673">
        <f>'[12]Pres General Productos'!$K$42</f>
        <v>111937.85</v>
      </c>
      <c r="AE56" s="670" t="s">
        <v>1252</v>
      </c>
      <c r="AF56" s="627"/>
      <c r="AG56" s="788"/>
      <c r="AH56" s="629"/>
      <c r="AI56" s="628"/>
      <c r="AJ56" s="628"/>
      <c r="AK56" s="671"/>
      <c r="AL56" s="673"/>
      <c r="AM56" s="670"/>
      <c r="AN56" s="627"/>
    </row>
    <row r="57" spans="2:40" ht="32.5" customHeight="1" x14ac:dyDescent="0.3">
      <c r="B57" s="629"/>
      <c r="C57" s="628"/>
      <c r="D57" s="628"/>
      <c r="E57" s="648" t="s">
        <v>1200</v>
      </c>
      <c r="F57" s="673">
        <v>170000</v>
      </c>
      <c r="G57" s="670">
        <v>44003</v>
      </c>
      <c r="H57" s="627"/>
      <c r="J57" s="629"/>
      <c r="K57" s="628"/>
      <c r="L57" s="628"/>
      <c r="M57" s="648" t="s">
        <v>1200</v>
      </c>
      <c r="N57" s="673">
        <v>220000</v>
      </c>
      <c r="O57" s="670">
        <v>44551</v>
      </c>
      <c r="P57" s="627"/>
      <c r="R57" s="629"/>
      <c r="S57" s="628"/>
      <c r="T57" s="628"/>
      <c r="U57" s="671" t="s">
        <v>1200</v>
      </c>
      <c r="V57" s="673">
        <v>523032.37</v>
      </c>
      <c r="W57" s="670">
        <v>44703</v>
      </c>
      <c r="X57" s="627"/>
      <c r="Z57" s="629"/>
      <c r="AA57" s="628"/>
      <c r="AB57" s="628"/>
      <c r="AC57" s="671" t="s">
        <v>1200</v>
      </c>
      <c r="AD57" s="673">
        <f>'[13]Pres General EE Productos'!$K$60</f>
        <v>267197.68</v>
      </c>
      <c r="AE57" s="670" t="s">
        <v>1252</v>
      </c>
      <c r="AF57" s="627"/>
      <c r="AH57" s="629"/>
      <c r="AI57" s="628"/>
      <c r="AJ57" s="628"/>
      <c r="AK57" s="671"/>
      <c r="AL57" s="673"/>
      <c r="AM57" s="670"/>
      <c r="AN57" s="627"/>
    </row>
    <row r="58" spans="2:40" ht="23.15" customHeight="1" thickBot="1" x14ac:dyDescent="0.35">
      <c r="B58" s="629"/>
      <c r="C58" s="628"/>
      <c r="D58" s="628"/>
      <c r="E58" s="648" t="s">
        <v>1201</v>
      </c>
      <c r="F58" s="673">
        <v>170000</v>
      </c>
      <c r="G58" s="670">
        <v>44003</v>
      </c>
      <c r="H58" s="627"/>
      <c r="J58" s="629"/>
      <c r="K58" s="628"/>
      <c r="L58" s="628"/>
      <c r="M58" s="648" t="s">
        <v>1201</v>
      </c>
      <c r="N58" s="680">
        <v>175244.25</v>
      </c>
      <c r="O58" s="681">
        <v>44551</v>
      </c>
      <c r="P58" s="627"/>
      <c r="R58" s="629"/>
      <c r="S58" s="628"/>
      <c r="T58" s="628"/>
      <c r="U58" s="671" t="s">
        <v>1201</v>
      </c>
      <c r="V58" s="673">
        <v>288920.14000000007</v>
      </c>
      <c r="W58" s="670">
        <v>44703</v>
      </c>
      <c r="X58" s="627"/>
      <c r="Z58" s="629"/>
      <c r="AA58" s="628"/>
      <c r="AB58" s="628"/>
      <c r="AC58" s="671" t="s">
        <v>1201</v>
      </c>
      <c r="AD58" s="673">
        <f>'[14]Pres General Renglon'!$I$58</f>
        <v>156780.21000000008</v>
      </c>
      <c r="AE58" s="670" t="s">
        <v>1252</v>
      </c>
      <c r="AF58" s="627"/>
      <c r="AH58" s="629"/>
      <c r="AI58" s="628"/>
      <c r="AJ58" s="628"/>
      <c r="AK58" s="671" t="s">
        <v>1201</v>
      </c>
      <c r="AL58" s="673"/>
      <c r="AM58" s="670"/>
      <c r="AN58" s="627"/>
    </row>
    <row r="59" spans="2:40" ht="28.5" customHeight="1" thickBot="1" x14ac:dyDescent="0.35">
      <c r="B59" s="629"/>
      <c r="C59" s="628"/>
      <c r="D59" s="628"/>
      <c r="E59" s="682" t="s">
        <v>1202</v>
      </c>
      <c r="F59" s="683">
        <f>SUM(F39:F58)</f>
        <v>3841439.5209527137</v>
      </c>
      <c r="G59" s="684"/>
      <c r="H59" s="627"/>
      <c r="J59" s="629"/>
      <c r="K59" s="628"/>
      <c r="L59" s="628"/>
      <c r="M59" s="663" t="s">
        <v>1202</v>
      </c>
      <c r="N59" s="685">
        <f>SUM(N39:N58)</f>
        <v>5794333.2300000004</v>
      </c>
      <c r="O59" s="684"/>
      <c r="P59" s="627"/>
      <c r="R59" s="629"/>
      <c r="S59" s="628"/>
      <c r="T59" s="628"/>
      <c r="U59" s="665" t="s">
        <v>1202</v>
      </c>
      <c r="V59" s="686">
        <f>SUM(V39:V58)</f>
        <v>4122341.0800000005</v>
      </c>
      <c r="W59" s="687"/>
      <c r="X59" s="627"/>
      <c r="Z59" s="629"/>
      <c r="AA59" s="628"/>
      <c r="AB59" s="628"/>
      <c r="AC59" s="665" t="s">
        <v>1202</v>
      </c>
      <c r="AD59" s="686">
        <f>SUM(AD39:AD58)</f>
        <v>1659405.08</v>
      </c>
      <c r="AE59" s="687"/>
      <c r="AF59" s="627"/>
      <c r="AH59" s="629"/>
      <c r="AI59" s="628"/>
      <c r="AJ59" s="628"/>
      <c r="AK59" s="665" t="s">
        <v>1202</v>
      </c>
      <c r="AL59" s="686">
        <f>SUM(AL39:AL58)</f>
        <v>0</v>
      </c>
      <c r="AM59" s="687"/>
      <c r="AN59" s="627"/>
    </row>
    <row r="60" spans="2:40" x14ac:dyDescent="0.3">
      <c r="B60" s="629"/>
      <c r="C60" s="628"/>
      <c r="D60" s="628"/>
      <c r="E60" s="628"/>
      <c r="F60" s="628"/>
      <c r="G60" s="628"/>
      <c r="H60" s="627"/>
      <c r="J60" s="629"/>
      <c r="K60" s="628"/>
      <c r="L60" s="628"/>
      <c r="M60" s="628"/>
      <c r="N60" s="628"/>
      <c r="O60" s="628"/>
      <c r="P60" s="627"/>
      <c r="R60" s="629"/>
      <c r="S60" s="628"/>
      <c r="T60" s="628"/>
      <c r="U60" s="628"/>
      <c r="V60" s="628"/>
      <c r="W60" s="628"/>
      <c r="X60" s="627"/>
      <c r="Z60" s="629"/>
      <c r="AA60" s="628"/>
      <c r="AB60" s="628"/>
      <c r="AC60" s="628"/>
      <c r="AD60" s="628"/>
      <c r="AE60" s="628"/>
      <c r="AF60" s="627"/>
      <c r="AG60" s="789"/>
      <c r="AH60" s="629"/>
      <c r="AI60" s="628"/>
      <c r="AJ60" s="628"/>
      <c r="AK60" s="628"/>
      <c r="AL60" s="628"/>
      <c r="AM60" s="628"/>
      <c r="AN60" s="627"/>
    </row>
    <row r="61" spans="2:40" ht="14.5" customHeight="1" thickBot="1" x14ac:dyDescent="0.35">
      <c r="B61" s="629"/>
      <c r="C61" s="851" t="s">
        <v>1214</v>
      </c>
      <c r="D61" s="851"/>
      <c r="E61" s="851"/>
      <c r="F61" s="851"/>
      <c r="G61" s="628"/>
      <c r="H61" s="627"/>
      <c r="J61" s="629"/>
      <c r="K61" s="851" t="s">
        <v>1214</v>
      </c>
      <c r="L61" s="851"/>
      <c r="M61" s="851"/>
      <c r="N61" s="851"/>
      <c r="O61" s="628"/>
      <c r="P61" s="627"/>
      <c r="R61" s="629"/>
      <c r="S61" s="851" t="s">
        <v>1214</v>
      </c>
      <c r="T61" s="851"/>
      <c r="U61" s="851"/>
      <c r="V61" s="851"/>
      <c r="W61" s="628"/>
      <c r="X61" s="627"/>
      <c r="Z61" s="629"/>
      <c r="AA61" s="851" t="s">
        <v>1214</v>
      </c>
      <c r="AB61" s="851"/>
      <c r="AC61" s="851"/>
      <c r="AD61" s="851"/>
      <c r="AE61" s="628"/>
      <c r="AF61" s="627"/>
      <c r="AH61" s="629"/>
      <c r="AI61" s="851" t="s">
        <v>1214</v>
      </c>
      <c r="AJ61" s="851"/>
      <c r="AK61" s="851"/>
      <c r="AL61" s="851"/>
      <c r="AM61" s="628"/>
      <c r="AN61" s="627"/>
    </row>
    <row r="62" spans="2:40" s="689" customFormat="1" ht="98.15" customHeight="1" thickBot="1" x14ac:dyDescent="0.35">
      <c r="B62" s="629"/>
      <c r="C62" s="851" t="s">
        <v>1215</v>
      </c>
      <c r="D62" s="855"/>
      <c r="E62" s="867" t="s">
        <v>1216</v>
      </c>
      <c r="F62" s="868"/>
      <c r="G62" s="628"/>
      <c r="H62" s="627"/>
      <c r="I62" s="688"/>
      <c r="J62" s="629"/>
      <c r="K62" s="851" t="s">
        <v>1215</v>
      </c>
      <c r="L62" s="855"/>
      <c r="M62" s="856" t="s">
        <v>1217</v>
      </c>
      <c r="N62" s="857"/>
      <c r="O62" s="628"/>
      <c r="P62" s="627"/>
      <c r="R62" s="629"/>
      <c r="S62" s="851" t="s">
        <v>1215</v>
      </c>
      <c r="T62" s="855"/>
      <c r="U62" s="690" t="s">
        <v>1218</v>
      </c>
      <c r="V62" s="691" t="s">
        <v>1219</v>
      </c>
      <c r="W62" s="628"/>
      <c r="X62" s="627"/>
      <c r="Y62" s="692"/>
      <c r="Z62" s="629"/>
      <c r="AA62" s="851" t="s">
        <v>1215</v>
      </c>
      <c r="AB62" s="855"/>
      <c r="AC62" s="690" t="s">
        <v>1430</v>
      </c>
      <c r="AD62" s="691" t="s">
        <v>1431</v>
      </c>
      <c r="AE62" s="628"/>
      <c r="AF62" s="627"/>
      <c r="AG62" s="783"/>
      <c r="AH62" s="629"/>
      <c r="AI62" s="851" t="s">
        <v>1215</v>
      </c>
      <c r="AJ62" s="855"/>
      <c r="AK62" s="690" t="s">
        <v>1218</v>
      </c>
      <c r="AL62" s="691" t="s">
        <v>1220</v>
      </c>
      <c r="AM62" s="628"/>
      <c r="AN62" s="627"/>
    </row>
    <row r="63" spans="2:40" ht="31.5" customHeight="1" thickBot="1" x14ac:dyDescent="0.35">
      <c r="B63" s="629"/>
      <c r="C63" s="866"/>
      <c r="D63" s="866"/>
      <c r="E63" s="866"/>
      <c r="F63" s="866"/>
      <c r="G63" s="628"/>
      <c r="H63" s="627"/>
      <c r="J63" s="629"/>
      <c r="K63" s="866"/>
      <c r="L63" s="866"/>
      <c r="M63" s="866"/>
      <c r="N63" s="866"/>
      <c r="O63" s="628"/>
      <c r="P63" s="627"/>
      <c r="R63" s="629"/>
      <c r="S63" s="866"/>
      <c r="T63" s="866"/>
      <c r="U63" s="866"/>
      <c r="V63" s="866"/>
      <c r="W63" s="628"/>
      <c r="X63" s="627"/>
      <c r="Z63" s="629"/>
      <c r="AA63" s="866"/>
      <c r="AB63" s="866"/>
      <c r="AC63" s="866"/>
      <c r="AD63" s="866"/>
      <c r="AE63" s="628"/>
      <c r="AF63" s="627"/>
      <c r="AH63" s="629"/>
      <c r="AI63" s="866"/>
      <c r="AJ63" s="866"/>
      <c r="AK63" s="866"/>
      <c r="AL63" s="866"/>
      <c r="AM63" s="628"/>
      <c r="AN63" s="627"/>
    </row>
    <row r="64" spans="2:40" ht="50.15" customHeight="1" thickBot="1" x14ac:dyDescent="0.35">
      <c r="B64" s="629"/>
      <c r="C64" s="851" t="s">
        <v>1221</v>
      </c>
      <c r="D64" s="855"/>
      <c r="E64" s="869"/>
      <c r="F64" s="870"/>
      <c r="G64" s="628"/>
      <c r="H64" s="627"/>
      <c r="J64" s="629"/>
      <c r="K64" s="851" t="s">
        <v>1221</v>
      </c>
      <c r="L64" s="855"/>
      <c r="M64" s="869"/>
      <c r="N64" s="870"/>
      <c r="O64" s="628"/>
      <c r="P64" s="627"/>
      <c r="R64" s="629"/>
      <c r="S64" s="851" t="s">
        <v>1221</v>
      </c>
      <c r="T64" s="855"/>
      <c r="U64" s="869"/>
      <c r="V64" s="870"/>
      <c r="W64" s="628"/>
      <c r="X64" s="627"/>
      <c r="Z64" s="629"/>
      <c r="AA64" s="851" t="s">
        <v>1221</v>
      </c>
      <c r="AB64" s="855"/>
      <c r="AC64" s="869"/>
      <c r="AD64" s="870"/>
      <c r="AE64" s="628"/>
      <c r="AF64" s="627"/>
      <c r="AH64" s="629"/>
      <c r="AI64" s="851" t="s">
        <v>1221</v>
      </c>
      <c r="AJ64" s="855"/>
      <c r="AK64" s="869"/>
      <c r="AL64" s="870"/>
      <c r="AM64" s="628"/>
      <c r="AN64" s="627"/>
    </row>
    <row r="65" spans="2:40" ht="100.4" customHeight="1" thickBot="1" x14ac:dyDescent="0.35">
      <c r="B65" s="629"/>
      <c r="C65" s="851" t="s">
        <v>1222</v>
      </c>
      <c r="D65" s="855"/>
      <c r="E65" s="869"/>
      <c r="F65" s="870"/>
      <c r="G65" s="628"/>
      <c r="H65" s="627"/>
      <c r="J65" s="629"/>
      <c r="K65" s="851" t="s">
        <v>1222</v>
      </c>
      <c r="L65" s="855"/>
      <c r="M65" s="869"/>
      <c r="N65" s="870"/>
      <c r="O65" s="628"/>
      <c r="P65" s="627"/>
      <c r="R65" s="629"/>
      <c r="S65" s="851" t="s">
        <v>1222</v>
      </c>
      <c r="T65" s="855"/>
      <c r="U65" s="869"/>
      <c r="V65" s="870"/>
      <c r="W65" s="628"/>
      <c r="X65" s="627"/>
      <c r="Z65" s="629"/>
      <c r="AA65" s="851" t="s">
        <v>1222</v>
      </c>
      <c r="AB65" s="855"/>
      <c r="AC65" s="869"/>
      <c r="AD65" s="870"/>
      <c r="AE65" s="628"/>
      <c r="AF65" s="627"/>
      <c r="AH65" s="629"/>
      <c r="AI65" s="851" t="s">
        <v>1222</v>
      </c>
      <c r="AJ65" s="855"/>
      <c r="AK65" s="869"/>
      <c r="AL65" s="870"/>
      <c r="AM65" s="628"/>
      <c r="AN65" s="627"/>
    </row>
    <row r="66" spans="2:40" x14ac:dyDescent="0.3">
      <c r="B66" s="629"/>
      <c r="C66" s="628"/>
      <c r="D66" s="628"/>
      <c r="E66" s="628"/>
      <c r="F66" s="628"/>
      <c r="G66" s="628"/>
      <c r="H66" s="627"/>
      <c r="J66" s="629"/>
      <c r="K66" s="628"/>
      <c r="L66" s="628"/>
      <c r="M66" s="628"/>
      <c r="N66" s="628"/>
      <c r="O66" s="628"/>
      <c r="P66" s="627"/>
      <c r="R66" s="629"/>
      <c r="S66" s="628"/>
      <c r="T66" s="628"/>
      <c r="U66" s="628"/>
      <c r="V66" s="628"/>
      <c r="W66" s="628"/>
      <c r="X66" s="627"/>
      <c r="Z66" s="629"/>
      <c r="AA66" s="628"/>
      <c r="AB66" s="628"/>
      <c r="AC66" s="628"/>
      <c r="AD66" s="628"/>
      <c r="AE66" s="628"/>
      <c r="AF66" s="627"/>
      <c r="AH66" s="629"/>
      <c r="AI66" s="628"/>
      <c r="AJ66" s="628"/>
      <c r="AK66" s="628"/>
      <c r="AL66" s="628"/>
      <c r="AM66" s="628"/>
      <c r="AN66" s="627"/>
    </row>
    <row r="67" spans="2:40" ht="14.5" thickBot="1" x14ac:dyDescent="0.35">
      <c r="B67" s="693"/>
      <c r="C67" s="874"/>
      <c r="D67" s="874"/>
      <c r="E67" s="694"/>
      <c r="F67" s="695"/>
      <c r="G67" s="695"/>
      <c r="H67" s="696"/>
      <c r="J67" s="693"/>
      <c r="K67" s="874"/>
      <c r="L67" s="874"/>
      <c r="M67" s="694"/>
      <c r="N67" s="695"/>
      <c r="O67" s="695"/>
      <c r="P67" s="696"/>
      <c r="R67" s="693"/>
      <c r="S67" s="874"/>
      <c r="T67" s="874"/>
      <c r="U67" s="694"/>
      <c r="V67" s="695"/>
      <c r="W67" s="695"/>
      <c r="X67" s="696"/>
      <c r="Z67" s="693"/>
      <c r="AA67" s="874"/>
      <c r="AB67" s="874"/>
      <c r="AC67" s="694"/>
      <c r="AD67" s="695"/>
      <c r="AE67" s="695"/>
      <c r="AF67" s="696"/>
      <c r="AH67" s="693"/>
      <c r="AI67" s="874"/>
      <c r="AJ67" s="874"/>
      <c r="AK67" s="694"/>
      <c r="AL67" s="695"/>
      <c r="AM67" s="695"/>
      <c r="AN67" s="696"/>
    </row>
    <row r="68" spans="2:40" ht="20.149999999999999" customHeight="1" x14ac:dyDescent="0.3">
      <c r="B68" s="697"/>
      <c r="C68" s="871"/>
      <c r="D68" s="871"/>
      <c r="E68" s="872"/>
      <c r="F68" s="872"/>
      <c r="G68" s="698"/>
    </row>
    <row r="69" spans="2:40" ht="17.5" customHeight="1" x14ac:dyDescent="0.3">
      <c r="B69" s="697"/>
      <c r="C69" s="873"/>
      <c r="D69" s="873"/>
      <c r="E69" s="872"/>
      <c r="F69" s="872"/>
      <c r="G69" s="698"/>
      <c r="N69" s="622"/>
      <c r="O69" s="622"/>
    </row>
    <row r="70" spans="2:40" x14ac:dyDescent="0.3">
      <c r="B70" s="697"/>
      <c r="C70" s="699"/>
      <c r="D70" s="697"/>
      <c r="E70" s="55"/>
      <c r="F70" s="698"/>
      <c r="G70" s="698"/>
      <c r="N70" s="622"/>
      <c r="T70" s="622">
        <v>5087020.43</v>
      </c>
    </row>
    <row r="71" spans="2:40" x14ac:dyDescent="0.3">
      <c r="B71" s="697"/>
      <c r="C71" s="699"/>
      <c r="D71" s="699"/>
      <c r="E71" s="55"/>
      <c r="F71" s="55"/>
      <c r="G71" s="55"/>
      <c r="N71" s="622"/>
      <c r="T71" s="622">
        <f>Y56</f>
        <v>0</v>
      </c>
    </row>
    <row r="72" spans="2:40" x14ac:dyDescent="0.3">
      <c r="T72" s="622">
        <f>SUM(T70:T71)</f>
        <v>5087020.43</v>
      </c>
    </row>
    <row r="76" spans="2:40" x14ac:dyDescent="0.3">
      <c r="V76" s="700"/>
    </row>
    <row r="82" spans="21:22" x14ac:dyDescent="0.3">
      <c r="U82" s="701"/>
      <c r="V82" s="702"/>
    </row>
    <row r="83" spans="21:22" x14ac:dyDescent="0.3">
      <c r="U83" s="701"/>
      <c r="V83" s="702"/>
    </row>
    <row r="84" spans="21:22" x14ac:dyDescent="0.3">
      <c r="U84" s="622"/>
      <c r="V84" s="702"/>
    </row>
    <row r="85" spans="21:22" x14ac:dyDescent="0.3">
      <c r="U85" s="703"/>
      <c r="V85" s="702"/>
    </row>
    <row r="86" spans="21:22" x14ac:dyDescent="0.3">
      <c r="U86" s="703"/>
      <c r="V86" s="702"/>
    </row>
  </sheetData>
  <mergeCells count="121">
    <mergeCell ref="C68:D68"/>
    <mergeCell ref="E68:F68"/>
    <mergeCell ref="C69:D69"/>
    <mergeCell ref="E69:F69"/>
    <mergeCell ref="AA65:AB65"/>
    <mergeCell ref="AC65:AD65"/>
    <mergeCell ref="AI65:AJ65"/>
    <mergeCell ref="AK65:AL65"/>
    <mergeCell ref="C67:D67"/>
    <mergeCell ref="K67:L67"/>
    <mergeCell ref="S67:T67"/>
    <mergeCell ref="AA67:AB67"/>
    <mergeCell ref="AI67:AJ67"/>
    <mergeCell ref="AA64:AB64"/>
    <mergeCell ref="AC64:AD64"/>
    <mergeCell ref="AI64:AJ64"/>
    <mergeCell ref="AK64:AL64"/>
    <mergeCell ref="C65:D65"/>
    <mergeCell ref="E65:F65"/>
    <mergeCell ref="K65:L65"/>
    <mergeCell ref="M65:N65"/>
    <mergeCell ref="S65:T65"/>
    <mergeCell ref="U65:V65"/>
    <mergeCell ref="C64:D64"/>
    <mergeCell ref="E64:F64"/>
    <mergeCell ref="K64:L64"/>
    <mergeCell ref="M64:N64"/>
    <mergeCell ref="S64:T64"/>
    <mergeCell ref="U64:V64"/>
    <mergeCell ref="C61:F61"/>
    <mergeCell ref="K61:N61"/>
    <mergeCell ref="S61:V61"/>
    <mergeCell ref="AA61:AD61"/>
    <mergeCell ref="AI61:AL61"/>
    <mergeCell ref="AI62:AJ62"/>
    <mergeCell ref="C63:F63"/>
    <mergeCell ref="K63:N63"/>
    <mergeCell ref="S63:V63"/>
    <mergeCell ref="AA63:AD63"/>
    <mergeCell ref="AI63:AL63"/>
    <mergeCell ref="C62:D62"/>
    <mergeCell ref="E62:F62"/>
    <mergeCell ref="K62:L62"/>
    <mergeCell ref="M62:N62"/>
    <mergeCell ref="S62:T62"/>
    <mergeCell ref="AA62:AB62"/>
    <mergeCell ref="C38:D38"/>
    <mergeCell ref="K38:L38"/>
    <mergeCell ref="S38:T38"/>
    <mergeCell ref="AA38:AB38"/>
    <mergeCell ref="AI38:AJ38"/>
    <mergeCell ref="C39:D40"/>
    <mergeCell ref="K39:L40"/>
    <mergeCell ref="S39:T40"/>
    <mergeCell ref="AA39:AB40"/>
    <mergeCell ref="AI39:AJ40"/>
    <mergeCell ref="C15:D15"/>
    <mergeCell ref="K15:L15"/>
    <mergeCell ref="S15:T15"/>
    <mergeCell ref="AA15:AB15"/>
    <mergeCell ref="AI15:AJ15"/>
    <mergeCell ref="C37:D37"/>
    <mergeCell ref="K37:L37"/>
    <mergeCell ref="S37:T37"/>
    <mergeCell ref="AA37:AB37"/>
    <mergeCell ref="AI37:AJ37"/>
    <mergeCell ref="C12:F12"/>
    <mergeCell ref="K12:N12"/>
    <mergeCell ref="S12:V12"/>
    <mergeCell ref="AA12:AD12"/>
    <mergeCell ref="AI12:AL12"/>
    <mergeCell ref="C14:D14"/>
    <mergeCell ref="K14:L14"/>
    <mergeCell ref="S14:T14"/>
    <mergeCell ref="AA14:AB14"/>
    <mergeCell ref="AI14:AJ14"/>
    <mergeCell ref="AK9:AL9"/>
    <mergeCell ref="C11:D11"/>
    <mergeCell ref="E11:F11"/>
    <mergeCell ref="K11:L11"/>
    <mergeCell ref="M11:N11"/>
    <mergeCell ref="S11:T11"/>
    <mergeCell ref="U11:V11"/>
    <mergeCell ref="AA11:AB11"/>
    <mergeCell ref="AC11:AD11"/>
    <mergeCell ref="AI11:AJ11"/>
    <mergeCell ref="AK11:AL11"/>
    <mergeCell ref="C8:D8"/>
    <mergeCell ref="K8:L8"/>
    <mergeCell ref="S8:T8"/>
    <mergeCell ref="AA8:AB8"/>
    <mergeCell ref="AI8:AJ8"/>
    <mergeCell ref="C9:D9"/>
    <mergeCell ref="E9:F9"/>
    <mergeCell ref="K9:L9"/>
    <mergeCell ref="M9:N9"/>
    <mergeCell ref="S9:T9"/>
    <mergeCell ref="U9:V9"/>
    <mergeCell ref="AA9:AB9"/>
    <mergeCell ref="AC9:AD9"/>
    <mergeCell ref="AI9:AJ9"/>
    <mergeCell ref="C6:D6"/>
    <mergeCell ref="K6:L6"/>
    <mergeCell ref="S6:T6"/>
    <mergeCell ref="AA6:AB6"/>
    <mergeCell ref="AI6:AJ6"/>
    <mergeCell ref="C7:F7"/>
    <mergeCell ref="K7:N7"/>
    <mergeCell ref="S7:V7"/>
    <mergeCell ref="AA7:AD7"/>
    <mergeCell ref="AI7:AL7"/>
    <mergeCell ref="C3:G3"/>
    <mergeCell ref="K3:O3"/>
    <mergeCell ref="S3:W3"/>
    <mergeCell ref="AA3:AE3"/>
    <mergeCell ref="AI3:AM3"/>
    <mergeCell ref="B4:F4"/>
    <mergeCell ref="J4:N4"/>
    <mergeCell ref="R4:V4"/>
    <mergeCell ref="Z4:AD4"/>
    <mergeCell ref="AH4:AL4"/>
  </mergeCells>
  <dataValidations count="2">
    <dataValidation type="list" allowBlank="1" showInputMessage="1" showErrorMessage="1" sqref="E68" xr:uid="{00000000-0002-0000-0100-000000000000}">
      <formula1>$J$74:$J$75</formula1>
    </dataValidation>
    <dataValidation type="whole" allowBlank="1" showInputMessage="1" showErrorMessage="1" sqref="E64 E7 M64 M7 U64 U7 AC64 AC7 AK64 AK7" xr:uid="{00000000-0002-0000-0100-000001000000}">
      <formula1>-999999999</formula1>
      <formula2>999999999</formula2>
    </dataValidation>
  </dataValidations>
  <pageMargins left="0.25" right="0.25" top="0.18" bottom="0.19" header="0.17" footer="0.17"/>
  <pageSetup paperSize="5" scale="9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115"/>
  <sheetViews>
    <sheetView tabSelected="1" topLeftCell="C1" workbookViewId="0">
      <selection activeCell="H48" sqref="H48"/>
    </sheetView>
  </sheetViews>
  <sheetFormatPr defaultColWidth="8.453125" defaultRowHeight="14" x14ac:dyDescent="0.3"/>
  <cols>
    <col min="1" max="2" width="1.7265625" style="1" customWidth="1"/>
    <col min="3" max="3" width="33.26953125" style="1" customWidth="1"/>
    <col min="4" max="4" width="12.7265625" style="1" customWidth="1"/>
    <col min="5" max="5" width="76.54296875" style="1" customWidth="1"/>
    <col min="6" max="6" width="1.81640625" style="1" customWidth="1"/>
    <col min="7" max="7" width="2.54296875" style="1" customWidth="1"/>
    <col min="8" max="8" width="49.54296875" style="1" customWidth="1"/>
    <col min="9" max="16384" width="8.453125" style="1"/>
  </cols>
  <sheetData>
    <row r="1" spans="2:7" ht="14.5" thickBot="1" x14ac:dyDescent="0.35"/>
    <row r="2" spans="2:7" ht="24" customHeight="1" thickBot="1" x14ac:dyDescent="0.35">
      <c r="B2" s="2"/>
      <c r="C2" s="3"/>
      <c r="D2" s="3"/>
      <c r="E2" s="3"/>
      <c r="F2" s="4"/>
    </row>
    <row r="3" spans="2:7" ht="30" customHeight="1" thickBot="1" x14ac:dyDescent="0.35">
      <c r="B3" s="5"/>
      <c r="C3" s="888" t="s">
        <v>0</v>
      </c>
      <c r="D3" s="889"/>
      <c r="E3" s="890"/>
      <c r="F3" s="6"/>
      <c r="G3" s="7"/>
    </row>
    <row r="4" spans="2:7" ht="15" customHeight="1" x14ac:dyDescent="0.3">
      <c r="B4" s="891"/>
      <c r="C4" s="892"/>
      <c r="D4" s="892"/>
      <c r="E4" s="892"/>
      <c r="F4" s="6"/>
      <c r="G4" s="7"/>
    </row>
    <row r="5" spans="2:7" ht="15" customHeight="1" x14ac:dyDescent="0.3">
      <c r="B5" s="8"/>
      <c r="C5" s="893"/>
      <c r="D5" s="893"/>
      <c r="E5" s="893"/>
      <c r="F5" s="6"/>
      <c r="G5" s="7"/>
    </row>
    <row r="6" spans="2:7" ht="15" customHeight="1" x14ac:dyDescent="0.3">
      <c r="B6" s="8"/>
      <c r="C6" s="9"/>
      <c r="D6" s="10"/>
      <c r="E6" s="724"/>
      <c r="F6" s="6"/>
      <c r="G6" s="7"/>
    </row>
    <row r="7" spans="2:7" ht="20.149999999999999" customHeight="1" x14ac:dyDescent="0.3">
      <c r="B7" s="8"/>
      <c r="C7" s="894" t="s">
        <v>1</v>
      </c>
      <c r="D7" s="894"/>
      <c r="E7" s="725"/>
      <c r="F7" s="6"/>
      <c r="G7" s="7"/>
    </row>
    <row r="8" spans="2:7" ht="20.149999999999999" customHeight="1" thickBot="1" x14ac:dyDescent="0.35">
      <c r="B8" s="8"/>
      <c r="C8" s="895" t="s">
        <v>2</v>
      </c>
      <c r="D8" s="895"/>
      <c r="E8" s="895"/>
      <c r="F8" s="6"/>
      <c r="G8" s="7"/>
    </row>
    <row r="9" spans="2:7" ht="30" customHeight="1" thickBot="1" x14ac:dyDescent="0.35">
      <c r="B9" s="8"/>
      <c r="C9" s="11" t="s">
        <v>3</v>
      </c>
      <c r="D9" s="11" t="s">
        <v>4</v>
      </c>
      <c r="E9" s="19" t="s">
        <v>5</v>
      </c>
      <c r="F9" s="6"/>
      <c r="G9" s="7"/>
    </row>
    <row r="10" spans="2:7" ht="175.5" customHeight="1" thickBot="1" x14ac:dyDescent="0.35">
      <c r="B10" s="8"/>
      <c r="C10" s="12" t="s">
        <v>6</v>
      </c>
      <c r="D10" s="13" t="s">
        <v>7</v>
      </c>
      <c r="E10" s="12" t="s">
        <v>8</v>
      </c>
      <c r="F10" s="6"/>
      <c r="G10" s="7"/>
    </row>
    <row r="11" spans="2:7" ht="112.5" customHeight="1" thickBot="1" x14ac:dyDescent="0.35">
      <c r="B11" s="8"/>
      <c r="C11" s="12" t="s">
        <v>9</v>
      </c>
      <c r="D11" s="13" t="s">
        <v>10</v>
      </c>
      <c r="E11" s="12" t="s">
        <v>911</v>
      </c>
      <c r="F11" s="6"/>
      <c r="G11" s="7"/>
    </row>
    <row r="12" spans="2:7" ht="136.5" customHeight="1" thickBot="1" x14ac:dyDescent="0.35">
      <c r="B12" s="8"/>
      <c r="C12" s="12" t="s">
        <v>11</v>
      </c>
      <c r="D12" s="13" t="s">
        <v>7</v>
      </c>
      <c r="E12" s="12" t="s">
        <v>75</v>
      </c>
      <c r="F12" s="6"/>
      <c r="G12" s="7"/>
    </row>
    <row r="13" spans="2:7" ht="78.75" customHeight="1" thickBot="1" x14ac:dyDescent="0.35">
      <c r="B13" s="8"/>
      <c r="C13" s="12" t="s">
        <v>12</v>
      </c>
      <c r="D13" s="13" t="s">
        <v>10</v>
      </c>
      <c r="E13" s="12" t="s">
        <v>67</v>
      </c>
      <c r="F13" s="6"/>
      <c r="G13" s="7"/>
    </row>
    <row r="14" spans="2:7" ht="102" customHeight="1" thickBot="1" x14ac:dyDescent="0.35">
      <c r="B14" s="8"/>
      <c r="C14" s="12" t="s">
        <v>13</v>
      </c>
      <c r="D14" s="13" t="s">
        <v>7</v>
      </c>
      <c r="E14" s="12" t="s">
        <v>68</v>
      </c>
      <c r="F14" s="6"/>
      <c r="G14" s="7"/>
    </row>
    <row r="15" spans="2:7" ht="308.25" customHeight="1" thickBot="1" x14ac:dyDescent="0.35">
      <c r="B15" s="8"/>
      <c r="C15" s="12" t="s">
        <v>14</v>
      </c>
      <c r="D15" s="13" t="s">
        <v>7</v>
      </c>
      <c r="E15" s="12" t="s">
        <v>76</v>
      </c>
      <c r="F15" s="6"/>
      <c r="G15" s="14"/>
    </row>
    <row r="16" spans="2:7" ht="206.25" customHeight="1" thickBot="1" x14ac:dyDescent="0.35">
      <c r="B16" s="8"/>
      <c r="C16" s="12" t="s">
        <v>15</v>
      </c>
      <c r="D16" s="13" t="s">
        <v>7</v>
      </c>
      <c r="E16" s="12" t="s">
        <v>69</v>
      </c>
      <c r="F16" s="6"/>
      <c r="G16" s="7"/>
    </row>
    <row r="17" spans="2:8" ht="147.75" customHeight="1" thickBot="1" x14ac:dyDescent="0.35">
      <c r="B17" s="8"/>
      <c r="C17" s="12" t="s">
        <v>16</v>
      </c>
      <c r="D17" s="13" t="s">
        <v>10</v>
      </c>
      <c r="E17" s="12" t="s">
        <v>1253</v>
      </c>
      <c r="F17" s="6"/>
      <c r="G17" s="7"/>
    </row>
    <row r="18" spans="2:8" ht="30" customHeight="1" thickBot="1" x14ac:dyDescent="0.35">
      <c r="B18" s="8"/>
      <c r="C18" s="896" t="s">
        <v>17</v>
      </c>
      <c r="D18" s="897"/>
      <c r="E18" s="898"/>
      <c r="F18" s="15"/>
      <c r="G18" s="16"/>
    </row>
    <row r="19" spans="2:8" ht="203.25" customHeight="1" thickBot="1" x14ac:dyDescent="0.35">
      <c r="B19" s="8"/>
      <c r="C19" s="12" t="s">
        <v>18</v>
      </c>
      <c r="D19" s="13" t="s">
        <v>10</v>
      </c>
      <c r="E19" s="12" t="s">
        <v>1254</v>
      </c>
      <c r="F19" s="6"/>
      <c r="G19" s="7"/>
    </row>
    <row r="20" spans="2:8" ht="142.5" customHeight="1" thickBot="1" x14ac:dyDescent="0.35">
      <c r="B20" s="8"/>
      <c r="C20" s="12" t="s">
        <v>19</v>
      </c>
      <c r="D20" s="13" t="s">
        <v>20</v>
      </c>
      <c r="E20" s="12" t="s">
        <v>1255</v>
      </c>
      <c r="F20" s="6"/>
      <c r="G20" s="7"/>
    </row>
    <row r="21" spans="2:8" ht="45" customHeight="1" thickBot="1" x14ac:dyDescent="0.35">
      <c r="B21" s="8"/>
      <c r="C21" s="12" t="s">
        <v>21</v>
      </c>
      <c r="D21" s="13" t="s">
        <v>10</v>
      </c>
      <c r="E21" s="12" t="s">
        <v>22</v>
      </c>
      <c r="F21" s="6"/>
      <c r="G21" s="7"/>
    </row>
    <row r="22" spans="2:8" ht="30" customHeight="1" thickBot="1" x14ac:dyDescent="0.35">
      <c r="B22" s="8"/>
      <c r="C22" s="896" t="s">
        <v>23</v>
      </c>
      <c r="D22" s="897"/>
      <c r="E22" s="898"/>
      <c r="F22" s="15"/>
      <c r="G22" s="16"/>
    </row>
    <row r="23" spans="2:8" ht="122.25" customHeight="1" thickBot="1" x14ac:dyDescent="0.35">
      <c r="B23" s="8"/>
      <c r="C23" s="12" t="s">
        <v>24</v>
      </c>
      <c r="D23" s="13" t="s">
        <v>25</v>
      </c>
      <c r="E23" s="12" t="s">
        <v>60</v>
      </c>
      <c r="F23" s="6"/>
      <c r="G23" s="7"/>
    </row>
    <row r="24" spans="2:8" ht="68.25" customHeight="1" thickBot="1" x14ac:dyDescent="0.35">
      <c r="B24" s="8"/>
      <c r="C24" s="12" t="s">
        <v>26</v>
      </c>
      <c r="D24" s="13" t="s">
        <v>10</v>
      </c>
      <c r="E24" s="12" t="s">
        <v>77</v>
      </c>
      <c r="F24" s="6"/>
      <c r="G24" s="7"/>
    </row>
    <row r="25" spans="2:8" ht="134.25" customHeight="1" thickBot="1" x14ac:dyDescent="0.35">
      <c r="B25" s="8"/>
      <c r="C25" s="12" t="s">
        <v>27</v>
      </c>
      <c r="D25" s="13" t="s">
        <v>10</v>
      </c>
      <c r="E25" s="12" t="s">
        <v>66</v>
      </c>
      <c r="F25" s="6"/>
      <c r="G25" s="7"/>
    </row>
    <row r="26" spans="2:8" ht="299.25" customHeight="1" thickBot="1" x14ac:dyDescent="0.35">
      <c r="B26" s="8"/>
      <c r="C26" s="12" t="s">
        <v>28</v>
      </c>
      <c r="D26" s="13" t="s">
        <v>7</v>
      </c>
      <c r="E26" s="717" t="s">
        <v>78</v>
      </c>
      <c r="F26" s="6"/>
      <c r="G26" s="7"/>
      <c r="H26" s="37"/>
    </row>
    <row r="27" spans="2:8" ht="220.5" customHeight="1" thickBot="1" x14ac:dyDescent="0.35">
      <c r="B27" s="8"/>
      <c r="C27" s="12" t="s">
        <v>29</v>
      </c>
      <c r="D27" s="13" t="s">
        <v>10</v>
      </c>
      <c r="E27" s="12" t="s">
        <v>1256</v>
      </c>
      <c r="F27" s="6"/>
      <c r="G27" s="7"/>
    </row>
    <row r="28" spans="2:8" ht="101.25" customHeight="1" thickBot="1" x14ac:dyDescent="0.35">
      <c r="B28" s="8"/>
      <c r="C28" s="12" t="s">
        <v>30</v>
      </c>
      <c r="D28" s="13" t="s">
        <v>10</v>
      </c>
      <c r="E28" s="12" t="s">
        <v>61</v>
      </c>
      <c r="F28" s="6"/>
      <c r="G28" s="7"/>
    </row>
    <row r="29" spans="2:8" ht="132" customHeight="1" thickBot="1" x14ac:dyDescent="0.35">
      <c r="B29" s="8"/>
      <c r="C29" s="12" t="s">
        <v>31</v>
      </c>
      <c r="D29" s="13" t="s">
        <v>10</v>
      </c>
      <c r="E29" s="12" t="s">
        <v>1257</v>
      </c>
      <c r="F29" s="6"/>
      <c r="G29" s="7"/>
    </row>
    <row r="30" spans="2:8" ht="266.25" customHeight="1" thickBot="1" x14ac:dyDescent="0.35">
      <c r="B30" s="8"/>
      <c r="C30" s="12" t="s">
        <v>32</v>
      </c>
      <c r="D30" s="13" t="s">
        <v>10</v>
      </c>
      <c r="E30" s="12" t="s">
        <v>1258</v>
      </c>
      <c r="F30" s="6"/>
      <c r="G30" s="7"/>
    </row>
    <row r="31" spans="2:8" ht="73.5" customHeight="1" thickBot="1" x14ac:dyDescent="0.35">
      <c r="B31" s="8"/>
      <c r="C31" s="12" t="s">
        <v>33</v>
      </c>
      <c r="D31" s="13" t="s">
        <v>10</v>
      </c>
      <c r="E31" s="12" t="s">
        <v>62</v>
      </c>
      <c r="F31" s="6"/>
      <c r="G31" s="7"/>
    </row>
    <row r="32" spans="2:8" ht="87.75" customHeight="1" thickBot="1" x14ac:dyDescent="0.35">
      <c r="B32" s="8"/>
      <c r="C32" s="12" t="s">
        <v>34</v>
      </c>
      <c r="D32" s="13" t="s">
        <v>10</v>
      </c>
      <c r="E32" s="12" t="s">
        <v>63</v>
      </c>
      <c r="F32" s="6"/>
      <c r="G32" s="7"/>
    </row>
    <row r="33" spans="2:8" ht="174.75" customHeight="1" thickBot="1" x14ac:dyDescent="0.35">
      <c r="B33" s="8"/>
      <c r="C33" s="12" t="s">
        <v>35</v>
      </c>
      <c r="D33" s="13" t="s">
        <v>10</v>
      </c>
      <c r="E33" s="12" t="s">
        <v>64</v>
      </c>
      <c r="F33" s="6"/>
      <c r="G33" s="7"/>
    </row>
    <row r="34" spans="2:8" ht="231.75" customHeight="1" thickBot="1" x14ac:dyDescent="0.35">
      <c r="B34" s="8"/>
      <c r="C34" s="12" t="s">
        <v>36</v>
      </c>
      <c r="D34" s="13" t="s">
        <v>10</v>
      </c>
      <c r="E34" s="12" t="s">
        <v>79</v>
      </c>
      <c r="F34" s="6"/>
      <c r="G34" s="7"/>
    </row>
    <row r="35" spans="2:8" ht="90" customHeight="1" thickBot="1" x14ac:dyDescent="0.35">
      <c r="B35" s="8"/>
      <c r="C35" s="12" t="s">
        <v>37</v>
      </c>
      <c r="D35" s="13" t="s">
        <v>10</v>
      </c>
      <c r="E35" s="12" t="s">
        <v>65</v>
      </c>
      <c r="F35" s="6"/>
      <c r="G35" s="7"/>
    </row>
    <row r="36" spans="2:8" ht="224.25" customHeight="1" thickBot="1" x14ac:dyDescent="0.35">
      <c r="B36" s="8"/>
      <c r="C36" s="12" t="s">
        <v>38</v>
      </c>
      <c r="D36" s="13" t="s">
        <v>10</v>
      </c>
      <c r="E36" s="12" t="s">
        <v>80</v>
      </c>
      <c r="F36" s="6"/>
      <c r="G36" s="7"/>
    </row>
    <row r="37" spans="2:8" ht="30" customHeight="1" thickBot="1" x14ac:dyDescent="0.35">
      <c r="B37" s="8"/>
      <c r="C37" s="896" t="s">
        <v>39</v>
      </c>
      <c r="D37" s="897"/>
      <c r="E37" s="898"/>
      <c r="F37" s="15"/>
      <c r="G37" s="16"/>
    </row>
    <row r="38" spans="2:8" ht="117.75" customHeight="1" thickBot="1" x14ac:dyDescent="0.35">
      <c r="B38" s="8"/>
      <c r="C38" s="12" t="s">
        <v>40</v>
      </c>
      <c r="D38" s="13" t="s">
        <v>10</v>
      </c>
      <c r="E38" s="12" t="s">
        <v>70</v>
      </c>
      <c r="F38" s="6"/>
      <c r="G38" s="7"/>
    </row>
    <row r="39" spans="2:8" ht="216" customHeight="1" thickBot="1" x14ac:dyDescent="0.35">
      <c r="B39" s="8"/>
      <c r="C39" s="12" t="s">
        <v>41</v>
      </c>
      <c r="D39" s="13" t="s">
        <v>10</v>
      </c>
      <c r="E39" s="12" t="s">
        <v>71</v>
      </c>
      <c r="F39" s="6"/>
      <c r="G39" s="7"/>
    </row>
    <row r="40" spans="2:8" ht="92.25" customHeight="1" thickBot="1" x14ac:dyDescent="0.35">
      <c r="B40" s="8"/>
      <c r="C40" s="12" t="s">
        <v>42</v>
      </c>
      <c r="D40" s="13" t="s">
        <v>10</v>
      </c>
      <c r="E40" s="12" t="s">
        <v>1259</v>
      </c>
      <c r="F40" s="6"/>
      <c r="G40" s="7"/>
    </row>
    <row r="41" spans="2:8" ht="98.25" customHeight="1" thickBot="1" x14ac:dyDescent="0.35">
      <c r="B41" s="8"/>
      <c r="C41" s="12" t="s">
        <v>43</v>
      </c>
      <c r="D41" s="13" t="s">
        <v>10</v>
      </c>
      <c r="E41" s="12" t="s">
        <v>1260</v>
      </c>
      <c r="F41" s="6"/>
      <c r="G41" s="7"/>
    </row>
    <row r="42" spans="2:8" ht="30" customHeight="1" thickBot="1" x14ac:dyDescent="0.35">
      <c r="B42" s="8"/>
      <c r="C42" s="896" t="s">
        <v>44</v>
      </c>
      <c r="D42" s="897"/>
      <c r="E42" s="898"/>
      <c r="F42" s="15"/>
      <c r="G42" s="16"/>
    </row>
    <row r="43" spans="2:8" ht="120.5" customHeight="1" thickBot="1" x14ac:dyDescent="0.35">
      <c r="B43" s="8"/>
      <c r="C43" s="12" t="s">
        <v>45</v>
      </c>
      <c r="D43" s="13" t="s">
        <v>10</v>
      </c>
      <c r="E43" s="12" t="s">
        <v>72</v>
      </c>
      <c r="F43" s="6"/>
      <c r="G43" s="7"/>
    </row>
    <row r="44" spans="2:8" ht="98.25" customHeight="1" thickBot="1" x14ac:dyDescent="0.35">
      <c r="B44" s="8"/>
      <c r="C44" s="12" t="s">
        <v>46</v>
      </c>
      <c r="D44" s="13" t="s">
        <v>10</v>
      </c>
      <c r="E44" s="12" t="s">
        <v>1261</v>
      </c>
      <c r="F44" s="6"/>
      <c r="G44" s="7"/>
    </row>
    <row r="45" spans="2:8" ht="210.75" customHeight="1" thickBot="1" x14ac:dyDescent="0.35">
      <c r="B45" s="8"/>
      <c r="C45" s="12" t="s">
        <v>47</v>
      </c>
      <c r="D45" s="13" t="s">
        <v>10</v>
      </c>
      <c r="E45" s="12" t="s">
        <v>73</v>
      </c>
      <c r="F45" s="6"/>
      <c r="G45" s="7"/>
    </row>
    <row r="46" spans="2:8" ht="129.75" customHeight="1" thickBot="1" x14ac:dyDescent="0.35">
      <c r="B46" s="8"/>
      <c r="C46" s="12" t="s">
        <v>48</v>
      </c>
      <c r="D46" s="13" t="s">
        <v>10</v>
      </c>
      <c r="E46" s="12" t="s">
        <v>49</v>
      </c>
      <c r="F46" s="6"/>
      <c r="G46" s="7"/>
    </row>
    <row r="47" spans="2:8" ht="30" customHeight="1" thickBot="1" x14ac:dyDescent="0.35">
      <c r="B47" s="8"/>
      <c r="C47" s="899" t="s">
        <v>50</v>
      </c>
      <c r="D47" s="900"/>
      <c r="E47" s="900"/>
      <c r="F47" s="15"/>
      <c r="G47" s="16"/>
    </row>
    <row r="48" spans="2:8" ht="108" customHeight="1" thickBot="1" x14ac:dyDescent="0.35">
      <c r="B48" s="8"/>
      <c r="C48" s="12" t="s">
        <v>51</v>
      </c>
      <c r="D48" s="791" t="s">
        <v>7</v>
      </c>
      <c r="E48" s="12" t="s">
        <v>74</v>
      </c>
      <c r="F48" s="6"/>
      <c r="G48" s="7"/>
      <c r="H48" s="790"/>
    </row>
    <row r="49" spans="2:7" ht="96.5" customHeight="1" thickBot="1" x14ac:dyDescent="0.35">
      <c r="B49" s="8"/>
      <c r="C49" s="12" t="s">
        <v>52</v>
      </c>
      <c r="D49" s="13" t="s">
        <v>7</v>
      </c>
      <c r="E49" s="12" t="s">
        <v>53</v>
      </c>
      <c r="F49" s="6"/>
      <c r="G49" s="7"/>
    </row>
    <row r="50" spans="2:7" ht="17.25" customHeight="1" x14ac:dyDescent="0.3">
      <c r="B50" s="8"/>
      <c r="C50" s="18"/>
      <c r="D50" s="18"/>
      <c r="E50" s="18"/>
      <c r="F50" s="6"/>
      <c r="G50" s="7"/>
    </row>
    <row r="51" spans="2:7" ht="24" customHeight="1" x14ac:dyDescent="0.3">
      <c r="B51" s="8"/>
      <c r="C51" s="879" t="s">
        <v>54</v>
      </c>
      <c r="D51" s="879"/>
      <c r="E51" s="879"/>
      <c r="F51" s="6"/>
      <c r="G51" s="7"/>
    </row>
    <row r="52" spans="2:7" ht="24" customHeight="1" thickBot="1" x14ac:dyDescent="0.35">
      <c r="B52" s="8"/>
      <c r="C52" s="880" t="s">
        <v>55</v>
      </c>
      <c r="D52" s="880"/>
      <c r="E52" s="880"/>
      <c r="F52" s="6"/>
      <c r="G52" s="7"/>
    </row>
    <row r="53" spans="2:7" ht="30" customHeight="1" thickBot="1" x14ac:dyDescent="0.35">
      <c r="B53" s="8"/>
      <c r="C53" s="19" t="s">
        <v>3</v>
      </c>
      <c r="D53" s="19" t="s">
        <v>4</v>
      </c>
      <c r="E53" s="19" t="s">
        <v>56</v>
      </c>
      <c r="F53" s="6"/>
      <c r="G53" s="7"/>
    </row>
    <row r="54" spans="2:7" ht="409.5" customHeight="1" thickBot="1" x14ac:dyDescent="0.35">
      <c r="B54" s="8"/>
      <c r="C54" s="12" t="s">
        <v>57</v>
      </c>
      <c r="D54" s="13" t="s">
        <v>25</v>
      </c>
      <c r="E54" s="12" t="s">
        <v>81</v>
      </c>
      <c r="F54" s="6"/>
      <c r="G54" s="7"/>
    </row>
    <row r="55" spans="2:7" ht="39.75" customHeight="1" thickBot="1" x14ac:dyDescent="0.35">
      <c r="B55" s="8"/>
      <c r="C55" s="12"/>
      <c r="D55" s="12"/>
      <c r="E55" s="17"/>
      <c r="F55" s="6"/>
      <c r="G55" s="7"/>
    </row>
    <row r="56" spans="2:7" ht="24" customHeight="1" x14ac:dyDescent="0.3">
      <c r="B56" s="8"/>
      <c r="C56" s="20"/>
      <c r="D56" s="20"/>
      <c r="E56" s="717"/>
      <c r="F56" s="6"/>
      <c r="G56" s="7"/>
    </row>
    <row r="57" spans="2:7" ht="24" customHeight="1" x14ac:dyDescent="0.3">
      <c r="B57" s="8"/>
      <c r="C57" s="20"/>
      <c r="D57" s="20"/>
      <c r="E57" s="717"/>
      <c r="F57" s="6"/>
      <c r="G57" s="7"/>
    </row>
    <row r="58" spans="2:7" s="24" customFormat="1" ht="24" customHeight="1" x14ac:dyDescent="0.35">
      <c r="B58" s="21"/>
      <c r="C58" s="879" t="s">
        <v>58</v>
      </c>
      <c r="D58" s="879"/>
      <c r="E58" s="879"/>
      <c r="F58" s="22"/>
      <c r="G58" s="23"/>
    </row>
    <row r="59" spans="2:7" s="24" customFormat="1" ht="30.75" customHeight="1" thickBot="1" x14ac:dyDescent="0.4">
      <c r="B59" s="21"/>
      <c r="C59" s="880" t="s">
        <v>59</v>
      </c>
      <c r="D59" s="880"/>
      <c r="E59" s="25"/>
      <c r="F59" s="22"/>
      <c r="G59" s="23"/>
    </row>
    <row r="60" spans="2:7" ht="246.75" customHeight="1" thickBot="1" x14ac:dyDescent="0.35">
      <c r="B60" s="8"/>
      <c r="C60" s="881" t="s">
        <v>82</v>
      </c>
      <c r="D60" s="882"/>
      <c r="E60" s="883"/>
      <c r="F60" s="6"/>
      <c r="G60" s="7"/>
    </row>
    <row r="61" spans="2:7" ht="14.25" customHeight="1" thickBot="1" x14ac:dyDescent="0.35">
      <c r="B61" s="26"/>
      <c r="C61" s="884"/>
      <c r="D61" s="885"/>
      <c r="E61" s="27"/>
      <c r="F61" s="28"/>
      <c r="G61" s="29"/>
    </row>
    <row r="62" spans="2:7" ht="24" customHeight="1" x14ac:dyDescent="0.3">
      <c r="B62" s="30"/>
      <c r="C62" s="886"/>
      <c r="D62" s="886"/>
      <c r="E62" s="31"/>
      <c r="F62" s="30"/>
      <c r="G62" s="29"/>
    </row>
    <row r="63" spans="2:7" ht="24" customHeight="1" x14ac:dyDescent="0.3">
      <c r="B63" s="29"/>
      <c r="C63" s="886"/>
      <c r="D63" s="886"/>
      <c r="E63" s="718"/>
      <c r="F63" s="29"/>
      <c r="G63" s="29"/>
    </row>
    <row r="64" spans="2:7" ht="24" customHeight="1" x14ac:dyDescent="0.3">
      <c r="B64" s="29"/>
      <c r="C64" s="887"/>
      <c r="D64" s="887"/>
      <c r="E64" s="719"/>
      <c r="F64" s="29"/>
      <c r="G64" s="29"/>
    </row>
    <row r="65" spans="2:7" ht="24" customHeight="1" x14ac:dyDescent="0.3">
      <c r="B65" s="29"/>
      <c r="C65" s="20"/>
      <c r="D65" s="20"/>
      <c r="E65" s="717"/>
      <c r="F65" s="29"/>
      <c r="G65" s="29"/>
    </row>
    <row r="66" spans="2:7" ht="24" customHeight="1" x14ac:dyDescent="0.3">
      <c r="B66" s="29"/>
      <c r="C66" s="20"/>
      <c r="D66" s="20"/>
      <c r="E66" s="717"/>
      <c r="F66" s="29"/>
      <c r="G66" s="29"/>
    </row>
    <row r="67" spans="2:7" ht="24" customHeight="1" x14ac:dyDescent="0.3">
      <c r="B67" s="29"/>
      <c r="C67" s="876"/>
      <c r="D67" s="876"/>
      <c r="E67" s="720"/>
      <c r="F67" s="29"/>
      <c r="G67" s="29"/>
    </row>
    <row r="68" spans="2:7" ht="24" customHeight="1" x14ac:dyDescent="0.3">
      <c r="B68" s="29"/>
      <c r="C68" s="876"/>
      <c r="D68" s="876"/>
      <c r="E68" s="720"/>
      <c r="F68" s="29"/>
      <c r="G68" s="29"/>
    </row>
    <row r="69" spans="2:7" ht="24" customHeight="1" x14ac:dyDescent="0.3">
      <c r="B69" s="29"/>
      <c r="C69" s="878"/>
      <c r="D69" s="878"/>
      <c r="E69" s="878"/>
      <c r="F69" s="29"/>
      <c r="G69" s="29"/>
    </row>
    <row r="70" spans="2:7" ht="24" customHeight="1" x14ac:dyDescent="0.3">
      <c r="B70" s="29"/>
      <c r="C70" s="878"/>
      <c r="D70" s="878"/>
      <c r="E70" s="32"/>
      <c r="F70" s="29"/>
      <c r="G70" s="29"/>
    </row>
    <row r="71" spans="2:7" ht="24" customHeight="1" x14ac:dyDescent="0.3">
      <c r="B71" s="29"/>
      <c r="C71" s="878"/>
      <c r="D71" s="878"/>
      <c r="E71" s="33"/>
      <c r="F71" s="29"/>
      <c r="G71" s="29"/>
    </row>
    <row r="72" spans="2:7" ht="24" customHeight="1" x14ac:dyDescent="0.3">
      <c r="B72" s="29"/>
      <c r="C72" s="20"/>
      <c r="D72" s="20"/>
      <c r="E72" s="717"/>
      <c r="F72" s="29"/>
      <c r="G72" s="29"/>
    </row>
    <row r="73" spans="2:7" ht="24" customHeight="1" x14ac:dyDescent="0.3">
      <c r="B73" s="29"/>
      <c r="C73" s="876"/>
      <c r="D73" s="876"/>
      <c r="E73" s="720"/>
      <c r="F73" s="29"/>
      <c r="G73" s="29"/>
    </row>
    <row r="74" spans="2:7" ht="24" customHeight="1" x14ac:dyDescent="0.3">
      <c r="B74" s="29"/>
      <c r="C74" s="876"/>
      <c r="D74" s="876"/>
      <c r="E74" s="34"/>
      <c r="F74" s="29"/>
      <c r="G74" s="29"/>
    </row>
    <row r="75" spans="2:7" ht="24" customHeight="1" x14ac:dyDescent="0.3">
      <c r="B75" s="29"/>
      <c r="C75" s="35"/>
      <c r="D75" s="35"/>
      <c r="E75" s="720"/>
      <c r="F75" s="29"/>
      <c r="G75" s="29"/>
    </row>
    <row r="76" spans="2:7" ht="24" customHeight="1" x14ac:dyDescent="0.3">
      <c r="B76" s="29"/>
      <c r="C76" s="875"/>
      <c r="D76" s="875"/>
      <c r="E76" s="32"/>
      <c r="F76" s="29"/>
      <c r="G76" s="29"/>
    </row>
    <row r="77" spans="2:7" ht="24" customHeight="1" x14ac:dyDescent="0.3">
      <c r="B77" s="29"/>
      <c r="C77" s="875"/>
      <c r="D77" s="875"/>
      <c r="E77" s="33"/>
      <c r="F77" s="29"/>
      <c r="G77" s="29"/>
    </row>
    <row r="78" spans="2:7" ht="24" customHeight="1" x14ac:dyDescent="0.3">
      <c r="B78" s="29"/>
      <c r="C78" s="29"/>
      <c r="D78" s="29"/>
      <c r="E78" s="717"/>
      <c r="F78" s="29"/>
      <c r="G78" s="29"/>
    </row>
    <row r="79" spans="2:7" ht="24" customHeight="1" x14ac:dyDescent="0.3">
      <c r="B79" s="29"/>
      <c r="C79" s="877"/>
      <c r="D79" s="877"/>
      <c r="E79" s="717"/>
      <c r="F79" s="29"/>
      <c r="G79" s="29"/>
    </row>
    <row r="80" spans="2:7" ht="24" customHeight="1" x14ac:dyDescent="0.3">
      <c r="B80" s="29"/>
      <c r="C80" s="877"/>
      <c r="D80" s="877"/>
      <c r="E80" s="33"/>
      <c r="F80" s="29"/>
      <c r="G80" s="29"/>
    </row>
    <row r="81" spans="2:7" ht="24" customHeight="1" x14ac:dyDescent="0.3">
      <c r="B81" s="29"/>
      <c r="C81" s="875"/>
      <c r="D81" s="875"/>
      <c r="E81" s="33"/>
      <c r="F81" s="29"/>
      <c r="G81" s="29"/>
    </row>
    <row r="82" spans="2:7" ht="24" customHeight="1" x14ac:dyDescent="0.3">
      <c r="B82" s="29"/>
      <c r="C82" s="36"/>
      <c r="D82" s="29"/>
      <c r="F82" s="29"/>
      <c r="G82" s="29"/>
    </row>
    <row r="83" spans="2:7" ht="24" customHeight="1" x14ac:dyDescent="0.3">
      <c r="B83" s="29"/>
      <c r="C83" s="36"/>
      <c r="D83" s="36"/>
      <c r="F83" s="36"/>
      <c r="G83" s="36"/>
    </row>
    <row r="89" spans="2:7" ht="75" customHeight="1" x14ac:dyDescent="0.3"/>
    <row r="90" spans="2:7" ht="75" customHeight="1" x14ac:dyDescent="0.3"/>
    <row r="91" spans="2:7" ht="409.6" customHeight="1" x14ac:dyDescent="0.3"/>
    <row r="107" ht="86.25" customHeight="1" x14ac:dyDescent="0.3"/>
    <row r="113" ht="86.25" customHeight="1" x14ac:dyDescent="0.3"/>
    <row r="114" ht="86.25" customHeight="1" x14ac:dyDescent="0.3"/>
    <row r="115" ht="409.6" customHeight="1" x14ac:dyDescent="0.3"/>
  </sheetData>
  <mergeCells count="31">
    <mergeCell ref="C52:E52"/>
    <mergeCell ref="C3:E3"/>
    <mergeCell ref="B4:E4"/>
    <mergeCell ref="C5:E5"/>
    <mergeCell ref="C7:D7"/>
    <mergeCell ref="C8:E8"/>
    <mergeCell ref="C18:E18"/>
    <mergeCell ref="C22:E22"/>
    <mergeCell ref="C37:E37"/>
    <mergeCell ref="C42:E42"/>
    <mergeCell ref="C47:E47"/>
    <mergeCell ref="C51:E51"/>
    <mergeCell ref="C71:D71"/>
    <mergeCell ref="C58:E58"/>
    <mergeCell ref="C59:D59"/>
    <mergeCell ref="C60:E60"/>
    <mergeCell ref="C61:D61"/>
    <mergeCell ref="C62:D62"/>
    <mergeCell ref="C63:D63"/>
    <mergeCell ref="C64:D64"/>
    <mergeCell ref="C67:D67"/>
    <mergeCell ref="C68:D68"/>
    <mergeCell ref="C69:E69"/>
    <mergeCell ref="C70:D70"/>
    <mergeCell ref="C81:D81"/>
    <mergeCell ref="C73:D73"/>
    <mergeCell ref="C74:D74"/>
    <mergeCell ref="C76:D76"/>
    <mergeCell ref="C77:D77"/>
    <mergeCell ref="C79:D79"/>
    <mergeCell ref="C80:D80"/>
  </mergeCells>
  <dataValidations disablePrompts="1" count="2">
    <dataValidation type="whole" allowBlank="1" showInputMessage="1" showErrorMessage="1" sqref="E76 E70" xr:uid="{00000000-0002-0000-0300-000000000000}">
      <formula1>-999999999</formula1>
      <formula2>999999999</formula2>
    </dataValidation>
    <dataValidation type="list" allowBlank="1" showInputMessage="1" showErrorMessage="1" sqref="E80" xr:uid="{00000000-0002-0000-0300-000001000000}">
      <formula1>#REF!</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O72"/>
  <sheetViews>
    <sheetView topLeftCell="A30" zoomScale="80" zoomScaleNormal="80" workbookViewId="0">
      <selection activeCell="A31" sqref="A31"/>
    </sheetView>
  </sheetViews>
  <sheetFormatPr defaultColWidth="9.1796875" defaultRowHeight="14.5" x14ac:dyDescent="0.35"/>
  <cols>
    <col min="1" max="2" width="1.81640625" style="87" customWidth="1"/>
    <col min="3" max="3" width="37.453125" style="87" customWidth="1"/>
    <col min="4" max="4" width="33.81640625" style="87" customWidth="1"/>
    <col min="5" max="5" width="35.26953125" style="87" customWidth="1"/>
    <col min="6" max="6" width="41.453125" style="87" customWidth="1"/>
    <col min="7" max="7" width="88.81640625" style="87" customWidth="1"/>
    <col min="8" max="8" width="42.7265625" style="87" customWidth="1"/>
    <col min="9" max="9" width="30.1796875" style="87" customWidth="1"/>
    <col min="10" max="10" width="64.453125" style="87" customWidth="1"/>
    <col min="11" max="11" width="24.54296875" style="87" customWidth="1"/>
    <col min="12" max="12" width="42.7265625" style="87" customWidth="1"/>
    <col min="13" max="13" width="16.1796875" style="87" customWidth="1"/>
    <col min="14" max="16384" width="9.1796875" style="87"/>
  </cols>
  <sheetData>
    <row r="1" spans="2:13" ht="24" thickBot="1" x14ac:dyDescent="0.4">
      <c r="F1" s="88"/>
    </row>
    <row r="2" spans="2:13" ht="15" thickBot="1" x14ac:dyDescent="0.4">
      <c r="B2" s="89"/>
      <c r="C2" s="90"/>
      <c r="D2" s="90"/>
      <c r="E2" s="90"/>
      <c r="F2" s="90"/>
      <c r="G2" s="90"/>
      <c r="H2" s="90"/>
      <c r="I2" s="90"/>
      <c r="J2" s="90"/>
      <c r="K2" s="90"/>
      <c r="L2" s="90"/>
      <c r="M2" s="91"/>
    </row>
    <row r="3" spans="2:13" customFormat="1" ht="20.5" thickBot="1" x14ac:dyDescent="0.45">
      <c r="B3" s="92"/>
      <c r="C3" s="950" t="s">
        <v>327</v>
      </c>
      <c r="D3" s="951"/>
      <c r="E3" s="951"/>
      <c r="F3" s="951"/>
      <c r="G3" s="952"/>
      <c r="H3" s="93"/>
      <c r="I3" s="93"/>
      <c r="J3" s="93"/>
      <c r="K3" s="93"/>
      <c r="L3" s="93"/>
      <c r="M3" s="94"/>
    </row>
    <row r="4" spans="2:13" customFormat="1" ht="36" customHeight="1" x14ac:dyDescent="0.35">
      <c r="B4" s="92"/>
      <c r="C4" s="93"/>
      <c r="D4" s="93"/>
      <c r="E4" s="93"/>
      <c r="F4" s="93"/>
      <c r="G4" s="93"/>
      <c r="H4" s="93"/>
      <c r="I4" s="93"/>
      <c r="J4" s="95"/>
      <c r="K4" s="93"/>
      <c r="L4" s="93"/>
      <c r="M4" s="94"/>
    </row>
    <row r="5" spans="2:13" x14ac:dyDescent="0.35">
      <c r="B5" s="96"/>
      <c r="C5" s="97"/>
      <c r="D5" s="97"/>
      <c r="E5" s="97"/>
      <c r="F5" s="97"/>
      <c r="G5" s="97"/>
      <c r="H5" s="97"/>
      <c r="I5" s="97"/>
      <c r="J5" s="97"/>
      <c r="K5" s="97"/>
      <c r="L5" s="97"/>
      <c r="M5" s="98"/>
    </row>
    <row r="6" spans="2:13" x14ac:dyDescent="0.35">
      <c r="B6" s="96"/>
      <c r="C6" s="100" t="s">
        <v>328</v>
      </c>
      <c r="D6" s="97"/>
      <c r="E6" s="97"/>
      <c r="F6" s="97"/>
      <c r="G6" s="97"/>
      <c r="H6" s="97"/>
      <c r="I6" s="97"/>
      <c r="J6" s="97"/>
      <c r="K6" s="97"/>
      <c r="L6" s="97"/>
      <c r="M6" s="98"/>
    </row>
    <row r="7" spans="2:13" ht="15" thickBot="1" x14ac:dyDescent="0.4">
      <c r="B7" s="96"/>
      <c r="C7" s="97"/>
      <c r="D7" s="97"/>
      <c r="E7" s="97"/>
      <c r="F7" s="97"/>
      <c r="G7" s="97"/>
      <c r="H7" s="97"/>
      <c r="I7" s="97"/>
      <c r="J7" s="97"/>
      <c r="K7" s="97"/>
      <c r="L7" s="97"/>
      <c r="M7" s="98"/>
    </row>
    <row r="8" spans="2:13" ht="51" customHeight="1" thickBot="1" x14ac:dyDescent="0.4">
      <c r="B8" s="96"/>
      <c r="C8" s="101" t="s">
        <v>329</v>
      </c>
      <c r="D8" s="966"/>
      <c r="E8" s="966"/>
      <c r="F8" s="966"/>
      <c r="G8" s="967"/>
      <c r="H8" s="97"/>
      <c r="I8" s="97"/>
      <c r="J8" s="97"/>
      <c r="K8" s="97"/>
      <c r="L8" s="97"/>
      <c r="M8" s="98"/>
    </row>
    <row r="9" spans="2:13" ht="15" thickBot="1" x14ac:dyDescent="0.4">
      <c r="B9" s="96"/>
      <c r="C9" s="97"/>
      <c r="D9" s="97"/>
      <c r="E9" s="97"/>
      <c r="F9" s="97"/>
      <c r="G9" s="97"/>
      <c r="H9" s="97"/>
      <c r="I9" s="97"/>
      <c r="J9" s="97"/>
      <c r="K9" s="102"/>
      <c r="L9" s="97"/>
      <c r="M9" s="98"/>
    </row>
    <row r="10" spans="2:13" ht="125.25" customHeight="1" x14ac:dyDescent="0.35">
      <c r="B10" s="96"/>
      <c r="C10" s="103" t="s">
        <v>330</v>
      </c>
      <c r="D10" s="104" t="s">
        <v>331</v>
      </c>
      <c r="E10" s="104" t="s">
        <v>332</v>
      </c>
      <c r="F10" s="104" t="s">
        <v>333</v>
      </c>
      <c r="G10" s="104" t="s">
        <v>334</v>
      </c>
      <c r="H10" s="104" t="s">
        <v>335</v>
      </c>
      <c r="I10" s="104" t="s">
        <v>336</v>
      </c>
      <c r="J10" s="104" t="s">
        <v>337</v>
      </c>
      <c r="K10" s="105" t="s">
        <v>338</v>
      </c>
      <c r="L10" s="106" t="s">
        <v>339</v>
      </c>
      <c r="M10" s="98"/>
    </row>
    <row r="11" spans="2:13" s="731" customFormat="1" ht="74" customHeight="1" x14ac:dyDescent="0.35">
      <c r="B11" s="726"/>
      <c r="C11" s="722" t="s">
        <v>340</v>
      </c>
      <c r="D11" s="108"/>
      <c r="E11" s="108"/>
      <c r="F11" s="727" t="s">
        <v>341</v>
      </c>
      <c r="G11" s="728" t="s">
        <v>342</v>
      </c>
      <c r="H11" s="129" t="s">
        <v>343</v>
      </c>
      <c r="I11" s="729">
        <v>0</v>
      </c>
      <c r="J11" s="728" t="s">
        <v>1308</v>
      </c>
      <c r="K11" s="728" t="s">
        <v>344</v>
      </c>
      <c r="L11" s="161" t="s">
        <v>344</v>
      </c>
      <c r="M11" s="730"/>
    </row>
    <row r="12" spans="2:13" s="731" customFormat="1" ht="93.5" customHeight="1" x14ac:dyDescent="0.3">
      <c r="B12" s="726"/>
      <c r="C12" s="112" t="s">
        <v>345</v>
      </c>
      <c r="D12" s="113"/>
      <c r="E12" s="113"/>
      <c r="F12" s="732" t="s">
        <v>346</v>
      </c>
      <c r="G12" s="733" t="s">
        <v>347</v>
      </c>
      <c r="H12" s="129" t="s">
        <v>348</v>
      </c>
      <c r="I12" s="129">
        <v>0</v>
      </c>
      <c r="J12" s="129" t="s">
        <v>349</v>
      </c>
      <c r="K12" s="728" t="s">
        <v>344</v>
      </c>
      <c r="L12" s="161" t="s">
        <v>344</v>
      </c>
      <c r="M12" s="730"/>
    </row>
    <row r="13" spans="2:13" s="731" customFormat="1" ht="58" customHeight="1" x14ac:dyDescent="0.35">
      <c r="B13" s="726"/>
      <c r="C13" s="722" t="s">
        <v>350</v>
      </c>
      <c r="D13" s="108"/>
      <c r="E13" s="113"/>
      <c r="F13" s="732" t="s">
        <v>351</v>
      </c>
      <c r="G13" s="129" t="s">
        <v>352</v>
      </c>
      <c r="H13" s="129" t="s">
        <v>353</v>
      </c>
      <c r="I13" s="129">
        <v>0</v>
      </c>
      <c r="J13" s="129" t="s">
        <v>354</v>
      </c>
      <c r="K13" s="728" t="s">
        <v>344</v>
      </c>
      <c r="L13" s="161" t="s">
        <v>344</v>
      </c>
      <c r="M13" s="730"/>
    </row>
    <row r="14" spans="2:13" ht="33.5" customHeight="1" x14ac:dyDescent="0.35">
      <c r="B14" s="96"/>
      <c r="C14" s="107" t="s">
        <v>355</v>
      </c>
      <c r="D14" s="108"/>
      <c r="E14" s="108"/>
      <c r="F14" s="115"/>
      <c r="G14" s="116"/>
      <c r="H14" s="116"/>
      <c r="I14" s="116"/>
      <c r="J14" s="116"/>
      <c r="K14" s="117"/>
      <c r="L14" s="118"/>
      <c r="M14" s="98"/>
    </row>
    <row r="15" spans="2:13" ht="119" customHeight="1" x14ac:dyDescent="0.35">
      <c r="B15" s="96"/>
      <c r="C15" s="119" t="s">
        <v>356</v>
      </c>
      <c r="D15" s="734"/>
      <c r="E15" s="734"/>
      <c r="F15" s="114" t="s">
        <v>357</v>
      </c>
      <c r="G15" s="109" t="s">
        <v>358</v>
      </c>
      <c r="H15" s="109" t="s">
        <v>359</v>
      </c>
      <c r="I15" s="109" t="s">
        <v>360</v>
      </c>
      <c r="J15" s="129" t="s">
        <v>361</v>
      </c>
      <c r="K15" s="110" t="s">
        <v>344</v>
      </c>
      <c r="L15" s="111" t="s">
        <v>344</v>
      </c>
      <c r="M15" s="98"/>
    </row>
    <row r="16" spans="2:13" ht="26" customHeight="1" x14ac:dyDescent="0.35">
      <c r="B16" s="96"/>
      <c r="C16" s="120" t="s">
        <v>362</v>
      </c>
      <c r="D16" s="721"/>
      <c r="E16" s="735"/>
      <c r="F16" s="121"/>
      <c r="G16" s="793" t="s">
        <v>363</v>
      </c>
      <c r="H16" s="126" t="s">
        <v>363</v>
      </c>
      <c r="I16" s="121" t="s">
        <v>363</v>
      </c>
      <c r="J16" s="131" t="s">
        <v>363</v>
      </c>
      <c r="K16" s="122" t="s">
        <v>363</v>
      </c>
      <c r="L16" s="123" t="s">
        <v>363</v>
      </c>
      <c r="M16" s="98"/>
    </row>
    <row r="17" spans="2:13" ht="51.5" customHeight="1" x14ac:dyDescent="0.35">
      <c r="B17" s="96"/>
      <c r="C17" s="124" t="s">
        <v>364</v>
      </c>
      <c r="D17" s="734"/>
      <c r="E17" s="735"/>
      <c r="F17" s="128" t="s">
        <v>1262</v>
      </c>
      <c r="G17" s="129" t="s">
        <v>365</v>
      </c>
      <c r="H17" s="109" t="s">
        <v>365</v>
      </c>
      <c r="I17" s="109">
        <v>0</v>
      </c>
      <c r="J17" s="109" t="s">
        <v>365</v>
      </c>
      <c r="K17" s="121" t="s">
        <v>363</v>
      </c>
      <c r="L17" s="121" t="s">
        <v>363</v>
      </c>
      <c r="M17" s="98"/>
    </row>
    <row r="18" spans="2:13" ht="40.5" customHeight="1" x14ac:dyDescent="0.35">
      <c r="B18" s="96"/>
      <c r="C18" s="120" t="s">
        <v>366</v>
      </c>
      <c r="D18" s="108"/>
      <c r="E18" s="125"/>
      <c r="F18" s="126" t="s">
        <v>363</v>
      </c>
      <c r="G18" s="121" t="s">
        <v>363</v>
      </c>
      <c r="H18" s="121" t="s">
        <v>363</v>
      </c>
      <c r="I18" s="121" t="s">
        <v>363</v>
      </c>
      <c r="J18" s="121" t="s">
        <v>363</v>
      </c>
      <c r="K18" s="121" t="s">
        <v>363</v>
      </c>
      <c r="L18" s="127" t="s">
        <v>363</v>
      </c>
      <c r="M18" s="98"/>
    </row>
    <row r="19" spans="2:13" ht="48.75" customHeight="1" x14ac:dyDescent="0.35">
      <c r="B19" s="96"/>
      <c r="C19" s="120" t="s">
        <v>367</v>
      </c>
      <c r="D19" s="108"/>
      <c r="E19" s="125"/>
      <c r="F19" s="125" t="s">
        <v>363</v>
      </c>
      <c r="G19" s="108" t="s">
        <v>363</v>
      </c>
      <c r="H19" s="121" t="s">
        <v>363</v>
      </c>
      <c r="I19" s="121" t="s">
        <v>363</v>
      </c>
      <c r="J19" s="121" t="s">
        <v>363</v>
      </c>
      <c r="K19" s="121" t="s">
        <v>363</v>
      </c>
      <c r="L19" s="127" t="s">
        <v>363</v>
      </c>
      <c r="M19" s="98"/>
    </row>
    <row r="20" spans="2:13" ht="54.5" customHeight="1" x14ac:dyDescent="0.35">
      <c r="B20" s="96"/>
      <c r="C20" s="120" t="s">
        <v>368</v>
      </c>
      <c r="D20" s="108"/>
      <c r="E20" s="125"/>
      <c r="F20" s="128" t="s">
        <v>369</v>
      </c>
      <c r="G20" s="129" t="s">
        <v>370</v>
      </c>
      <c r="H20" s="109" t="s">
        <v>365</v>
      </c>
      <c r="I20" s="129">
        <v>0</v>
      </c>
      <c r="J20" s="129" t="s">
        <v>365</v>
      </c>
      <c r="K20" s="110" t="s">
        <v>344</v>
      </c>
      <c r="L20" s="110" t="s">
        <v>344</v>
      </c>
      <c r="M20" s="98"/>
    </row>
    <row r="21" spans="2:13" ht="172" customHeight="1" x14ac:dyDescent="0.35">
      <c r="B21" s="96"/>
      <c r="C21" s="120" t="s">
        <v>371</v>
      </c>
      <c r="D21" s="108"/>
      <c r="E21" s="108"/>
      <c r="F21" s="129" t="s">
        <v>372</v>
      </c>
      <c r="G21" s="129" t="s">
        <v>1263</v>
      </c>
      <c r="H21" s="129" t="s">
        <v>1309</v>
      </c>
      <c r="I21" s="129">
        <v>0</v>
      </c>
      <c r="J21" s="129" t="s">
        <v>1310</v>
      </c>
      <c r="K21" s="110" t="s">
        <v>344</v>
      </c>
      <c r="L21" s="110" t="s">
        <v>344</v>
      </c>
      <c r="M21" s="98"/>
    </row>
    <row r="22" spans="2:13" ht="58" customHeight="1" x14ac:dyDescent="0.35">
      <c r="B22" s="96"/>
      <c r="C22" s="120" t="s">
        <v>373</v>
      </c>
      <c r="D22" s="108"/>
      <c r="E22" s="108"/>
      <c r="F22" s="109" t="s">
        <v>374</v>
      </c>
      <c r="G22" s="109" t="s">
        <v>375</v>
      </c>
      <c r="H22" s="109" t="s">
        <v>376</v>
      </c>
      <c r="I22" s="109">
        <v>0</v>
      </c>
      <c r="J22" s="129" t="s">
        <v>1264</v>
      </c>
      <c r="K22" s="110" t="s">
        <v>344</v>
      </c>
      <c r="L22" s="110" t="s">
        <v>344</v>
      </c>
      <c r="M22" s="98"/>
    </row>
    <row r="23" spans="2:13" ht="49.5" customHeight="1" x14ac:dyDescent="0.35">
      <c r="B23" s="96"/>
      <c r="C23" s="120" t="s">
        <v>377</v>
      </c>
      <c r="D23" s="108"/>
      <c r="E23" s="108"/>
      <c r="F23" s="129" t="s">
        <v>378</v>
      </c>
      <c r="G23" s="129" t="s">
        <v>379</v>
      </c>
      <c r="H23" s="109" t="s">
        <v>379</v>
      </c>
      <c r="I23" s="109">
        <v>0</v>
      </c>
      <c r="J23" s="109" t="s">
        <v>379</v>
      </c>
      <c r="K23" s="109" t="s">
        <v>380</v>
      </c>
      <c r="L23" s="111" t="s">
        <v>380</v>
      </c>
      <c r="M23" s="98"/>
    </row>
    <row r="24" spans="2:13" ht="42.5" customHeight="1" x14ac:dyDescent="0.35">
      <c r="B24" s="96"/>
      <c r="C24" s="120"/>
      <c r="D24" s="108"/>
      <c r="E24" s="125"/>
      <c r="F24" s="129" t="s">
        <v>381</v>
      </c>
      <c r="G24" s="130" t="s">
        <v>382</v>
      </c>
      <c r="H24" s="109" t="s">
        <v>1311</v>
      </c>
      <c r="I24" s="109">
        <v>0</v>
      </c>
      <c r="J24" s="792" t="s">
        <v>383</v>
      </c>
      <c r="K24" s="110" t="s">
        <v>344</v>
      </c>
      <c r="L24" s="110" t="s">
        <v>344</v>
      </c>
      <c r="M24" s="98"/>
    </row>
    <row r="25" spans="2:13" ht="20.149999999999999" customHeight="1" x14ac:dyDescent="0.35">
      <c r="B25" s="96"/>
      <c r="C25" s="120" t="s">
        <v>384</v>
      </c>
      <c r="D25" s="108"/>
      <c r="E25" s="125"/>
      <c r="F25" s="121" t="s">
        <v>363</v>
      </c>
      <c r="G25" s="121" t="s">
        <v>363</v>
      </c>
      <c r="H25" s="121" t="s">
        <v>363</v>
      </c>
      <c r="I25" s="121" t="s">
        <v>363</v>
      </c>
      <c r="J25" s="121" t="s">
        <v>363</v>
      </c>
      <c r="K25" s="126" t="s">
        <v>363</v>
      </c>
      <c r="L25" s="131" t="s">
        <v>363</v>
      </c>
      <c r="M25" s="98"/>
    </row>
    <row r="26" spans="2:13" ht="20.149999999999999" customHeight="1" thickBot="1" x14ac:dyDescent="0.4">
      <c r="B26" s="96"/>
      <c r="C26" s="132" t="s">
        <v>385</v>
      </c>
      <c r="D26" s="133"/>
      <c r="E26" s="134"/>
      <c r="F26" s="135" t="s">
        <v>363</v>
      </c>
      <c r="G26" s="135" t="s">
        <v>363</v>
      </c>
      <c r="H26" s="135" t="s">
        <v>363</v>
      </c>
      <c r="I26" s="135" t="s">
        <v>363</v>
      </c>
      <c r="J26" s="135" t="s">
        <v>363</v>
      </c>
      <c r="K26" s="136" t="s">
        <v>363</v>
      </c>
      <c r="L26" s="137" t="s">
        <v>363</v>
      </c>
      <c r="M26" s="98"/>
    </row>
    <row r="27" spans="2:13" ht="30.75" customHeight="1" x14ac:dyDescent="0.35">
      <c r="B27" s="96"/>
      <c r="C27" s="138"/>
      <c r="D27" s="138"/>
      <c r="E27" s="138"/>
      <c r="F27" s="138"/>
      <c r="G27" s="138"/>
      <c r="H27" s="138"/>
      <c r="I27" s="138"/>
      <c r="J27" s="138"/>
      <c r="K27" s="138"/>
      <c r="L27" s="138"/>
      <c r="M27" s="98"/>
    </row>
    <row r="28" spans="2:13" ht="23.25" customHeight="1" x14ac:dyDescent="0.35">
      <c r="B28" s="96"/>
      <c r="C28" s="138"/>
      <c r="D28" s="138"/>
      <c r="E28" s="138"/>
      <c r="F28" s="138"/>
      <c r="G28" s="138"/>
      <c r="H28" s="138"/>
      <c r="I28" s="138"/>
      <c r="J28" s="138"/>
      <c r="K28" s="138"/>
      <c r="L28" s="138"/>
      <c r="M28" s="98"/>
    </row>
    <row r="29" spans="2:13" x14ac:dyDescent="0.35">
      <c r="B29" s="96"/>
      <c r="C29" s="100" t="s">
        <v>386</v>
      </c>
      <c r="D29" s="138"/>
      <c r="E29" s="138"/>
      <c r="F29" s="138"/>
      <c r="G29" s="138"/>
      <c r="H29" s="138"/>
      <c r="I29" s="138"/>
      <c r="J29" s="138"/>
      <c r="K29" s="138"/>
      <c r="L29" s="138"/>
      <c r="M29" s="98"/>
    </row>
    <row r="30" spans="2:13" ht="15" thickBot="1" x14ac:dyDescent="0.4">
      <c r="B30" s="96"/>
      <c r="C30" s="100"/>
      <c r="D30" s="138"/>
      <c r="E30" s="138"/>
      <c r="F30" s="138"/>
      <c r="G30" s="138"/>
      <c r="H30" s="138"/>
      <c r="I30" s="138"/>
      <c r="J30" s="138"/>
      <c r="K30" s="138"/>
      <c r="L30" s="138"/>
      <c r="M30" s="98"/>
    </row>
    <row r="31" spans="2:13" s="99" customFormat="1" ht="40" customHeight="1" x14ac:dyDescent="0.35">
      <c r="B31" s="139"/>
      <c r="C31" s="946" t="s">
        <v>387</v>
      </c>
      <c r="D31" s="947"/>
      <c r="E31" s="968" t="s">
        <v>1423</v>
      </c>
      <c r="F31" s="968"/>
      <c r="G31" s="969"/>
      <c r="H31" s="97"/>
      <c r="I31" s="97"/>
      <c r="J31" s="97"/>
      <c r="K31" s="97"/>
      <c r="L31" s="97"/>
      <c r="M31" s="140"/>
    </row>
    <row r="32" spans="2:13" s="99" customFormat="1" ht="59" customHeight="1" x14ac:dyDescent="0.35">
      <c r="B32" s="139"/>
      <c r="C32" s="959" t="s">
        <v>388</v>
      </c>
      <c r="D32" s="960"/>
      <c r="E32" s="961" t="s">
        <v>108</v>
      </c>
      <c r="F32" s="962"/>
      <c r="G32" s="963"/>
      <c r="H32" s="97"/>
      <c r="I32" s="964"/>
      <c r="J32" s="965"/>
      <c r="K32" s="965"/>
      <c r="L32" s="97"/>
      <c r="M32" s="140"/>
    </row>
    <row r="33" spans="2:13" s="99" customFormat="1" ht="140.5" customHeight="1" thickBot="1" x14ac:dyDescent="0.4">
      <c r="B33" s="139"/>
      <c r="C33" s="953" t="s">
        <v>389</v>
      </c>
      <c r="D33" s="954"/>
      <c r="E33" s="955"/>
      <c r="F33" s="956"/>
      <c r="G33" s="957"/>
      <c r="H33" s="141"/>
      <c r="I33" s="958"/>
      <c r="J33" s="958"/>
      <c r="K33" s="958"/>
      <c r="L33" s="97"/>
      <c r="M33" s="140"/>
    </row>
    <row r="34" spans="2:13" s="99" customFormat="1" ht="50.25" customHeight="1" x14ac:dyDescent="0.35">
      <c r="B34" s="139"/>
      <c r="C34" s="142"/>
      <c r="D34" s="97"/>
      <c r="E34" s="97"/>
      <c r="F34" s="97"/>
      <c r="G34" s="97"/>
      <c r="H34" s="142"/>
      <c r="I34" s="97"/>
      <c r="J34" s="97"/>
      <c r="K34" s="97"/>
      <c r="L34" s="97"/>
      <c r="M34" s="140"/>
    </row>
    <row r="35" spans="2:13" ht="15" customHeight="1" x14ac:dyDescent="0.35">
      <c r="B35" s="96"/>
      <c r="C35" s="142"/>
      <c r="D35" s="138"/>
      <c r="E35" s="138"/>
      <c r="F35" s="138"/>
      <c r="G35" s="138"/>
      <c r="H35" s="143"/>
      <c r="I35" s="138"/>
      <c r="J35" s="138"/>
      <c r="K35" s="138"/>
      <c r="L35" s="138"/>
      <c r="M35" s="98"/>
    </row>
    <row r="36" spans="2:13" ht="15.75" customHeight="1" x14ac:dyDescent="0.35">
      <c r="B36" s="96"/>
      <c r="C36" s="938" t="s">
        <v>390</v>
      </c>
      <c r="D36" s="938"/>
      <c r="E36" s="144"/>
      <c r="F36" s="144"/>
      <c r="G36" s="144"/>
      <c r="H36" s="138"/>
      <c r="I36" s="144"/>
      <c r="J36" s="144"/>
      <c r="K36" s="144"/>
      <c r="L36" s="144"/>
      <c r="M36" s="145"/>
    </row>
    <row r="37" spans="2:13" ht="15.75" customHeight="1" thickBot="1" x14ac:dyDescent="0.4">
      <c r="B37" s="96"/>
      <c r="C37" s="147"/>
      <c r="D37" s="144"/>
      <c r="E37" s="144"/>
      <c r="F37" s="144"/>
      <c r="G37" s="144"/>
      <c r="H37" s="138"/>
      <c r="I37" s="144"/>
      <c r="J37" s="144"/>
      <c r="K37" s="144"/>
      <c r="L37" s="144"/>
      <c r="M37" s="145"/>
    </row>
    <row r="38" spans="2:13" ht="40" customHeight="1" x14ac:dyDescent="0.35">
      <c r="B38" s="96"/>
      <c r="C38" s="946" t="s">
        <v>391</v>
      </c>
      <c r="D38" s="947"/>
      <c r="E38" s="948"/>
      <c r="F38" s="948"/>
      <c r="G38" s="949"/>
      <c r="H38" s="138"/>
      <c r="I38" s="138"/>
      <c r="J38" s="138"/>
      <c r="K38" s="138"/>
      <c r="L38" s="138"/>
      <c r="M38" s="98"/>
    </row>
    <row r="39" spans="2:13" ht="40" customHeight="1" thickBot="1" x14ac:dyDescent="0.4">
      <c r="B39" s="96"/>
      <c r="C39" s="919" t="s">
        <v>392</v>
      </c>
      <c r="D39" s="920"/>
      <c r="E39" s="944"/>
      <c r="F39" s="944"/>
      <c r="G39" s="945"/>
      <c r="H39" s="148"/>
      <c r="I39" s="138"/>
      <c r="J39" s="138"/>
      <c r="K39" s="138"/>
      <c r="L39" s="138"/>
      <c r="M39" s="98"/>
    </row>
    <row r="40" spans="2:13" ht="15.75" customHeight="1" x14ac:dyDescent="0.35">
      <c r="B40" s="96"/>
      <c r="C40" s="142"/>
      <c r="D40" s="138"/>
      <c r="E40" s="138"/>
      <c r="F40" s="138"/>
      <c r="G40" s="138"/>
      <c r="H40" s="138"/>
      <c r="I40" s="138"/>
      <c r="J40" s="138"/>
      <c r="K40" s="138"/>
      <c r="L40" s="138"/>
      <c r="M40" s="98"/>
    </row>
    <row r="41" spans="2:13" ht="15" customHeight="1" x14ac:dyDescent="0.35">
      <c r="B41" s="96"/>
      <c r="C41" s="142"/>
      <c r="D41" s="138"/>
      <c r="E41" s="138"/>
      <c r="F41" s="138"/>
      <c r="G41" s="138"/>
      <c r="H41" s="138"/>
      <c r="I41" s="138"/>
      <c r="J41" s="138"/>
      <c r="K41" s="138"/>
      <c r="L41" s="138"/>
      <c r="M41" s="98"/>
    </row>
    <row r="42" spans="2:13" ht="15" customHeight="1" x14ac:dyDescent="0.35">
      <c r="B42" s="96"/>
      <c r="C42" s="938" t="s">
        <v>393</v>
      </c>
      <c r="D42" s="938"/>
      <c r="E42" s="149"/>
      <c r="F42" s="149"/>
      <c r="G42" s="149"/>
      <c r="H42" s="149"/>
      <c r="I42" s="149"/>
      <c r="J42" s="149"/>
      <c r="K42" s="149"/>
      <c r="L42" s="149"/>
      <c r="M42" s="150"/>
    </row>
    <row r="43" spans="2:13" ht="15.75" customHeight="1" thickBot="1" x14ac:dyDescent="0.4">
      <c r="B43" s="96"/>
      <c r="C43" s="147"/>
      <c r="D43" s="149"/>
      <c r="E43" s="149"/>
      <c r="F43" s="149"/>
      <c r="G43" s="149"/>
      <c r="H43" s="149"/>
      <c r="I43" s="149"/>
      <c r="J43" s="149"/>
      <c r="K43" s="149"/>
      <c r="L43" s="149"/>
      <c r="M43" s="150"/>
    </row>
    <row r="44" spans="2:13" s="155" customFormat="1" ht="117.5" customHeight="1" x14ac:dyDescent="0.35">
      <c r="B44" s="151"/>
      <c r="C44" s="939" t="s">
        <v>394</v>
      </c>
      <c r="D44" s="940"/>
      <c r="E44" s="941" t="s">
        <v>1312</v>
      </c>
      <c r="F44" s="942"/>
      <c r="G44" s="943"/>
      <c r="H44" s="152"/>
      <c r="I44" s="153"/>
      <c r="J44" s="153"/>
      <c r="K44" s="153"/>
      <c r="L44" s="153"/>
      <c r="M44" s="154"/>
    </row>
    <row r="45" spans="2:13" s="155" customFormat="1" ht="40" customHeight="1" x14ac:dyDescent="0.35">
      <c r="B45" s="151"/>
      <c r="C45" s="908" t="s">
        <v>395</v>
      </c>
      <c r="D45" s="909"/>
      <c r="E45" s="935" t="s">
        <v>396</v>
      </c>
      <c r="F45" s="936"/>
      <c r="G45" s="937"/>
      <c r="H45" s="156"/>
      <c r="I45" s="153"/>
      <c r="J45" s="153"/>
      <c r="K45" s="153"/>
      <c r="L45" s="153"/>
      <c r="M45" s="154"/>
    </row>
    <row r="46" spans="2:13" s="155" customFormat="1" ht="80.25" customHeight="1" x14ac:dyDescent="0.35">
      <c r="B46" s="151"/>
      <c r="C46" s="930" t="s">
        <v>397</v>
      </c>
      <c r="D46" s="931"/>
      <c r="E46" s="932" t="s">
        <v>398</v>
      </c>
      <c r="F46" s="933"/>
      <c r="G46" s="934"/>
      <c r="H46" s="152"/>
      <c r="I46" s="153"/>
      <c r="J46" s="153"/>
      <c r="K46" s="153"/>
      <c r="L46" s="153"/>
      <c r="M46" s="154"/>
    </row>
    <row r="47" spans="2:13" s="155" customFormat="1" ht="40" customHeight="1" thickBot="1" x14ac:dyDescent="0.4">
      <c r="B47" s="151"/>
      <c r="C47" s="919" t="s">
        <v>399</v>
      </c>
      <c r="D47" s="920"/>
      <c r="E47" s="927" t="s">
        <v>1313</v>
      </c>
      <c r="F47" s="928"/>
      <c r="G47" s="929"/>
      <c r="H47" s="152"/>
      <c r="I47" s="153"/>
      <c r="J47" s="153"/>
      <c r="K47" s="153"/>
      <c r="L47" s="153"/>
      <c r="M47" s="154"/>
    </row>
    <row r="48" spans="2:13" ht="15.75" customHeight="1" x14ac:dyDescent="0.35">
      <c r="B48" s="96"/>
      <c r="C48" s="143"/>
      <c r="D48" s="138"/>
      <c r="E48" s="138"/>
      <c r="F48" s="138"/>
      <c r="G48" s="138"/>
      <c r="H48" s="138"/>
      <c r="I48" s="138"/>
      <c r="J48" s="138"/>
      <c r="K48" s="138"/>
      <c r="L48" s="138"/>
      <c r="M48" s="98"/>
    </row>
    <row r="49" spans="2:15" ht="15" customHeight="1" x14ac:dyDescent="0.35">
      <c r="B49" s="96"/>
      <c r="C49" s="138"/>
      <c r="D49" s="138"/>
      <c r="E49" s="138"/>
      <c r="F49" s="138"/>
      <c r="G49" s="138"/>
      <c r="H49" s="138"/>
      <c r="I49" s="138"/>
      <c r="J49" s="138"/>
      <c r="K49" s="138"/>
      <c r="L49" s="138"/>
      <c r="M49" s="98"/>
    </row>
    <row r="50" spans="2:15" ht="15.75" customHeight="1" x14ac:dyDescent="0.35">
      <c r="B50" s="96"/>
      <c r="C50" s="100" t="s">
        <v>400</v>
      </c>
      <c r="D50" s="138"/>
      <c r="E50" s="138"/>
      <c r="F50" s="138"/>
      <c r="G50" s="138"/>
      <c r="H50" s="138"/>
      <c r="I50" s="138"/>
      <c r="J50" s="138"/>
      <c r="K50" s="138"/>
      <c r="L50" s="138"/>
      <c r="M50" s="98"/>
    </row>
    <row r="51" spans="2:15" ht="15" thickBot="1" x14ac:dyDescent="0.4">
      <c r="B51" s="96"/>
      <c r="C51" s="138"/>
      <c r="D51" s="143"/>
      <c r="E51" s="138"/>
      <c r="F51" s="138"/>
      <c r="G51" s="138"/>
      <c r="H51" s="138"/>
      <c r="I51" s="138"/>
      <c r="J51" s="138"/>
      <c r="K51" s="138"/>
      <c r="L51" s="138"/>
      <c r="M51" s="98"/>
    </row>
    <row r="52" spans="2:15" ht="50.15" customHeight="1" x14ac:dyDescent="0.35">
      <c r="B52" s="96"/>
      <c r="C52" s="923" t="s">
        <v>401</v>
      </c>
      <c r="D52" s="924"/>
      <c r="E52" s="925"/>
      <c r="F52" s="925"/>
      <c r="G52" s="926"/>
      <c r="H52" s="142"/>
      <c r="I52" s="142"/>
      <c r="J52" s="142"/>
      <c r="K52" s="143"/>
      <c r="L52" s="143"/>
      <c r="M52" s="157"/>
    </row>
    <row r="53" spans="2:15" ht="70" customHeight="1" x14ac:dyDescent="0.35">
      <c r="B53" s="96"/>
      <c r="C53" s="908" t="s">
        <v>402</v>
      </c>
      <c r="D53" s="909"/>
      <c r="E53" s="910"/>
      <c r="F53" s="910"/>
      <c r="G53" s="911"/>
      <c r="H53" s="158"/>
      <c r="I53" s="142"/>
      <c r="J53" s="142"/>
      <c r="K53" s="143"/>
      <c r="L53" s="143"/>
      <c r="M53" s="157"/>
    </row>
    <row r="54" spans="2:15" ht="50.15" customHeight="1" thickBot="1" x14ac:dyDescent="0.4">
      <c r="B54" s="96"/>
      <c r="C54" s="919" t="s">
        <v>403</v>
      </c>
      <c r="D54" s="920"/>
      <c r="E54" s="921"/>
      <c r="F54" s="921"/>
      <c r="G54" s="922"/>
      <c r="H54" s="158"/>
      <c r="I54" s="142"/>
      <c r="J54" s="142"/>
      <c r="K54" s="143"/>
      <c r="L54" s="143"/>
      <c r="M54" s="157"/>
    </row>
    <row r="55" spans="2:15" customFormat="1" ht="15" customHeight="1" thickBot="1" x14ac:dyDescent="0.4">
      <c r="B55" s="92"/>
      <c r="C55" s="93"/>
      <c r="D55" s="93"/>
      <c r="E55" s="93"/>
      <c r="F55" s="93"/>
      <c r="G55" s="93"/>
      <c r="H55" s="93"/>
      <c r="I55" s="93"/>
      <c r="J55" s="93"/>
      <c r="K55" s="93"/>
      <c r="L55" s="93"/>
      <c r="M55" s="94"/>
      <c r="N55" s="87"/>
      <c r="O55" s="87"/>
    </row>
    <row r="56" spans="2:15" s="146" customFormat="1" ht="87.75" customHeight="1" x14ac:dyDescent="0.35">
      <c r="B56" s="159"/>
      <c r="C56" s="160" t="s">
        <v>404</v>
      </c>
      <c r="D56" s="104" t="s">
        <v>405</v>
      </c>
      <c r="E56" s="104" t="s">
        <v>406</v>
      </c>
      <c r="F56" s="104" t="s">
        <v>407</v>
      </c>
      <c r="G56" s="104" t="s">
        <v>408</v>
      </c>
      <c r="H56" s="104" t="s">
        <v>409</v>
      </c>
      <c r="I56" s="104" t="s">
        <v>410</v>
      </c>
      <c r="J56" s="106" t="s">
        <v>411</v>
      </c>
      <c r="K56" s="149"/>
      <c r="L56" s="149"/>
      <c r="M56" s="150"/>
    </row>
    <row r="57" spans="2:15" ht="30" customHeight="1" x14ac:dyDescent="0.35">
      <c r="B57" s="96"/>
      <c r="C57" s="120" t="s">
        <v>412</v>
      </c>
      <c r="D57" s="129"/>
      <c r="E57" s="129"/>
      <c r="F57" s="129"/>
      <c r="G57" s="129"/>
      <c r="H57" s="129"/>
      <c r="I57" s="129"/>
      <c r="J57" s="161"/>
      <c r="K57" s="143"/>
      <c r="L57" s="143"/>
      <c r="M57" s="157"/>
    </row>
    <row r="58" spans="2:15" ht="30" customHeight="1" x14ac:dyDescent="0.35">
      <c r="B58" s="96"/>
      <c r="C58" s="120" t="s">
        <v>413</v>
      </c>
      <c r="D58" s="129"/>
      <c r="E58" s="129"/>
      <c r="F58" s="129"/>
      <c r="G58" s="129"/>
      <c r="H58" s="129"/>
      <c r="I58" s="129"/>
      <c r="J58" s="161"/>
      <c r="K58" s="143"/>
      <c r="L58" s="143"/>
      <c r="M58" s="157"/>
    </row>
    <row r="59" spans="2:15" ht="30" customHeight="1" x14ac:dyDescent="0.35">
      <c r="B59" s="96"/>
      <c r="C59" s="120" t="s">
        <v>414</v>
      </c>
      <c r="D59" s="129"/>
      <c r="E59" s="129"/>
      <c r="F59" s="129"/>
      <c r="G59" s="129"/>
      <c r="H59" s="129"/>
      <c r="I59" s="129"/>
      <c r="J59" s="161"/>
      <c r="K59" s="143"/>
      <c r="L59" s="143"/>
      <c r="M59" s="157"/>
    </row>
    <row r="60" spans="2:15" ht="30" customHeight="1" x14ac:dyDescent="0.35">
      <c r="B60" s="96"/>
      <c r="C60" s="120" t="s">
        <v>415</v>
      </c>
      <c r="D60" s="129"/>
      <c r="E60" s="129"/>
      <c r="F60" s="129"/>
      <c r="G60" s="129"/>
      <c r="H60" s="129"/>
      <c r="I60" s="129"/>
      <c r="J60" s="161"/>
      <c r="K60" s="143"/>
      <c r="L60" s="143"/>
      <c r="M60" s="157"/>
    </row>
    <row r="61" spans="2:15" ht="30" customHeight="1" x14ac:dyDescent="0.35">
      <c r="B61" s="96"/>
      <c r="C61" s="120" t="s">
        <v>416</v>
      </c>
      <c r="D61" s="162"/>
      <c r="E61" s="129"/>
      <c r="F61" s="129"/>
      <c r="G61" s="129"/>
      <c r="H61" s="129"/>
      <c r="I61" s="129"/>
      <c r="J61" s="161"/>
      <c r="K61" s="143"/>
      <c r="L61" s="143"/>
      <c r="M61" s="157"/>
    </row>
    <row r="62" spans="2:15" ht="30" customHeight="1" thickBot="1" x14ac:dyDescent="0.4">
      <c r="B62" s="96"/>
      <c r="C62" s="163"/>
      <c r="D62" s="164"/>
      <c r="E62" s="165"/>
      <c r="F62" s="165"/>
      <c r="G62" s="165"/>
      <c r="H62" s="165"/>
      <c r="I62" s="165"/>
      <c r="J62" s="166"/>
      <c r="K62" s="143"/>
      <c r="L62" s="143"/>
      <c r="M62" s="157"/>
    </row>
    <row r="63" spans="2:15" x14ac:dyDescent="0.35">
      <c r="B63" s="96"/>
      <c r="C63" s="138"/>
      <c r="D63" s="138"/>
      <c r="E63" s="138"/>
      <c r="F63" s="138"/>
      <c r="G63" s="138"/>
      <c r="H63" s="138"/>
      <c r="I63" s="138"/>
      <c r="J63" s="138"/>
      <c r="K63" s="138"/>
      <c r="L63" s="138"/>
      <c r="M63" s="98"/>
    </row>
    <row r="64" spans="2:15" x14ac:dyDescent="0.35">
      <c r="B64" s="96"/>
      <c r="C64" s="100" t="s">
        <v>417</v>
      </c>
      <c r="D64" s="138"/>
      <c r="E64" s="138"/>
      <c r="F64" s="138"/>
      <c r="G64" s="138"/>
      <c r="H64" s="138"/>
      <c r="I64" s="138"/>
      <c r="J64" s="138"/>
      <c r="K64" s="138"/>
      <c r="L64" s="138"/>
      <c r="M64" s="98"/>
    </row>
    <row r="65" spans="2:13" ht="15" thickBot="1" x14ac:dyDescent="0.4">
      <c r="B65" s="96"/>
      <c r="C65" s="100"/>
      <c r="D65" s="138"/>
      <c r="E65" s="138"/>
      <c r="F65" s="138"/>
      <c r="G65" s="138"/>
      <c r="H65" s="138"/>
      <c r="I65" s="138"/>
      <c r="J65" s="138"/>
      <c r="K65" s="138"/>
      <c r="L65" s="138"/>
      <c r="M65" s="98"/>
    </row>
    <row r="66" spans="2:13" ht="60" customHeight="1" thickBot="1" x14ac:dyDescent="0.4">
      <c r="B66" s="96"/>
      <c r="C66" s="915" t="s">
        <v>418</v>
      </c>
      <c r="D66" s="916"/>
      <c r="E66" s="917" t="s">
        <v>419</v>
      </c>
      <c r="F66" s="918"/>
      <c r="G66" s="138"/>
      <c r="H66" s="138"/>
      <c r="I66" s="138"/>
      <c r="J66" s="138"/>
      <c r="K66" s="138"/>
      <c r="L66" s="138"/>
      <c r="M66" s="98"/>
    </row>
    <row r="67" spans="2:13" ht="15.75" customHeight="1" thickBot="1" x14ac:dyDescent="0.4">
      <c r="B67" s="96"/>
      <c r="C67" s="142"/>
      <c r="D67" s="142"/>
      <c r="E67" s="138"/>
      <c r="F67" s="138"/>
      <c r="G67" s="138"/>
      <c r="H67" s="138"/>
      <c r="I67" s="138"/>
      <c r="J67" s="138"/>
      <c r="K67" s="138"/>
      <c r="L67" s="138"/>
      <c r="M67" s="98"/>
    </row>
    <row r="68" spans="2:13" ht="45" customHeight="1" x14ac:dyDescent="0.35">
      <c r="B68" s="96"/>
      <c r="C68" s="912" t="s">
        <v>420</v>
      </c>
      <c r="D68" s="913"/>
      <c r="E68" s="913" t="s">
        <v>421</v>
      </c>
      <c r="F68" s="914"/>
      <c r="G68" s="138"/>
      <c r="H68" s="138"/>
      <c r="I68" s="138"/>
      <c r="J68" s="138"/>
      <c r="K68" s="138"/>
      <c r="L68" s="138"/>
      <c r="M68" s="98"/>
    </row>
    <row r="69" spans="2:13" ht="45" customHeight="1" x14ac:dyDescent="0.35">
      <c r="B69" s="96"/>
      <c r="C69" s="904" t="s">
        <v>422</v>
      </c>
      <c r="D69" s="905"/>
      <c r="E69" s="906" t="s">
        <v>363</v>
      </c>
      <c r="F69" s="907"/>
      <c r="G69" s="138"/>
      <c r="H69" s="138"/>
      <c r="I69" s="138"/>
      <c r="J69" s="138"/>
      <c r="K69" s="138"/>
      <c r="L69" s="138"/>
      <c r="M69" s="98"/>
    </row>
    <row r="70" spans="2:13" ht="32.25" customHeight="1" thickBot="1" x14ac:dyDescent="0.4">
      <c r="B70" s="96"/>
      <c r="C70" s="901"/>
      <c r="D70" s="902"/>
      <c r="E70" s="902"/>
      <c r="F70" s="903"/>
      <c r="G70" s="138"/>
      <c r="H70" s="138"/>
      <c r="I70" s="138"/>
      <c r="J70" s="138"/>
      <c r="K70" s="138"/>
      <c r="L70" s="138"/>
      <c r="M70" s="98"/>
    </row>
    <row r="71" spans="2:13" ht="15" customHeight="1" x14ac:dyDescent="0.35">
      <c r="B71" s="96"/>
      <c r="C71" s="138"/>
      <c r="D71" s="138"/>
      <c r="E71" s="138"/>
      <c r="F71" s="138"/>
      <c r="G71" s="138"/>
      <c r="H71" s="138"/>
      <c r="I71" s="138"/>
      <c r="J71" s="138"/>
      <c r="K71" s="138"/>
      <c r="L71" s="138"/>
      <c r="M71" s="98"/>
    </row>
    <row r="72" spans="2:13" ht="15.75" customHeight="1" thickBot="1" x14ac:dyDescent="0.4">
      <c r="B72" s="167"/>
      <c r="C72" s="168"/>
      <c r="D72" s="168"/>
      <c r="E72" s="168"/>
      <c r="F72" s="168"/>
      <c r="G72" s="168"/>
      <c r="H72" s="168"/>
      <c r="I72" s="168"/>
      <c r="J72" s="168"/>
      <c r="K72" s="168"/>
      <c r="L72" s="168"/>
      <c r="M72" s="169"/>
    </row>
  </sheetData>
  <mergeCells count="38">
    <mergeCell ref="C3:G3"/>
    <mergeCell ref="C33:D33"/>
    <mergeCell ref="E33:G33"/>
    <mergeCell ref="I33:K33"/>
    <mergeCell ref="C32:D32"/>
    <mergeCell ref="E32:G32"/>
    <mergeCell ref="I32:K32"/>
    <mergeCell ref="D8:G8"/>
    <mergeCell ref="C31:D31"/>
    <mergeCell ref="E31:G31"/>
    <mergeCell ref="C39:D39"/>
    <mergeCell ref="E39:G39"/>
    <mergeCell ref="C36:D36"/>
    <mergeCell ref="C38:D38"/>
    <mergeCell ref="E38:G38"/>
    <mergeCell ref="C45:D45"/>
    <mergeCell ref="E45:G45"/>
    <mergeCell ref="C42:D42"/>
    <mergeCell ref="C44:D44"/>
    <mergeCell ref="E44:G44"/>
    <mergeCell ref="C52:D52"/>
    <mergeCell ref="E52:G52"/>
    <mergeCell ref="C47:D47"/>
    <mergeCell ref="E47:G47"/>
    <mergeCell ref="C46:D46"/>
    <mergeCell ref="E46:G46"/>
    <mergeCell ref="C70:D70"/>
    <mergeCell ref="E70:F70"/>
    <mergeCell ref="C69:D69"/>
    <mergeCell ref="E69:F69"/>
    <mergeCell ref="C53:D53"/>
    <mergeCell ref="E53:G53"/>
    <mergeCell ref="C68:D68"/>
    <mergeCell ref="E68:F68"/>
    <mergeCell ref="C66:D66"/>
    <mergeCell ref="E66:F66"/>
    <mergeCell ref="C54:D54"/>
    <mergeCell ref="E54:G5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3</xdr:col>
                    <xdr:colOff>0</xdr:colOff>
                    <xdr:row>11</xdr:row>
                    <xdr:rowOff>0</xdr:rowOff>
                  </from>
                  <to>
                    <xdr:col>3</xdr:col>
                    <xdr:colOff>527050</xdr:colOff>
                    <xdr:row>11</xdr:row>
                    <xdr:rowOff>279400</xdr:rowOff>
                  </to>
                </anchor>
              </controlPr>
            </control>
          </mc:Choice>
        </mc:AlternateContent>
        <mc:AlternateContent xmlns:mc="http://schemas.openxmlformats.org/markup-compatibility/2006">
          <mc:Choice Requires="x14">
            <control shapeId="2052" r:id="rId5" name="Check Box 4">
              <controlPr defaultSize="0" autoFill="0" autoLine="0" autoPict="0">
                <anchor moveWithCells="1">
                  <from>
                    <xdr:col>3</xdr:col>
                    <xdr:colOff>552450</xdr:colOff>
                    <xdr:row>11</xdr:row>
                    <xdr:rowOff>0</xdr:rowOff>
                  </from>
                  <to>
                    <xdr:col>3</xdr:col>
                    <xdr:colOff>1079500</xdr:colOff>
                    <xdr:row>11</xdr:row>
                    <xdr:rowOff>279400</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from>
                    <xdr:col>3</xdr:col>
                    <xdr:colOff>0</xdr:colOff>
                    <xdr:row>12</xdr:row>
                    <xdr:rowOff>0</xdr:rowOff>
                  </from>
                  <to>
                    <xdr:col>3</xdr:col>
                    <xdr:colOff>527050</xdr:colOff>
                    <xdr:row>12</xdr:row>
                    <xdr:rowOff>279400</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from>
                    <xdr:col>3</xdr:col>
                    <xdr:colOff>552450</xdr:colOff>
                    <xdr:row>12</xdr:row>
                    <xdr:rowOff>0</xdr:rowOff>
                  </from>
                  <to>
                    <xdr:col>3</xdr:col>
                    <xdr:colOff>1079500</xdr:colOff>
                    <xdr:row>12</xdr:row>
                    <xdr:rowOff>279400</xdr:rowOff>
                  </to>
                </anchor>
              </controlPr>
            </control>
          </mc:Choice>
        </mc:AlternateContent>
        <mc:AlternateContent xmlns:mc="http://schemas.openxmlformats.org/markup-compatibility/2006">
          <mc:Choice Requires="x14">
            <control shapeId="2055" r:id="rId8" name="Check Box 7">
              <controlPr defaultSize="0" autoFill="0" autoLine="0" autoPict="0">
                <anchor moveWithCells="1">
                  <from>
                    <xdr:col>3</xdr:col>
                    <xdr:colOff>0</xdr:colOff>
                    <xdr:row>13</xdr:row>
                    <xdr:rowOff>0</xdr:rowOff>
                  </from>
                  <to>
                    <xdr:col>3</xdr:col>
                    <xdr:colOff>527050</xdr:colOff>
                    <xdr:row>13</xdr:row>
                    <xdr:rowOff>285750</xdr:rowOff>
                  </to>
                </anchor>
              </controlPr>
            </control>
          </mc:Choice>
        </mc:AlternateContent>
        <mc:AlternateContent xmlns:mc="http://schemas.openxmlformats.org/markup-compatibility/2006">
          <mc:Choice Requires="x14">
            <control shapeId="2056" r:id="rId9" name="Check Box 8">
              <controlPr defaultSize="0" autoFill="0" autoLine="0" autoPict="0">
                <anchor moveWithCells="1">
                  <from>
                    <xdr:col>3</xdr:col>
                    <xdr:colOff>552450</xdr:colOff>
                    <xdr:row>13</xdr:row>
                    <xdr:rowOff>0</xdr:rowOff>
                  </from>
                  <to>
                    <xdr:col>3</xdr:col>
                    <xdr:colOff>1079500</xdr:colOff>
                    <xdr:row>13</xdr:row>
                    <xdr:rowOff>285750</xdr:rowOff>
                  </to>
                </anchor>
              </controlPr>
            </control>
          </mc:Choice>
        </mc:AlternateContent>
        <mc:AlternateContent xmlns:mc="http://schemas.openxmlformats.org/markup-compatibility/2006">
          <mc:Choice Requires="x14">
            <control shapeId="2057" r:id="rId10" name="Check Box 9">
              <controlPr defaultSize="0" autoFill="0" autoLine="0" autoPict="0">
                <anchor moveWithCells="1">
                  <from>
                    <xdr:col>3</xdr:col>
                    <xdr:colOff>0</xdr:colOff>
                    <xdr:row>14</xdr:row>
                    <xdr:rowOff>0</xdr:rowOff>
                  </from>
                  <to>
                    <xdr:col>3</xdr:col>
                    <xdr:colOff>527050</xdr:colOff>
                    <xdr:row>14</xdr:row>
                    <xdr:rowOff>228600</xdr:rowOff>
                  </to>
                </anchor>
              </controlPr>
            </control>
          </mc:Choice>
        </mc:AlternateContent>
        <mc:AlternateContent xmlns:mc="http://schemas.openxmlformats.org/markup-compatibility/2006">
          <mc:Choice Requires="x14">
            <control shapeId="2058" r:id="rId11" name="Check Box 10">
              <controlPr defaultSize="0" autoFill="0" autoLine="0" autoPict="0">
                <anchor moveWithCells="1">
                  <from>
                    <xdr:col>3</xdr:col>
                    <xdr:colOff>552450</xdr:colOff>
                    <xdr:row>14</xdr:row>
                    <xdr:rowOff>0</xdr:rowOff>
                  </from>
                  <to>
                    <xdr:col>3</xdr:col>
                    <xdr:colOff>1079500</xdr:colOff>
                    <xdr:row>14</xdr:row>
                    <xdr:rowOff>228600</xdr:rowOff>
                  </to>
                </anchor>
              </controlPr>
            </control>
          </mc:Choice>
        </mc:AlternateContent>
        <mc:AlternateContent xmlns:mc="http://schemas.openxmlformats.org/markup-compatibility/2006">
          <mc:Choice Requires="x14">
            <control shapeId="2059" r:id="rId12" name="Check Box 11">
              <controlPr defaultSize="0" autoFill="0" autoLine="0" autoPict="0">
                <anchor moveWithCells="1">
                  <from>
                    <xdr:col>4</xdr:col>
                    <xdr:colOff>0</xdr:colOff>
                    <xdr:row>10</xdr:row>
                    <xdr:rowOff>0</xdr:rowOff>
                  </from>
                  <to>
                    <xdr:col>4</xdr:col>
                    <xdr:colOff>527050</xdr:colOff>
                    <xdr:row>10</xdr:row>
                    <xdr:rowOff>279400</xdr:rowOff>
                  </to>
                </anchor>
              </controlPr>
            </control>
          </mc:Choice>
        </mc:AlternateContent>
        <mc:AlternateContent xmlns:mc="http://schemas.openxmlformats.org/markup-compatibility/2006">
          <mc:Choice Requires="x14">
            <control shapeId="2060" r:id="rId13" name="Check Box 12">
              <controlPr defaultSize="0" autoFill="0" autoLine="0" autoPict="0">
                <anchor moveWithCells="1">
                  <from>
                    <xdr:col>4</xdr:col>
                    <xdr:colOff>552450</xdr:colOff>
                    <xdr:row>10</xdr:row>
                    <xdr:rowOff>0</xdr:rowOff>
                  </from>
                  <to>
                    <xdr:col>4</xdr:col>
                    <xdr:colOff>1079500</xdr:colOff>
                    <xdr:row>10</xdr:row>
                    <xdr:rowOff>279400</xdr:rowOff>
                  </to>
                </anchor>
              </controlPr>
            </control>
          </mc:Choice>
        </mc:AlternateContent>
        <mc:AlternateContent xmlns:mc="http://schemas.openxmlformats.org/markup-compatibility/2006">
          <mc:Choice Requires="x14">
            <control shapeId="2063" r:id="rId14" name="Check Box 15">
              <controlPr defaultSize="0" autoFill="0" autoLine="0" autoPict="0">
                <anchor moveWithCells="1">
                  <from>
                    <xdr:col>3</xdr:col>
                    <xdr:colOff>0</xdr:colOff>
                    <xdr:row>15</xdr:row>
                    <xdr:rowOff>0</xdr:rowOff>
                  </from>
                  <to>
                    <xdr:col>3</xdr:col>
                    <xdr:colOff>533400</xdr:colOff>
                    <xdr:row>15</xdr:row>
                    <xdr:rowOff>285750</xdr:rowOff>
                  </to>
                </anchor>
              </controlPr>
            </control>
          </mc:Choice>
        </mc:AlternateContent>
        <mc:AlternateContent xmlns:mc="http://schemas.openxmlformats.org/markup-compatibility/2006">
          <mc:Choice Requires="x14">
            <control shapeId="2064" r:id="rId15" name="Check Box 16">
              <controlPr defaultSize="0" autoFill="0" autoLine="0" autoPict="0">
                <anchor moveWithCells="1">
                  <from>
                    <xdr:col>3</xdr:col>
                    <xdr:colOff>0</xdr:colOff>
                    <xdr:row>16</xdr:row>
                    <xdr:rowOff>0</xdr:rowOff>
                  </from>
                  <to>
                    <xdr:col>3</xdr:col>
                    <xdr:colOff>533400</xdr:colOff>
                    <xdr:row>16</xdr:row>
                    <xdr:rowOff>279400</xdr:rowOff>
                  </to>
                </anchor>
              </controlPr>
            </control>
          </mc:Choice>
        </mc:AlternateContent>
        <mc:AlternateContent xmlns:mc="http://schemas.openxmlformats.org/markup-compatibility/2006">
          <mc:Choice Requires="x14">
            <control shapeId="2065" r:id="rId16" name="Check Box 17">
              <controlPr defaultSize="0" autoFill="0" autoLine="0" autoPict="0">
                <anchor moveWithCells="1">
                  <from>
                    <xdr:col>3</xdr:col>
                    <xdr:colOff>552450</xdr:colOff>
                    <xdr:row>16</xdr:row>
                    <xdr:rowOff>0</xdr:rowOff>
                  </from>
                  <to>
                    <xdr:col>3</xdr:col>
                    <xdr:colOff>1079500</xdr:colOff>
                    <xdr:row>16</xdr:row>
                    <xdr:rowOff>279400</xdr:rowOff>
                  </to>
                </anchor>
              </controlPr>
            </control>
          </mc:Choice>
        </mc:AlternateContent>
        <mc:AlternateContent xmlns:mc="http://schemas.openxmlformats.org/markup-compatibility/2006">
          <mc:Choice Requires="x14">
            <control shapeId="2068" r:id="rId17" name="Check Box 20">
              <controlPr defaultSize="0" autoFill="0" autoLine="0" autoPict="0">
                <anchor moveWithCells="1">
                  <from>
                    <xdr:col>3</xdr:col>
                    <xdr:colOff>0</xdr:colOff>
                    <xdr:row>19</xdr:row>
                    <xdr:rowOff>0</xdr:rowOff>
                  </from>
                  <to>
                    <xdr:col>3</xdr:col>
                    <xdr:colOff>527050</xdr:colOff>
                    <xdr:row>19</xdr:row>
                    <xdr:rowOff>279400</xdr:rowOff>
                  </to>
                </anchor>
              </controlPr>
            </control>
          </mc:Choice>
        </mc:AlternateContent>
        <mc:AlternateContent xmlns:mc="http://schemas.openxmlformats.org/markup-compatibility/2006">
          <mc:Choice Requires="x14">
            <control shapeId="2069" r:id="rId18" name="Check Box 21">
              <controlPr defaultSize="0" autoFill="0" autoLine="0" autoPict="0">
                <anchor moveWithCells="1">
                  <from>
                    <xdr:col>3</xdr:col>
                    <xdr:colOff>552450</xdr:colOff>
                    <xdr:row>19</xdr:row>
                    <xdr:rowOff>0</xdr:rowOff>
                  </from>
                  <to>
                    <xdr:col>3</xdr:col>
                    <xdr:colOff>1079500</xdr:colOff>
                    <xdr:row>19</xdr:row>
                    <xdr:rowOff>279400</xdr:rowOff>
                  </to>
                </anchor>
              </controlPr>
            </control>
          </mc:Choice>
        </mc:AlternateContent>
        <mc:AlternateContent xmlns:mc="http://schemas.openxmlformats.org/markup-compatibility/2006">
          <mc:Choice Requires="x14">
            <control shapeId="2070" r:id="rId19" name="Check Box 22">
              <controlPr defaultSize="0" autoFill="0" autoLine="0" autoPict="0">
                <anchor moveWithCells="1">
                  <from>
                    <xdr:col>3</xdr:col>
                    <xdr:colOff>0</xdr:colOff>
                    <xdr:row>20</xdr:row>
                    <xdr:rowOff>0</xdr:rowOff>
                  </from>
                  <to>
                    <xdr:col>3</xdr:col>
                    <xdr:colOff>527050</xdr:colOff>
                    <xdr:row>20</xdr:row>
                    <xdr:rowOff>279400</xdr:rowOff>
                  </to>
                </anchor>
              </controlPr>
            </control>
          </mc:Choice>
        </mc:AlternateContent>
        <mc:AlternateContent xmlns:mc="http://schemas.openxmlformats.org/markup-compatibility/2006">
          <mc:Choice Requires="x14">
            <control shapeId="2071" r:id="rId20" name="Check Box 23">
              <controlPr defaultSize="0" autoFill="0" autoLine="0" autoPict="0">
                <anchor moveWithCells="1">
                  <from>
                    <xdr:col>3</xdr:col>
                    <xdr:colOff>552450</xdr:colOff>
                    <xdr:row>20</xdr:row>
                    <xdr:rowOff>0</xdr:rowOff>
                  </from>
                  <to>
                    <xdr:col>3</xdr:col>
                    <xdr:colOff>1079500</xdr:colOff>
                    <xdr:row>20</xdr:row>
                    <xdr:rowOff>279400</xdr:rowOff>
                  </to>
                </anchor>
              </controlPr>
            </control>
          </mc:Choice>
        </mc:AlternateContent>
        <mc:AlternateContent xmlns:mc="http://schemas.openxmlformats.org/markup-compatibility/2006">
          <mc:Choice Requires="x14">
            <control shapeId="2072" r:id="rId21" name="Check Box 24">
              <controlPr defaultSize="0" autoFill="0" autoLine="0" autoPict="0">
                <anchor moveWithCells="1">
                  <from>
                    <xdr:col>3</xdr:col>
                    <xdr:colOff>0</xdr:colOff>
                    <xdr:row>21</xdr:row>
                    <xdr:rowOff>0</xdr:rowOff>
                  </from>
                  <to>
                    <xdr:col>3</xdr:col>
                    <xdr:colOff>527050</xdr:colOff>
                    <xdr:row>21</xdr:row>
                    <xdr:rowOff>228600</xdr:rowOff>
                  </to>
                </anchor>
              </controlPr>
            </control>
          </mc:Choice>
        </mc:AlternateContent>
        <mc:AlternateContent xmlns:mc="http://schemas.openxmlformats.org/markup-compatibility/2006">
          <mc:Choice Requires="x14">
            <control shapeId="2073" r:id="rId22" name="Check Box 25">
              <controlPr defaultSize="0" autoFill="0" autoLine="0" autoPict="0">
                <anchor moveWithCells="1">
                  <from>
                    <xdr:col>3</xdr:col>
                    <xdr:colOff>552450</xdr:colOff>
                    <xdr:row>21</xdr:row>
                    <xdr:rowOff>0</xdr:rowOff>
                  </from>
                  <to>
                    <xdr:col>3</xdr:col>
                    <xdr:colOff>1079500</xdr:colOff>
                    <xdr:row>21</xdr:row>
                    <xdr:rowOff>228600</xdr:rowOff>
                  </to>
                </anchor>
              </controlPr>
            </control>
          </mc:Choice>
        </mc:AlternateContent>
        <mc:AlternateContent xmlns:mc="http://schemas.openxmlformats.org/markup-compatibility/2006">
          <mc:Choice Requires="x14">
            <control shapeId="2074" r:id="rId23" name="Check Box 26">
              <controlPr defaultSize="0" autoFill="0" autoLine="0" autoPict="0">
                <anchor moveWithCells="1">
                  <from>
                    <xdr:col>3</xdr:col>
                    <xdr:colOff>0</xdr:colOff>
                    <xdr:row>22</xdr:row>
                    <xdr:rowOff>0</xdr:rowOff>
                  </from>
                  <to>
                    <xdr:col>3</xdr:col>
                    <xdr:colOff>527050</xdr:colOff>
                    <xdr:row>22</xdr:row>
                    <xdr:rowOff>279400</xdr:rowOff>
                  </to>
                </anchor>
              </controlPr>
            </control>
          </mc:Choice>
        </mc:AlternateContent>
        <mc:AlternateContent xmlns:mc="http://schemas.openxmlformats.org/markup-compatibility/2006">
          <mc:Choice Requires="x14">
            <control shapeId="2075" r:id="rId24" name="Check Box 27">
              <controlPr defaultSize="0" autoFill="0" autoLine="0" autoPict="0">
                <anchor moveWithCells="1">
                  <from>
                    <xdr:col>3</xdr:col>
                    <xdr:colOff>552450</xdr:colOff>
                    <xdr:row>22</xdr:row>
                    <xdr:rowOff>0</xdr:rowOff>
                  </from>
                  <to>
                    <xdr:col>3</xdr:col>
                    <xdr:colOff>1079500</xdr:colOff>
                    <xdr:row>22</xdr:row>
                    <xdr:rowOff>279400</xdr:rowOff>
                  </to>
                </anchor>
              </controlPr>
            </control>
          </mc:Choice>
        </mc:AlternateContent>
        <mc:AlternateContent xmlns:mc="http://schemas.openxmlformats.org/markup-compatibility/2006">
          <mc:Choice Requires="x14">
            <control shapeId="2076" r:id="rId25" name="Check Box 28">
              <controlPr defaultSize="0" autoFill="0" autoLine="0" autoPict="0">
                <anchor moveWithCells="1">
                  <from>
                    <xdr:col>3</xdr:col>
                    <xdr:colOff>0</xdr:colOff>
                    <xdr:row>24</xdr:row>
                    <xdr:rowOff>0</xdr:rowOff>
                  </from>
                  <to>
                    <xdr:col>3</xdr:col>
                    <xdr:colOff>527050</xdr:colOff>
                    <xdr:row>25</xdr:row>
                    <xdr:rowOff>38100</xdr:rowOff>
                  </to>
                </anchor>
              </controlPr>
            </control>
          </mc:Choice>
        </mc:AlternateContent>
        <mc:AlternateContent xmlns:mc="http://schemas.openxmlformats.org/markup-compatibility/2006">
          <mc:Choice Requires="x14">
            <control shapeId="2077" r:id="rId26" name="Check Box 29">
              <controlPr defaultSize="0" autoFill="0" autoLine="0" autoPict="0">
                <anchor moveWithCells="1">
                  <from>
                    <xdr:col>3</xdr:col>
                    <xdr:colOff>552450</xdr:colOff>
                    <xdr:row>24</xdr:row>
                    <xdr:rowOff>0</xdr:rowOff>
                  </from>
                  <to>
                    <xdr:col>3</xdr:col>
                    <xdr:colOff>1079500</xdr:colOff>
                    <xdr:row>25</xdr:row>
                    <xdr:rowOff>38100</xdr:rowOff>
                  </to>
                </anchor>
              </controlPr>
            </control>
          </mc:Choice>
        </mc:AlternateContent>
        <mc:AlternateContent xmlns:mc="http://schemas.openxmlformats.org/markup-compatibility/2006">
          <mc:Choice Requires="x14">
            <control shapeId="2078" r:id="rId27" name="Check Box 30">
              <controlPr defaultSize="0" autoFill="0" autoLine="0" autoPict="0">
                <anchor moveWithCells="1">
                  <from>
                    <xdr:col>3</xdr:col>
                    <xdr:colOff>0</xdr:colOff>
                    <xdr:row>25</xdr:row>
                    <xdr:rowOff>0</xdr:rowOff>
                  </from>
                  <to>
                    <xdr:col>3</xdr:col>
                    <xdr:colOff>527050</xdr:colOff>
                    <xdr:row>26</xdr:row>
                    <xdr:rowOff>38100</xdr:rowOff>
                  </to>
                </anchor>
              </controlPr>
            </control>
          </mc:Choice>
        </mc:AlternateContent>
        <mc:AlternateContent xmlns:mc="http://schemas.openxmlformats.org/markup-compatibility/2006">
          <mc:Choice Requires="x14">
            <control shapeId="2079" r:id="rId28" name="Check Box 31">
              <controlPr defaultSize="0" autoFill="0" autoLine="0" autoPict="0">
                <anchor moveWithCells="1">
                  <from>
                    <xdr:col>3</xdr:col>
                    <xdr:colOff>552450</xdr:colOff>
                    <xdr:row>25</xdr:row>
                    <xdr:rowOff>0</xdr:rowOff>
                  </from>
                  <to>
                    <xdr:col>3</xdr:col>
                    <xdr:colOff>1079500</xdr:colOff>
                    <xdr:row>26</xdr:row>
                    <xdr:rowOff>38100</xdr:rowOff>
                  </to>
                </anchor>
              </controlPr>
            </control>
          </mc:Choice>
        </mc:AlternateContent>
        <mc:AlternateContent xmlns:mc="http://schemas.openxmlformats.org/markup-compatibility/2006">
          <mc:Choice Requires="x14">
            <control shapeId="2080" r:id="rId29" name="Check Box 32">
              <controlPr defaultSize="0" autoFill="0" autoLine="0" autoPict="0">
                <anchor moveWithCells="1">
                  <from>
                    <xdr:col>4</xdr:col>
                    <xdr:colOff>0</xdr:colOff>
                    <xdr:row>25</xdr:row>
                    <xdr:rowOff>0</xdr:rowOff>
                  </from>
                  <to>
                    <xdr:col>4</xdr:col>
                    <xdr:colOff>527050</xdr:colOff>
                    <xdr:row>26</xdr:row>
                    <xdr:rowOff>38100</xdr:rowOff>
                  </to>
                </anchor>
              </controlPr>
            </control>
          </mc:Choice>
        </mc:AlternateContent>
        <mc:AlternateContent xmlns:mc="http://schemas.openxmlformats.org/markup-compatibility/2006">
          <mc:Choice Requires="x14">
            <control shapeId="2081" r:id="rId30" name="Check Box 33">
              <controlPr defaultSize="0" autoFill="0" autoLine="0" autoPict="0">
                <anchor moveWithCells="1">
                  <from>
                    <xdr:col>4</xdr:col>
                    <xdr:colOff>552450</xdr:colOff>
                    <xdr:row>25</xdr:row>
                    <xdr:rowOff>0</xdr:rowOff>
                  </from>
                  <to>
                    <xdr:col>4</xdr:col>
                    <xdr:colOff>1079500</xdr:colOff>
                    <xdr:row>26</xdr:row>
                    <xdr:rowOff>38100</xdr:rowOff>
                  </to>
                </anchor>
              </controlPr>
            </control>
          </mc:Choice>
        </mc:AlternateContent>
        <mc:AlternateContent xmlns:mc="http://schemas.openxmlformats.org/markup-compatibility/2006">
          <mc:Choice Requires="x14">
            <control shapeId="2082" r:id="rId31" name="Check Box 34">
              <controlPr defaultSize="0" autoFill="0" autoLine="0" autoPict="0">
                <anchor moveWithCells="1">
                  <from>
                    <xdr:col>4</xdr:col>
                    <xdr:colOff>0</xdr:colOff>
                    <xdr:row>24</xdr:row>
                    <xdr:rowOff>0</xdr:rowOff>
                  </from>
                  <to>
                    <xdr:col>4</xdr:col>
                    <xdr:colOff>527050</xdr:colOff>
                    <xdr:row>25</xdr:row>
                    <xdr:rowOff>38100</xdr:rowOff>
                  </to>
                </anchor>
              </controlPr>
            </control>
          </mc:Choice>
        </mc:AlternateContent>
        <mc:AlternateContent xmlns:mc="http://schemas.openxmlformats.org/markup-compatibility/2006">
          <mc:Choice Requires="x14">
            <control shapeId="2083" r:id="rId32" name="Check Box 35">
              <controlPr defaultSize="0" autoFill="0" autoLine="0" autoPict="0">
                <anchor moveWithCells="1">
                  <from>
                    <xdr:col>4</xdr:col>
                    <xdr:colOff>552450</xdr:colOff>
                    <xdr:row>24</xdr:row>
                    <xdr:rowOff>0</xdr:rowOff>
                  </from>
                  <to>
                    <xdr:col>4</xdr:col>
                    <xdr:colOff>1079500</xdr:colOff>
                    <xdr:row>25</xdr:row>
                    <xdr:rowOff>38100</xdr:rowOff>
                  </to>
                </anchor>
              </controlPr>
            </control>
          </mc:Choice>
        </mc:AlternateContent>
        <mc:AlternateContent xmlns:mc="http://schemas.openxmlformats.org/markup-compatibility/2006">
          <mc:Choice Requires="x14">
            <control shapeId="2084" r:id="rId33" name="Check Box 36">
              <controlPr defaultSize="0" autoFill="0" autoLine="0" autoPict="0">
                <anchor moveWithCells="1">
                  <from>
                    <xdr:col>4</xdr:col>
                    <xdr:colOff>0</xdr:colOff>
                    <xdr:row>22</xdr:row>
                    <xdr:rowOff>0</xdr:rowOff>
                  </from>
                  <to>
                    <xdr:col>4</xdr:col>
                    <xdr:colOff>527050</xdr:colOff>
                    <xdr:row>22</xdr:row>
                    <xdr:rowOff>279400</xdr:rowOff>
                  </to>
                </anchor>
              </controlPr>
            </control>
          </mc:Choice>
        </mc:AlternateContent>
        <mc:AlternateContent xmlns:mc="http://schemas.openxmlformats.org/markup-compatibility/2006">
          <mc:Choice Requires="x14">
            <control shapeId="2085" r:id="rId34" name="Check Box 37">
              <controlPr defaultSize="0" autoFill="0" autoLine="0" autoPict="0">
                <anchor moveWithCells="1">
                  <from>
                    <xdr:col>4</xdr:col>
                    <xdr:colOff>552450</xdr:colOff>
                    <xdr:row>22</xdr:row>
                    <xdr:rowOff>0</xdr:rowOff>
                  </from>
                  <to>
                    <xdr:col>4</xdr:col>
                    <xdr:colOff>1079500</xdr:colOff>
                    <xdr:row>22</xdr:row>
                    <xdr:rowOff>279400</xdr:rowOff>
                  </to>
                </anchor>
              </controlPr>
            </control>
          </mc:Choice>
        </mc:AlternateContent>
        <mc:AlternateContent xmlns:mc="http://schemas.openxmlformats.org/markup-compatibility/2006">
          <mc:Choice Requires="x14">
            <control shapeId="2086" r:id="rId35" name="Check Box 38">
              <controlPr defaultSize="0" autoFill="0" autoLine="0" autoPict="0">
                <anchor moveWithCells="1">
                  <from>
                    <xdr:col>4</xdr:col>
                    <xdr:colOff>0</xdr:colOff>
                    <xdr:row>21</xdr:row>
                    <xdr:rowOff>0</xdr:rowOff>
                  </from>
                  <to>
                    <xdr:col>4</xdr:col>
                    <xdr:colOff>527050</xdr:colOff>
                    <xdr:row>21</xdr:row>
                    <xdr:rowOff>228600</xdr:rowOff>
                  </to>
                </anchor>
              </controlPr>
            </control>
          </mc:Choice>
        </mc:AlternateContent>
        <mc:AlternateContent xmlns:mc="http://schemas.openxmlformats.org/markup-compatibility/2006">
          <mc:Choice Requires="x14">
            <control shapeId="2087" r:id="rId36" name="Check Box 39">
              <controlPr defaultSize="0" autoFill="0" autoLine="0" autoPict="0">
                <anchor moveWithCells="1">
                  <from>
                    <xdr:col>4</xdr:col>
                    <xdr:colOff>552450</xdr:colOff>
                    <xdr:row>21</xdr:row>
                    <xdr:rowOff>0</xdr:rowOff>
                  </from>
                  <to>
                    <xdr:col>4</xdr:col>
                    <xdr:colOff>1079500</xdr:colOff>
                    <xdr:row>21</xdr:row>
                    <xdr:rowOff>228600</xdr:rowOff>
                  </to>
                </anchor>
              </controlPr>
            </control>
          </mc:Choice>
        </mc:AlternateContent>
        <mc:AlternateContent xmlns:mc="http://schemas.openxmlformats.org/markup-compatibility/2006">
          <mc:Choice Requires="x14">
            <control shapeId="2088" r:id="rId37" name="Check Box 40">
              <controlPr defaultSize="0" autoFill="0" autoLine="0" autoPict="0">
                <anchor moveWithCells="1">
                  <from>
                    <xdr:col>4</xdr:col>
                    <xdr:colOff>0</xdr:colOff>
                    <xdr:row>20</xdr:row>
                    <xdr:rowOff>0</xdr:rowOff>
                  </from>
                  <to>
                    <xdr:col>4</xdr:col>
                    <xdr:colOff>527050</xdr:colOff>
                    <xdr:row>20</xdr:row>
                    <xdr:rowOff>279400</xdr:rowOff>
                  </to>
                </anchor>
              </controlPr>
            </control>
          </mc:Choice>
        </mc:AlternateContent>
        <mc:AlternateContent xmlns:mc="http://schemas.openxmlformats.org/markup-compatibility/2006">
          <mc:Choice Requires="x14">
            <control shapeId="2089" r:id="rId38" name="Check Box 41">
              <controlPr defaultSize="0" autoFill="0" autoLine="0" autoPict="0">
                <anchor moveWithCells="1">
                  <from>
                    <xdr:col>4</xdr:col>
                    <xdr:colOff>552450</xdr:colOff>
                    <xdr:row>20</xdr:row>
                    <xdr:rowOff>0</xdr:rowOff>
                  </from>
                  <to>
                    <xdr:col>4</xdr:col>
                    <xdr:colOff>1079500</xdr:colOff>
                    <xdr:row>20</xdr:row>
                    <xdr:rowOff>279400</xdr:rowOff>
                  </to>
                </anchor>
              </controlPr>
            </control>
          </mc:Choice>
        </mc:AlternateContent>
        <mc:AlternateContent xmlns:mc="http://schemas.openxmlformats.org/markup-compatibility/2006">
          <mc:Choice Requires="x14">
            <control shapeId="2090" r:id="rId39" name="Check Box 42">
              <controlPr defaultSize="0" autoFill="0" autoLine="0" autoPict="0">
                <anchor moveWithCells="1">
                  <from>
                    <xdr:col>4</xdr:col>
                    <xdr:colOff>0</xdr:colOff>
                    <xdr:row>19</xdr:row>
                    <xdr:rowOff>0</xdr:rowOff>
                  </from>
                  <to>
                    <xdr:col>4</xdr:col>
                    <xdr:colOff>527050</xdr:colOff>
                    <xdr:row>19</xdr:row>
                    <xdr:rowOff>279400</xdr:rowOff>
                  </to>
                </anchor>
              </controlPr>
            </control>
          </mc:Choice>
        </mc:AlternateContent>
        <mc:AlternateContent xmlns:mc="http://schemas.openxmlformats.org/markup-compatibility/2006">
          <mc:Choice Requires="x14">
            <control shapeId="2091" r:id="rId40" name="Check Box 43">
              <controlPr defaultSize="0" autoFill="0" autoLine="0" autoPict="0">
                <anchor moveWithCells="1">
                  <from>
                    <xdr:col>4</xdr:col>
                    <xdr:colOff>552450</xdr:colOff>
                    <xdr:row>19</xdr:row>
                    <xdr:rowOff>0</xdr:rowOff>
                  </from>
                  <to>
                    <xdr:col>4</xdr:col>
                    <xdr:colOff>1079500</xdr:colOff>
                    <xdr:row>19</xdr:row>
                    <xdr:rowOff>279400</xdr:rowOff>
                  </to>
                </anchor>
              </controlPr>
            </control>
          </mc:Choice>
        </mc:AlternateContent>
        <mc:AlternateContent xmlns:mc="http://schemas.openxmlformats.org/markup-compatibility/2006">
          <mc:Choice Requires="x14">
            <control shapeId="2092" r:id="rId41" name="Check Box 44">
              <controlPr defaultSize="0" autoFill="0" autoLine="0" autoPict="0">
                <anchor moveWithCells="1">
                  <from>
                    <xdr:col>4</xdr:col>
                    <xdr:colOff>0</xdr:colOff>
                    <xdr:row>18</xdr:row>
                    <xdr:rowOff>0</xdr:rowOff>
                  </from>
                  <to>
                    <xdr:col>4</xdr:col>
                    <xdr:colOff>527050</xdr:colOff>
                    <xdr:row>18</xdr:row>
                    <xdr:rowOff>285750</xdr:rowOff>
                  </to>
                </anchor>
              </controlPr>
            </control>
          </mc:Choice>
        </mc:AlternateContent>
        <mc:AlternateContent xmlns:mc="http://schemas.openxmlformats.org/markup-compatibility/2006">
          <mc:Choice Requires="x14">
            <control shapeId="2093" r:id="rId42" name="Check Box 45">
              <controlPr defaultSize="0" autoFill="0" autoLine="0" autoPict="0">
                <anchor moveWithCells="1">
                  <from>
                    <xdr:col>4</xdr:col>
                    <xdr:colOff>552450</xdr:colOff>
                    <xdr:row>18</xdr:row>
                    <xdr:rowOff>0</xdr:rowOff>
                  </from>
                  <to>
                    <xdr:col>4</xdr:col>
                    <xdr:colOff>1079500</xdr:colOff>
                    <xdr:row>18</xdr:row>
                    <xdr:rowOff>285750</xdr:rowOff>
                  </to>
                </anchor>
              </controlPr>
            </control>
          </mc:Choice>
        </mc:AlternateContent>
        <mc:AlternateContent xmlns:mc="http://schemas.openxmlformats.org/markup-compatibility/2006">
          <mc:Choice Requires="x14">
            <control shapeId="2094" r:id="rId43" name="Check Box 46">
              <controlPr defaultSize="0" autoFill="0" autoLine="0" autoPict="0">
                <anchor moveWithCells="1">
                  <from>
                    <xdr:col>4</xdr:col>
                    <xdr:colOff>0</xdr:colOff>
                    <xdr:row>17</xdr:row>
                    <xdr:rowOff>0</xdr:rowOff>
                  </from>
                  <to>
                    <xdr:col>4</xdr:col>
                    <xdr:colOff>527050</xdr:colOff>
                    <xdr:row>17</xdr:row>
                    <xdr:rowOff>285750</xdr:rowOff>
                  </to>
                </anchor>
              </controlPr>
            </control>
          </mc:Choice>
        </mc:AlternateContent>
        <mc:AlternateContent xmlns:mc="http://schemas.openxmlformats.org/markup-compatibility/2006">
          <mc:Choice Requires="x14">
            <control shapeId="2095" r:id="rId44" name="Check Box 47">
              <controlPr defaultSize="0" autoFill="0" autoLine="0" autoPict="0">
                <anchor moveWithCells="1">
                  <from>
                    <xdr:col>4</xdr:col>
                    <xdr:colOff>552450</xdr:colOff>
                    <xdr:row>17</xdr:row>
                    <xdr:rowOff>0</xdr:rowOff>
                  </from>
                  <to>
                    <xdr:col>4</xdr:col>
                    <xdr:colOff>1079500</xdr:colOff>
                    <xdr:row>17</xdr:row>
                    <xdr:rowOff>285750</xdr:rowOff>
                  </to>
                </anchor>
              </controlPr>
            </control>
          </mc:Choice>
        </mc:AlternateContent>
        <mc:AlternateContent xmlns:mc="http://schemas.openxmlformats.org/markup-compatibility/2006">
          <mc:Choice Requires="x14">
            <control shapeId="2096" r:id="rId45" name="Check Box 48">
              <controlPr defaultSize="0" autoFill="0" autoLine="0" autoPict="0">
                <anchor moveWithCells="1">
                  <from>
                    <xdr:col>4</xdr:col>
                    <xdr:colOff>0</xdr:colOff>
                    <xdr:row>16</xdr:row>
                    <xdr:rowOff>0</xdr:rowOff>
                  </from>
                  <to>
                    <xdr:col>4</xdr:col>
                    <xdr:colOff>533400</xdr:colOff>
                    <xdr:row>16</xdr:row>
                    <xdr:rowOff>279400</xdr:rowOff>
                  </to>
                </anchor>
              </controlPr>
            </control>
          </mc:Choice>
        </mc:AlternateContent>
        <mc:AlternateContent xmlns:mc="http://schemas.openxmlformats.org/markup-compatibility/2006">
          <mc:Choice Requires="x14">
            <control shapeId="2097" r:id="rId46" name="Check Box 49">
              <controlPr defaultSize="0" autoFill="0" autoLine="0" autoPict="0">
                <anchor moveWithCells="1">
                  <from>
                    <xdr:col>4</xdr:col>
                    <xdr:colOff>552450</xdr:colOff>
                    <xdr:row>16</xdr:row>
                    <xdr:rowOff>0</xdr:rowOff>
                  </from>
                  <to>
                    <xdr:col>4</xdr:col>
                    <xdr:colOff>1079500</xdr:colOff>
                    <xdr:row>16</xdr:row>
                    <xdr:rowOff>279400</xdr:rowOff>
                  </to>
                </anchor>
              </controlPr>
            </control>
          </mc:Choice>
        </mc:AlternateContent>
        <mc:AlternateContent xmlns:mc="http://schemas.openxmlformats.org/markup-compatibility/2006">
          <mc:Choice Requires="x14">
            <control shapeId="2098" r:id="rId47" name="Check Box 50">
              <controlPr defaultSize="0" autoFill="0" autoLine="0" autoPict="0">
                <anchor moveWithCells="1">
                  <from>
                    <xdr:col>4</xdr:col>
                    <xdr:colOff>0</xdr:colOff>
                    <xdr:row>15</xdr:row>
                    <xdr:rowOff>0</xdr:rowOff>
                  </from>
                  <to>
                    <xdr:col>4</xdr:col>
                    <xdr:colOff>533400</xdr:colOff>
                    <xdr:row>15</xdr:row>
                    <xdr:rowOff>285750</xdr:rowOff>
                  </to>
                </anchor>
              </controlPr>
            </control>
          </mc:Choice>
        </mc:AlternateContent>
        <mc:AlternateContent xmlns:mc="http://schemas.openxmlformats.org/markup-compatibility/2006">
          <mc:Choice Requires="x14">
            <control shapeId="2099" r:id="rId48" name="Check Box 51">
              <controlPr defaultSize="0" autoFill="0" autoLine="0" autoPict="0">
                <anchor moveWithCells="1">
                  <from>
                    <xdr:col>4</xdr:col>
                    <xdr:colOff>552450</xdr:colOff>
                    <xdr:row>15</xdr:row>
                    <xdr:rowOff>0</xdr:rowOff>
                  </from>
                  <to>
                    <xdr:col>4</xdr:col>
                    <xdr:colOff>1079500</xdr:colOff>
                    <xdr:row>15</xdr:row>
                    <xdr:rowOff>285750</xdr:rowOff>
                  </to>
                </anchor>
              </controlPr>
            </control>
          </mc:Choice>
        </mc:AlternateContent>
        <mc:AlternateContent xmlns:mc="http://schemas.openxmlformats.org/markup-compatibility/2006">
          <mc:Choice Requires="x14">
            <control shapeId="2100" r:id="rId49" name="Check Box 52">
              <controlPr defaultSize="0" autoFill="0" autoLine="0" autoPict="0">
                <anchor moveWithCells="1">
                  <from>
                    <xdr:col>4</xdr:col>
                    <xdr:colOff>0</xdr:colOff>
                    <xdr:row>14</xdr:row>
                    <xdr:rowOff>0</xdr:rowOff>
                  </from>
                  <to>
                    <xdr:col>4</xdr:col>
                    <xdr:colOff>527050</xdr:colOff>
                    <xdr:row>14</xdr:row>
                    <xdr:rowOff>228600</xdr:rowOff>
                  </to>
                </anchor>
              </controlPr>
            </control>
          </mc:Choice>
        </mc:AlternateContent>
        <mc:AlternateContent xmlns:mc="http://schemas.openxmlformats.org/markup-compatibility/2006">
          <mc:Choice Requires="x14">
            <control shapeId="2101" r:id="rId50" name="Check Box 53">
              <controlPr defaultSize="0" autoFill="0" autoLine="0" autoPict="0">
                <anchor moveWithCells="1">
                  <from>
                    <xdr:col>4</xdr:col>
                    <xdr:colOff>552450</xdr:colOff>
                    <xdr:row>12</xdr:row>
                    <xdr:rowOff>0</xdr:rowOff>
                  </from>
                  <to>
                    <xdr:col>4</xdr:col>
                    <xdr:colOff>1079500</xdr:colOff>
                    <xdr:row>12</xdr:row>
                    <xdr:rowOff>279400</xdr:rowOff>
                  </to>
                </anchor>
              </controlPr>
            </control>
          </mc:Choice>
        </mc:AlternateContent>
        <mc:AlternateContent xmlns:mc="http://schemas.openxmlformats.org/markup-compatibility/2006">
          <mc:Choice Requires="x14">
            <control shapeId="2102" r:id="rId51" name="Check Box 54">
              <controlPr defaultSize="0" autoFill="0" autoLine="0" autoPict="0">
                <anchor moveWithCells="1">
                  <from>
                    <xdr:col>4</xdr:col>
                    <xdr:colOff>0</xdr:colOff>
                    <xdr:row>13</xdr:row>
                    <xdr:rowOff>0</xdr:rowOff>
                  </from>
                  <to>
                    <xdr:col>4</xdr:col>
                    <xdr:colOff>527050</xdr:colOff>
                    <xdr:row>13</xdr:row>
                    <xdr:rowOff>285750</xdr:rowOff>
                  </to>
                </anchor>
              </controlPr>
            </control>
          </mc:Choice>
        </mc:AlternateContent>
        <mc:AlternateContent xmlns:mc="http://schemas.openxmlformats.org/markup-compatibility/2006">
          <mc:Choice Requires="x14">
            <control shapeId="2103" r:id="rId52" name="Check Box 55">
              <controlPr defaultSize="0" autoFill="0" autoLine="0" autoPict="0">
                <anchor moveWithCells="1">
                  <from>
                    <xdr:col>4</xdr:col>
                    <xdr:colOff>552450</xdr:colOff>
                    <xdr:row>13</xdr:row>
                    <xdr:rowOff>0</xdr:rowOff>
                  </from>
                  <to>
                    <xdr:col>4</xdr:col>
                    <xdr:colOff>1079500</xdr:colOff>
                    <xdr:row>13</xdr:row>
                    <xdr:rowOff>285750</xdr:rowOff>
                  </to>
                </anchor>
              </controlPr>
            </control>
          </mc:Choice>
        </mc:AlternateContent>
        <mc:AlternateContent xmlns:mc="http://schemas.openxmlformats.org/markup-compatibility/2006">
          <mc:Choice Requires="x14">
            <control shapeId="2104" r:id="rId53" name="Check Box 56">
              <controlPr defaultSize="0" autoFill="0" autoLine="0" autoPict="0">
                <anchor moveWithCells="1">
                  <from>
                    <xdr:col>3</xdr:col>
                    <xdr:colOff>0</xdr:colOff>
                    <xdr:row>10</xdr:row>
                    <xdr:rowOff>0</xdr:rowOff>
                  </from>
                  <to>
                    <xdr:col>3</xdr:col>
                    <xdr:colOff>527050</xdr:colOff>
                    <xdr:row>10</xdr:row>
                    <xdr:rowOff>279400</xdr:rowOff>
                  </to>
                </anchor>
              </controlPr>
            </control>
          </mc:Choice>
        </mc:AlternateContent>
        <mc:AlternateContent xmlns:mc="http://schemas.openxmlformats.org/markup-compatibility/2006">
          <mc:Choice Requires="x14">
            <control shapeId="2105" r:id="rId54" name="Check Box 57">
              <controlPr defaultSize="0" autoFill="0" autoLine="0" autoPict="0">
                <anchor moveWithCells="1">
                  <from>
                    <xdr:col>3</xdr:col>
                    <xdr:colOff>552450</xdr:colOff>
                    <xdr:row>10</xdr:row>
                    <xdr:rowOff>0</xdr:rowOff>
                  </from>
                  <to>
                    <xdr:col>3</xdr:col>
                    <xdr:colOff>1079500</xdr:colOff>
                    <xdr:row>10</xdr:row>
                    <xdr:rowOff>279400</xdr:rowOff>
                  </to>
                </anchor>
              </controlPr>
            </control>
          </mc:Choice>
        </mc:AlternateContent>
        <mc:AlternateContent xmlns:mc="http://schemas.openxmlformats.org/markup-compatibility/2006">
          <mc:Choice Requires="x14">
            <control shapeId="2106" r:id="rId55" name="Check Box 58">
              <controlPr defaultSize="0" autoFill="0" autoLine="0" autoPict="0">
                <anchor moveWithCells="1">
                  <from>
                    <xdr:col>4</xdr:col>
                    <xdr:colOff>0</xdr:colOff>
                    <xdr:row>37</xdr:row>
                    <xdr:rowOff>0</xdr:rowOff>
                  </from>
                  <to>
                    <xdr:col>4</xdr:col>
                    <xdr:colOff>527050</xdr:colOff>
                    <xdr:row>38</xdr:row>
                    <xdr:rowOff>0</xdr:rowOff>
                  </to>
                </anchor>
              </controlPr>
            </control>
          </mc:Choice>
        </mc:AlternateContent>
        <mc:AlternateContent xmlns:mc="http://schemas.openxmlformats.org/markup-compatibility/2006">
          <mc:Choice Requires="x14">
            <control shapeId="2107" r:id="rId56" name="Check Box 59">
              <controlPr defaultSize="0" autoFill="0" autoLine="0" autoPict="0">
                <anchor moveWithCells="1">
                  <from>
                    <xdr:col>4</xdr:col>
                    <xdr:colOff>552450</xdr:colOff>
                    <xdr:row>37</xdr:row>
                    <xdr:rowOff>0</xdr:rowOff>
                  </from>
                  <to>
                    <xdr:col>4</xdr:col>
                    <xdr:colOff>1079500</xdr:colOff>
                    <xdr:row>38</xdr:row>
                    <xdr:rowOff>0</xdr:rowOff>
                  </to>
                </anchor>
              </controlPr>
            </control>
          </mc:Choice>
        </mc:AlternateContent>
        <mc:AlternateContent xmlns:mc="http://schemas.openxmlformats.org/markup-compatibility/2006">
          <mc:Choice Requires="x14">
            <control shapeId="2108" r:id="rId57" name="Check Box 60">
              <controlPr defaultSize="0" autoFill="0" autoLine="0" autoPict="0">
                <anchor moveWithCells="1" sizeWithCells="1">
                  <from>
                    <xdr:col>4</xdr:col>
                    <xdr:colOff>38100</xdr:colOff>
                    <xdr:row>51</xdr:row>
                    <xdr:rowOff>165100</xdr:rowOff>
                  </from>
                  <to>
                    <xdr:col>4</xdr:col>
                    <xdr:colOff>666750</xdr:colOff>
                    <xdr:row>51</xdr:row>
                    <xdr:rowOff>495300</xdr:rowOff>
                  </to>
                </anchor>
              </controlPr>
            </control>
          </mc:Choice>
        </mc:AlternateContent>
        <mc:AlternateContent xmlns:mc="http://schemas.openxmlformats.org/markup-compatibility/2006">
          <mc:Choice Requires="x14">
            <control shapeId="2109" r:id="rId58" name="Check Box 61">
              <controlPr defaultSize="0" autoFill="0" autoLine="0" autoPict="0">
                <anchor moveWithCells="1" sizeWithCells="1">
                  <from>
                    <xdr:col>4</xdr:col>
                    <xdr:colOff>717550</xdr:colOff>
                    <xdr:row>51</xdr:row>
                    <xdr:rowOff>165100</xdr:rowOff>
                  </from>
                  <to>
                    <xdr:col>4</xdr:col>
                    <xdr:colOff>1333500</xdr:colOff>
                    <xdr:row>51</xdr:row>
                    <xdr:rowOff>495300</xdr:rowOff>
                  </to>
                </anchor>
              </controlPr>
            </control>
          </mc:Choice>
        </mc:AlternateContent>
        <mc:AlternateContent xmlns:mc="http://schemas.openxmlformats.org/markup-compatibility/2006">
          <mc:Choice Requires="x14">
            <control shapeId="2110" r:id="rId59" name="Check Box 62">
              <controlPr defaultSize="0" autoFill="0" autoLine="0" autoPict="0">
                <anchor moveWithCells="1" sizeWithCells="1">
                  <from>
                    <xdr:col>4</xdr:col>
                    <xdr:colOff>1327150</xdr:colOff>
                    <xdr:row>51</xdr:row>
                    <xdr:rowOff>165100</xdr:rowOff>
                  </from>
                  <to>
                    <xdr:col>4</xdr:col>
                    <xdr:colOff>2298700</xdr:colOff>
                    <xdr:row>51</xdr:row>
                    <xdr:rowOff>495300</xdr:rowOff>
                  </to>
                </anchor>
              </controlPr>
            </control>
          </mc:Choice>
        </mc:AlternateContent>
        <mc:AlternateContent xmlns:mc="http://schemas.openxmlformats.org/markup-compatibility/2006">
          <mc:Choice Requires="x14">
            <control shapeId="2111" r:id="rId60" name="Check Box 63">
              <controlPr defaultSize="0" autoFill="0" autoLine="0" autoPict="0">
                <anchor moveWithCells="1">
                  <from>
                    <xdr:col>4</xdr:col>
                    <xdr:colOff>0</xdr:colOff>
                    <xdr:row>65</xdr:row>
                    <xdr:rowOff>0</xdr:rowOff>
                  </from>
                  <to>
                    <xdr:col>4</xdr:col>
                    <xdr:colOff>527050</xdr:colOff>
                    <xdr:row>66</xdr:row>
                    <xdr:rowOff>0</xdr:rowOff>
                  </to>
                </anchor>
              </controlPr>
            </control>
          </mc:Choice>
        </mc:AlternateContent>
        <mc:AlternateContent xmlns:mc="http://schemas.openxmlformats.org/markup-compatibility/2006">
          <mc:Choice Requires="x14">
            <control shapeId="2112" r:id="rId61" name="Check Box 64">
              <controlPr defaultSize="0" autoFill="0" autoLine="0" autoPict="0">
                <anchor moveWithCells="1">
                  <from>
                    <xdr:col>4</xdr:col>
                    <xdr:colOff>552450</xdr:colOff>
                    <xdr:row>65</xdr:row>
                    <xdr:rowOff>0</xdr:rowOff>
                  </from>
                  <to>
                    <xdr:col>4</xdr:col>
                    <xdr:colOff>1079500</xdr:colOff>
                    <xdr:row>66</xdr:row>
                    <xdr:rowOff>0</xdr:rowOff>
                  </to>
                </anchor>
              </controlPr>
            </control>
          </mc:Choice>
        </mc:AlternateContent>
        <mc:AlternateContent xmlns:mc="http://schemas.openxmlformats.org/markup-compatibility/2006">
          <mc:Choice Requires="x14">
            <control shapeId="2113" r:id="rId62" name="Check Box 65">
              <controlPr defaultSize="0" autoFill="0" autoLine="0" autoPict="0">
                <anchor moveWithCells="1">
                  <from>
                    <xdr:col>4</xdr:col>
                    <xdr:colOff>1060450</xdr:colOff>
                    <xdr:row>65</xdr:row>
                    <xdr:rowOff>0</xdr:rowOff>
                  </from>
                  <to>
                    <xdr:col>4</xdr:col>
                    <xdr:colOff>1860550</xdr:colOff>
                    <xdr:row>66</xdr:row>
                    <xdr:rowOff>0</xdr:rowOff>
                  </to>
                </anchor>
              </controlPr>
            </control>
          </mc:Choice>
        </mc:AlternateContent>
        <mc:AlternateContent xmlns:mc="http://schemas.openxmlformats.org/markup-compatibility/2006">
          <mc:Choice Requires="x14">
            <control shapeId="2186" r:id="rId63" name="Check Box 138">
              <controlPr defaultSize="0" autoFill="0" autoLine="0" autoPict="0">
                <anchor moveWithCells="1">
                  <from>
                    <xdr:col>3</xdr:col>
                    <xdr:colOff>0</xdr:colOff>
                    <xdr:row>15</xdr:row>
                    <xdr:rowOff>0</xdr:rowOff>
                  </from>
                  <to>
                    <xdr:col>3</xdr:col>
                    <xdr:colOff>527050</xdr:colOff>
                    <xdr:row>15</xdr:row>
                    <xdr:rowOff>285750</xdr:rowOff>
                  </to>
                </anchor>
              </controlPr>
            </control>
          </mc:Choice>
        </mc:AlternateContent>
        <mc:AlternateContent xmlns:mc="http://schemas.openxmlformats.org/markup-compatibility/2006">
          <mc:Choice Requires="x14">
            <control shapeId="2187" r:id="rId64" name="Check Box 139">
              <controlPr defaultSize="0" autoFill="0" autoLine="0" autoPict="0">
                <anchor moveWithCells="1">
                  <from>
                    <xdr:col>3</xdr:col>
                    <xdr:colOff>552450</xdr:colOff>
                    <xdr:row>15</xdr:row>
                    <xdr:rowOff>0</xdr:rowOff>
                  </from>
                  <to>
                    <xdr:col>3</xdr:col>
                    <xdr:colOff>1079500</xdr:colOff>
                    <xdr:row>15</xdr:row>
                    <xdr:rowOff>285750</xdr:rowOff>
                  </to>
                </anchor>
              </controlPr>
            </control>
          </mc:Choice>
        </mc:AlternateContent>
        <mc:AlternateContent xmlns:mc="http://schemas.openxmlformats.org/markup-compatibility/2006">
          <mc:Choice Requires="x14">
            <control shapeId="2066" r:id="rId65" name="Check Box 18">
              <controlPr defaultSize="0" autoFill="0" autoLine="0" autoPict="0">
                <anchor moveWithCells="1">
                  <from>
                    <xdr:col>3</xdr:col>
                    <xdr:colOff>0</xdr:colOff>
                    <xdr:row>18</xdr:row>
                    <xdr:rowOff>0</xdr:rowOff>
                  </from>
                  <to>
                    <xdr:col>3</xdr:col>
                    <xdr:colOff>527050</xdr:colOff>
                    <xdr:row>18</xdr:row>
                    <xdr:rowOff>285750</xdr:rowOff>
                  </to>
                </anchor>
              </controlPr>
            </control>
          </mc:Choice>
        </mc:AlternateContent>
        <mc:AlternateContent xmlns:mc="http://schemas.openxmlformats.org/markup-compatibility/2006">
          <mc:Choice Requires="x14">
            <control shapeId="2067" r:id="rId66" name="Check Box 19">
              <controlPr defaultSize="0" autoFill="0" autoLine="0" autoPict="0">
                <anchor moveWithCells="1">
                  <from>
                    <xdr:col>3</xdr:col>
                    <xdr:colOff>552450</xdr:colOff>
                    <xdr:row>18</xdr:row>
                    <xdr:rowOff>0</xdr:rowOff>
                  </from>
                  <to>
                    <xdr:col>3</xdr:col>
                    <xdr:colOff>1079500</xdr:colOff>
                    <xdr:row>18</xdr:row>
                    <xdr:rowOff>285750</xdr:rowOff>
                  </to>
                </anchor>
              </controlPr>
            </control>
          </mc:Choice>
        </mc:AlternateContent>
        <mc:AlternateContent xmlns:mc="http://schemas.openxmlformats.org/markup-compatibility/2006">
          <mc:Choice Requires="x14">
            <control shapeId="2188" r:id="rId67" name="Check Box 140">
              <controlPr defaultSize="0" autoFill="0" autoLine="0" autoPict="0">
                <anchor moveWithCells="1">
                  <from>
                    <xdr:col>3</xdr:col>
                    <xdr:colOff>0</xdr:colOff>
                    <xdr:row>17</xdr:row>
                    <xdr:rowOff>0</xdr:rowOff>
                  </from>
                  <to>
                    <xdr:col>3</xdr:col>
                    <xdr:colOff>527050</xdr:colOff>
                    <xdr:row>17</xdr:row>
                    <xdr:rowOff>285750</xdr:rowOff>
                  </to>
                </anchor>
              </controlPr>
            </control>
          </mc:Choice>
        </mc:AlternateContent>
        <mc:AlternateContent xmlns:mc="http://schemas.openxmlformats.org/markup-compatibility/2006">
          <mc:Choice Requires="x14">
            <control shapeId="2189" r:id="rId68" name="Check Box 141">
              <controlPr defaultSize="0" autoFill="0" autoLine="0" autoPict="0">
                <anchor moveWithCells="1">
                  <from>
                    <xdr:col>3</xdr:col>
                    <xdr:colOff>552450</xdr:colOff>
                    <xdr:row>17</xdr:row>
                    <xdr:rowOff>0</xdr:rowOff>
                  </from>
                  <to>
                    <xdr:col>3</xdr:col>
                    <xdr:colOff>1079500</xdr:colOff>
                    <xdr:row>17</xdr:row>
                    <xdr:rowOff>285750</xdr:rowOff>
                  </to>
                </anchor>
              </controlPr>
            </control>
          </mc:Choice>
        </mc:AlternateContent>
        <mc:AlternateContent xmlns:mc="http://schemas.openxmlformats.org/markup-compatibility/2006">
          <mc:Choice Requires="x14">
            <control shapeId="2061" r:id="rId69" name="Check Box 13">
              <controlPr defaultSize="0" autoFill="0" autoLine="0" autoPict="0">
                <anchor moveWithCells="1">
                  <from>
                    <xdr:col>4</xdr:col>
                    <xdr:colOff>0</xdr:colOff>
                    <xdr:row>11</xdr:row>
                    <xdr:rowOff>12700</xdr:rowOff>
                  </from>
                  <to>
                    <xdr:col>4</xdr:col>
                    <xdr:colOff>527050</xdr:colOff>
                    <xdr:row>11</xdr:row>
                    <xdr:rowOff>317500</xdr:rowOff>
                  </to>
                </anchor>
              </controlPr>
            </control>
          </mc:Choice>
        </mc:AlternateContent>
        <mc:AlternateContent xmlns:mc="http://schemas.openxmlformats.org/markup-compatibility/2006">
          <mc:Choice Requires="x14">
            <control shapeId="2062" r:id="rId70" name="Check Box 14">
              <controlPr defaultSize="0" autoFill="0" autoLine="0" autoPict="0">
                <anchor moveWithCells="1">
                  <from>
                    <xdr:col>4</xdr:col>
                    <xdr:colOff>552450</xdr:colOff>
                    <xdr:row>11</xdr:row>
                    <xdr:rowOff>12700</xdr:rowOff>
                  </from>
                  <to>
                    <xdr:col>4</xdr:col>
                    <xdr:colOff>1079500</xdr:colOff>
                    <xdr:row>11</xdr:row>
                    <xdr:rowOff>317500</xdr:rowOff>
                  </to>
                </anchor>
              </controlPr>
            </control>
          </mc:Choice>
        </mc:AlternateContent>
        <mc:AlternateContent xmlns:mc="http://schemas.openxmlformats.org/markup-compatibility/2006">
          <mc:Choice Requires="x14">
            <control shapeId="2192" r:id="rId71" name="Check Box 144">
              <controlPr defaultSize="0" autoFill="0" autoLine="0" autoPict="0">
                <anchor moveWithCells="1">
                  <from>
                    <xdr:col>4</xdr:col>
                    <xdr:colOff>0</xdr:colOff>
                    <xdr:row>12</xdr:row>
                    <xdr:rowOff>12700</xdr:rowOff>
                  </from>
                  <to>
                    <xdr:col>4</xdr:col>
                    <xdr:colOff>527050</xdr:colOff>
                    <xdr:row>12</xdr:row>
                    <xdr:rowOff>317500</xdr:rowOff>
                  </to>
                </anchor>
              </controlPr>
            </control>
          </mc:Choice>
        </mc:AlternateContent>
        <mc:AlternateContent xmlns:mc="http://schemas.openxmlformats.org/markup-compatibility/2006">
          <mc:Choice Requires="x14">
            <control shapeId="2193" r:id="rId72" name="Check Box 145">
              <controlPr defaultSize="0" autoFill="0" autoLine="0" autoPict="0">
                <anchor moveWithCells="1">
                  <from>
                    <xdr:col>4</xdr:col>
                    <xdr:colOff>552450</xdr:colOff>
                    <xdr:row>12</xdr:row>
                    <xdr:rowOff>12700</xdr:rowOff>
                  </from>
                  <to>
                    <xdr:col>4</xdr:col>
                    <xdr:colOff>1079500</xdr:colOff>
                    <xdr:row>12</xdr:row>
                    <xdr:rowOff>317500</xdr:rowOff>
                  </to>
                </anchor>
              </controlPr>
            </control>
          </mc:Choice>
        </mc:AlternateContent>
        <mc:AlternateContent xmlns:mc="http://schemas.openxmlformats.org/markup-compatibility/2006">
          <mc:Choice Requires="x14">
            <control shapeId="2049" r:id="rId73" name="Check Box 1">
              <controlPr defaultSize="0" autoFill="0" autoLine="0" autoPict="0">
                <anchor moveWithCells="1">
                  <from>
                    <xdr:col>3</xdr:col>
                    <xdr:colOff>69850</xdr:colOff>
                    <xdr:row>7</xdr:row>
                    <xdr:rowOff>279400</xdr:rowOff>
                  </from>
                  <to>
                    <xdr:col>6</xdr:col>
                    <xdr:colOff>514350</xdr:colOff>
                    <xdr:row>7</xdr:row>
                    <xdr:rowOff>469900</xdr:rowOff>
                  </to>
                </anchor>
              </controlPr>
            </control>
          </mc:Choice>
        </mc:AlternateContent>
        <mc:AlternateContent xmlns:mc="http://schemas.openxmlformats.org/markup-compatibility/2006">
          <mc:Choice Requires="x14">
            <control shapeId="2050" r:id="rId74" name="Check Box 2">
              <controlPr defaultSize="0" autoFill="0" autoLine="0" autoPict="0">
                <anchor moveWithCells="1">
                  <from>
                    <xdr:col>3</xdr:col>
                    <xdr:colOff>69850</xdr:colOff>
                    <xdr:row>7</xdr:row>
                    <xdr:rowOff>50800</xdr:rowOff>
                  </from>
                  <to>
                    <xdr:col>5</xdr:col>
                    <xdr:colOff>2089150</xdr:colOff>
                    <xdr:row>7</xdr:row>
                    <xdr:rowOff>279400</xdr:rowOff>
                  </to>
                </anchor>
              </controlPr>
            </control>
          </mc:Choice>
        </mc:AlternateContent>
        <mc:AlternateContent xmlns:mc="http://schemas.openxmlformats.org/markup-compatibility/2006">
          <mc:Choice Requires="x14">
            <control shapeId="2114" r:id="rId75" name="Check Box 66">
              <controlPr defaultSize="0" autoFill="0" autoLine="0" autoPict="0">
                <anchor moveWithCells="1">
                  <from>
                    <xdr:col>13</xdr:col>
                    <xdr:colOff>0</xdr:colOff>
                    <xdr:row>7</xdr:row>
                    <xdr:rowOff>285750</xdr:rowOff>
                  </from>
                  <to>
                    <xdr:col>25</xdr:col>
                    <xdr:colOff>495300</xdr:colOff>
                    <xdr:row>7</xdr:row>
                    <xdr:rowOff>469900</xdr:rowOff>
                  </to>
                </anchor>
              </controlPr>
            </control>
          </mc:Choice>
        </mc:AlternateContent>
        <mc:AlternateContent xmlns:mc="http://schemas.openxmlformats.org/markup-compatibility/2006">
          <mc:Choice Requires="x14">
            <control shapeId="2115" r:id="rId76" name="Check Box 67">
              <controlPr defaultSize="0" autoFill="0" autoLine="0" autoPict="0">
                <anchor moveWithCells="1">
                  <from>
                    <xdr:col>13</xdr:col>
                    <xdr:colOff>0</xdr:colOff>
                    <xdr:row>7</xdr:row>
                    <xdr:rowOff>57150</xdr:rowOff>
                  </from>
                  <to>
                    <xdr:col>23</xdr:col>
                    <xdr:colOff>527050</xdr:colOff>
                    <xdr:row>7</xdr:row>
                    <xdr:rowOff>279400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60"/>
  <sheetViews>
    <sheetView topLeftCell="F31" zoomScale="98" zoomScaleNormal="80" workbookViewId="0">
      <selection activeCell="G31" sqref="G31"/>
    </sheetView>
  </sheetViews>
  <sheetFormatPr defaultColWidth="9.1796875" defaultRowHeight="14" x14ac:dyDescent="0.35"/>
  <cols>
    <col min="1" max="2" width="1.81640625" style="99" customWidth="1"/>
    <col min="3" max="3" width="40.453125" style="99" customWidth="1"/>
    <col min="4" max="4" width="19" style="99" customWidth="1"/>
    <col min="5" max="5" width="27.453125" style="99" customWidth="1"/>
    <col min="6" max="6" width="13.26953125" style="99" customWidth="1"/>
    <col min="7" max="7" width="26.1796875" style="99" customWidth="1"/>
    <col min="8" max="8" width="40.6328125" style="806" customWidth="1"/>
    <col min="9" max="10" width="1.81640625" style="99" customWidth="1"/>
    <col min="11" max="16384" width="9.1796875" style="99"/>
  </cols>
  <sheetData>
    <row r="1" spans="2:9" ht="14.5" thickBot="1" x14ac:dyDescent="0.4">
      <c r="E1" s="805"/>
    </row>
    <row r="2" spans="2:9" ht="14.5" thickBot="1" x14ac:dyDescent="0.4">
      <c r="B2" s="807"/>
      <c r="C2" s="808"/>
      <c r="D2" s="808"/>
      <c r="E2" s="808"/>
      <c r="F2" s="808"/>
      <c r="G2" s="808"/>
      <c r="H2" s="808"/>
      <c r="I2" s="809"/>
    </row>
    <row r="3" spans="2:9" ht="20.5" thickBot="1" x14ac:dyDescent="0.4">
      <c r="B3" s="139"/>
      <c r="C3" s="972" t="s">
        <v>1326</v>
      </c>
      <c r="D3" s="973"/>
      <c r="E3" s="973"/>
      <c r="F3" s="973"/>
      <c r="G3" s="973"/>
      <c r="H3" s="974"/>
      <c r="I3" s="140"/>
    </row>
    <row r="4" spans="2:9" x14ac:dyDescent="0.35">
      <c r="B4" s="139"/>
      <c r="C4" s="810"/>
      <c r="D4" s="810"/>
      <c r="E4" s="810"/>
      <c r="F4" s="810"/>
      <c r="G4" s="810"/>
      <c r="H4" s="810"/>
      <c r="I4" s="140"/>
    </row>
    <row r="5" spans="2:9" x14ac:dyDescent="0.35">
      <c r="B5" s="139"/>
      <c r="C5" s="810"/>
      <c r="D5" s="810"/>
      <c r="E5" s="810"/>
      <c r="F5" s="810"/>
      <c r="G5" s="810"/>
      <c r="H5" s="810"/>
      <c r="I5" s="140"/>
    </row>
    <row r="6" spans="2:9" x14ac:dyDescent="0.35">
      <c r="B6" s="139"/>
      <c r="C6" s="811" t="s">
        <v>1327</v>
      </c>
      <c r="D6" s="810"/>
      <c r="E6" s="810"/>
      <c r="F6" s="810"/>
      <c r="G6" s="810"/>
      <c r="H6" s="810"/>
      <c r="I6" s="140"/>
    </row>
    <row r="7" spans="2:9" ht="14.5" thickBot="1" x14ac:dyDescent="0.4">
      <c r="B7" s="139"/>
      <c r="C7" s="810"/>
      <c r="D7" s="810"/>
      <c r="E7" s="810"/>
      <c r="F7" s="810"/>
      <c r="G7" s="810"/>
      <c r="H7" s="810"/>
      <c r="I7" s="140"/>
    </row>
    <row r="8" spans="2:9" ht="45" customHeight="1" x14ac:dyDescent="0.35">
      <c r="B8" s="139"/>
      <c r="C8" s="975" t="s">
        <v>1328</v>
      </c>
      <c r="D8" s="976"/>
      <c r="E8" s="977" t="s">
        <v>108</v>
      </c>
      <c r="F8" s="977"/>
      <c r="G8" s="977"/>
      <c r="H8" s="978"/>
      <c r="I8" s="140"/>
    </row>
    <row r="9" spans="2:9" ht="45" customHeight="1" thickBot="1" x14ac:dyDescent="0.4">
      <c r="B9" s="139"/>
      <c r="C9" s="979" t="s">
        <v>1329</v>
      </c>
      <c r="D9" s="980"/>
      <c r="E9" s="981" t="s">
        <v>100</v>
      </c>
      <c r="F9" s="981"/>
      <c r="G9" s="981"/>
      <c r="H9" s="982"/>
      <c r="I9" s="140"/>
    </row>
    <row r="10" spans="2:9" ht="15" customHeight="1" thickBot="1" x14ac:dyDescent="0.4">
      <c r="B10" s="139"/>
      <c r="C10" s="970"/>
      <c r="D10" s="970"/>
      <c r="E10" s="971"/>
      <c r="F10" s="971"/>
      <c r="G10" s="971"/>
      <c r="H10" s="971"/>
      <c r="I10" s="140"/>
    </row>
    <row r="11" spans="2:9" ht="30" customHeight="1" x14ac:dyDescent="0.35">
      <c r="B11" s="139"/>
      <c r="C11" s="946" t="s">
        <v>1330</v>
      </c>
      <c r="D11" s="983"/>
      <c r="E11" s="983"/>
      <c r="F11" s="983"/>
      <c r="G11" s="983"/>
      <c r="H11" s="984"/>
      <c r="I11" s="140"/>
    </row>
    <row r="12" spans="2:9" ht="42" x14ac:dyDescent="0.35">
      <c r="B12" s="139"/>
      <c r="C12" s="812" t="s">
        <v>1331</v>
      </c>
      <c r="D12" s="813" t="s">
        <v>1332</v>
      </c>
      <c r="E12" s="813" t="s">
        <v>966</v>
      </c>
      <c r="F12" s="813" t="s">
        <v>967</v>
      </c>
      <c r="G12" s="813" t="s">
        <v>1333</v>
      </c>
      <c r="H12" s="814" t="s">
        <v>1334</v>
      </c>
      <c r="I12" s="140"/>
    </row>
    <row r="13" spans="2:9" ht="69" customHeight="1" x14ac:dyDescent="0.35">
      <c r="B13" s="139"/>
      <c r="C13" s="124" t="s">
        <v>1335</v>
      </c>
      <c r="D13" s="815" t="s">
        <v>1083</v>
      </c>
      <c r="E13" s="794" t="s">
        <v>1336</v>
      </c>
      <c r="F13" s="816">
        <v>0</v>
      </c>
      <c r="G13" s="817" t="s">
        <v>1337</v>
      </c>
      <c r="H13" s="818" t="s">
        <v>1405</v>
      </c>
      <c r="I13" s="140"/>
    </row>
    <row r="14" spans="2:9" ht="57.75" customHeight="1" x14ac:dyDescent="0.35">
      <c r="B14" s="139"/>
      <c r="C14" s="124" t="s">
        <v>1338</v>
      </c>
      <c r="D14" s="815" t="s">
        <v>1083</v>
      </c>
      <c r="E14" s="794" t="s">
        <v>972</v>
      </c>
      <c r="F14" s="816">
        <v>0</v>
      </c>
      <c r="G14" s="817" t="s">
        <v>1339</v>
      </c>
      <c r="H14" s="818" t="s">
        <v>1406</v>
      </c>
      <c r="I14" s="140"/>
    </row>
    <row r="15" spans="2:9" ht="81.5" customHeight="1" x14ac:dyDescent="0.35">
      <c r="B15" s="139"/>
      <c r="C15" s="124" t="s">
        <v>1340</v>
      </c>
      <c r="D15" s="815" t="s">
        <v>1083</v>
      </c>
      <c r="E15" s="794" t="s">
        <v>979</v>
      </c>
      <c r="F15" s="816">
        <v>0</v>
      </c>
      <c r="G15" s="817" t="s">
        <v>1341</v>
      </c>
      <c r="H15" s="819" t="s">
        <v>1407</v>
      </c>
      <c r="I15" s="140"/>
    </row>
    <row r="16" spans="2:9" ht="61.5" customHeight="1" x14ac:dyDescent="0.35">
      <c r="B16" s="139"/>
      <c r="C16" s="124" t="s">
        <v>1342</v>
      </c>
      <c r="D16" s="815"/>
      <c r="E16" s="794" t="s">
        <v>1343</v>
      </c>
      <c r="F16" s="816">
        <v>0</v>
      </c>
      <c r="G16" s="817" t="s">
        <v>1344</v>
      </c>
      <c r="H16" s="819" t="s">
        <v>1345</v>
      </c>
      <c r="I16" s="140"/>
    </row>
    <row r="17" spans="2:11" ht="72" customHeight="1" x14ac:dyDescent="0.35">
      <c r="B17" s="139"/>
      <c r="C17" s="820" t="s">
        <v>1346</v>
      </c>
      <c r="D17" s="815" t="s">
        <v>1083</v>
      </c>
      <c r="E17" s="794" t="s">
        <v>1347</v>
      </c>
      <c r="F17" s="816">
        <v>0</v>
      </c>
      <c r="G17" s="821" t="s">
        <v>1348</v>
      </c>
      <c r="H17" s="819" t="s">
        <v>1349</v>
      </c>
      <c r="I17" s="140"/>
    </row>
    <row r="18" spans="2:11" ht="62.25" customHeight="1" x14ac:dyDescent="0.35">
      <c r="B18" s="139"/>
      <c r="C18" s="820" t="s">
        <v>1350</v>
      </c>
      <c r="D18" s="815" t="s">
        <v>1083</v>
      </c>
      <c r="E18" s="794" t="s">
        <v>1351</v>
      </c>
      <c r="F18" s="816">
        <v>0</v>
      </c>
      <c r="G18" s="822" t="s">
        <v>1352</v>
      </c>
      <c r="H18" s="819" t="s">
        <v>1408</v>
      </c>
      <c r="I18" s="140"/>
    </row>
    <row r="19" spans="2:11" ht="91.5" customHeight="1" x14ac:dyDescent="0.35">
      <c r="B19" s="139"/>
      <c r="C19" s="124" t="s">
        <v>1353</v>
      </c>
      <c r="D19" s="815" t="s">
        <v>1083</v>
      </c>
      <c r="E19" s="823" t="s">
        <v>1354</v>
      </c>
      <c r="F19" s="816">
        <v>0</v>
      </c>
      <c r="G19" s="824" t="s">
        <v>1355</v>
      </c>
      <c r="H19" s="819" t="s">
        <v>1409</v>
      </c>
      <c r="I19" s="140"/>
    </row>
    <row r="20" spans="2:11" ht="54.75" customHeight="1" x14ac:dyDescent="0.35">
      <c r="B20" s="139"/>
      <c r="C20" s="124" t="s">
        <v>1356</v>
      </c>
      <c r="D20" s="815" t="s">
        <v>1083</v>
      </c>
      <c r="E20" s="794" t="s">
        <v>1357</v>
      </c>
      <c r="F20" s="816">
        <v>0</v>
      </c>
      <c r="G20" s="824" t="s">
        <v>1358</v>
      </c>
      <c r="H20" s="818" t="s">
        <v>1359</v>
      </c>
      <c r="I20" s="140"/>
    </row>
    <row r="21" spans="2:11" ht="76.5" customHeight="1" x14ac:dyDescent="0.35">
      <c r="B21" s="139"/>
      <c r="C21" s="124" t="s">
        <v>1360</v>
      </c>
      <c r="D21" s="815" t="s">
        <v>1083</v>
      </c>
      <c r="E21" s="794" t="s">
        <v>1361</v>
      </c>
      <c r="F21" s="815">
        <v>0</v>
      </c>
      <c r="G21" s="817" t="s">
        <v>1362</v>
      </c>
      <c r="H21" s="818" t="s">
        <v>1410</v>
      </c>
      <c r="I21" s="140"/>
      <c r="K21" s="99" t="s">
        <v>1363</v>
      </c>
    </row>
    <row r="22" spans="2:11" ht="72.75" customHeight="1" x14ac:dyDescent="0.35">
      <c r="B22" s="139"/>
      <c r="C22" s="124" t="s">
        <v>1360</v>
      </c>
      <c r="D22" s="815" t="s">
        <v>1083</v>
      </c>
      <c r="E22" s="794" t="s">
        <v>1361</v>
      </c>
      <c r="F22" s="815">
        <v>0</v>
      </c>
      <c r="G22" s="817" t="s">
        <v>1364</v>
      </c>
      <c r="H22" s="818" t="s">
        <v>1411</v>
      </c>
      <c r="I22" s="140"/>
    </row>
    <row r="23" spans="2:11" ht="64.5" customHeight="1" x14ac:dyDescent="0.35">
      <c r="B23" s="139"/>
      <c r="C23" s="124" t="s">
        <v>1365</v>
      </c>
      <c r="D23" s="815" t="s">
        <v>1083</v>
      </c>
      <c r="E23" s="794" t="s">
        <v>1366</v>
      </c>
      <c r="F23" s="816">
        <v>0</v>
      </c>
      <c r="G23" s="817" t="s">
        <v>1367</v>
      </c>
      <c r="H23" s="834" t="s">
        <v>1421</v>
      </c>
      <c r="I23" s="140"/>
    </row>
    <row r="24" spans="2:11" ht="74.25" customHeight="1" x14ac:dyDescent="0.35">
      <c r="B24" s="139"/>
      <c r="C24" s="124" t="s">
        <v>1368</v>
      </c>
      <c r="D24" s="815" t="s">
        <v>1083</v>
      </c>
      <c r="E24" s="794" t="s">
        <v>1111</v>
      </c>
      <c r="F24" s="816">
        <v>0</v>
      </c>
      <c r="G24" s="817" t="s">
        <v>1369</v>
      </c>
      <c r="H24" s="833" t="s">
        <v>1412</v>
      </c>
      <c r="I24" s="140"/>
    </row>
    <row r="25" spans="2:11" ht="78" customHeight="1" x14ac:dyDescent="0.35">
      <c r="B25" s="139"/>
      <c r="C25" s="825" t="s">
        <v>1370</v>
      </c>
      <c r="D25" s="815" t="s">
        <v>1083</v>
      </c>
      <c r="E25" s="794" t="s">
        <v>1113</v>
      </c>
      <c r="F25" s="816">
        <v>0</v>
      </c>
      <c r="G25" s="817" t="s">
        <v>1371</v>
      </c>
      <c r="H25" s="833" t="s">
        <v>1372</v>
      </c>
      <c r="I25" s="140"/>
    </row>
    <row r="26" spans="2:11" ht="78.75" customHeight="1" x14ac:dyDescent="0.35">
      <c r="B26" s="139"/>
      <c r="C26" s="825" t="s">
        <v>1373</v>
      </c>
      <c r="D26" s="815" t="s">
        <v>1083</v>
      </c>
      <c r="E26" s="794" t="s">
        <v>1116</v>
      </c>
      <c r="F26" s="816">
        <v>0</v>
      </c>
      <c r="G26" s="817" t="s">
        <v>1371</v>
      </c>
      <c r="H26" s="833" t="s">
        <v>1374</v>
      </c>
      <c r="I26" s="140"/>
    </row>
    <row r="27" spans="2:11" ht="91.5" customHeight="1" x14ac:dyDescent="0.35">
      <c r="B27" s="139"/>
      <c r="C27" s="825" t="s">
        <v>1375</v>
      </c>
      <c r="D27" s="815" t="s">
        <v>1083</v>
      </c>
      <c r="E27" s="794" t="s">
        <v>1119</v>
      </c>
      <c r="F27" s="816">
        <v>0</v>
      </c>
      <c r="G27" s="817" t="s">
        <v>1376</v>
      </c>
      <c r="H27" s="833" t="s">
        <v>1413</v>
      </c>
      <c r="I27" s="140"/>
    </row>
    <row r="28" spans="2:11" ht="63.75" customHeight="1" x14ac:dyDescent="0.35">
      <c r="B28" s="139"/>
      <c r="C28" s="825" t="s">
        <v>1377</v>
      </c>
      <c r="D28" s="815" t="s">
        <v>1083</v>
      </c>
      <c r="E28" s="794" t="s">
        <v>1122</v>
      </c>
      <c r="F28" s="816">
        <v>0</v>
      </c>
      <c r="G28" s="817" t="s">
        <v>1378</v>
      </c>
      <c r="H28" s="833" t="s">
        <v>1414</v>
      </c>
      <c r="I28" s="140"/>
    </row>
    <row r="29" spans="2:11" ht="102" customHeight="1" x14ac:dyDescent="0.35">
      <c r="B29" s="139"/>
      <c r="C29" s="825" t="s">
        <v>1379</v>
      </c>
      <c r="D29" s="815" t="s">
        <v>1083</v>
      </c>
      <c r="E29" s="794" t="s">
        <v>1130</v>
      </c>
      <c r="F29" s="816">
        <v>0</v>
      </c>
      <c r="G29" s="795" t="s">
        <v>1380</v>
      </c>
      <c r="H29" s="833" t="s">
        <v>1415</v>
      </c>
      <c r="I29" s="140"/>
    </row>
    <row r="30" spans="2:11" ht="120.5" customHeight="1" x14ac:dyDescent="0.35">
      <c r="B30" s="139"/>
      <c r="C30" s="124" t="s">
        <v>1381</v>
      </c>
      <c r="D30" s="815" t="s">
        <v>1083</v>
      </c>
      <c r="E30" s="794" t="s">
        <v>1382</v>
      </c>
      <c r="F30" s="816">
        <v>0</v>
      </c>
      <c r="G30" s="826" t="s">
        <v>1383</v>
      </c>
      <c r="H30" s="834" t="s">
        <v>1384</v>
      </c>
      <c r="I30" s="140"/>
    </row>
    <row r="31" spans="2:11" ht="93" customHeight="1" x14ac:dyDescent="0.35">
      <c r="B31" s="139"/>
      <c r="C31" s="124" t="s">
        <v>1385</v>
      </c>
      <c r="D31" s="815" t="s">
        <v>1083</v>
      </c>
      <c r="E31" s="794" t="s">
        <v>1386</v>
      </c>
      <c r="F31" s="816">
        <v>0</v>
      </c>
      <c r="G31" s="826" t="s">
        <v>1387</v>
      </c>
      <c r="H31" s="834" t="s">
        <v>1424</v>
      </c>
      <c r="I31" s="140"/>
    </row>
    <row r="32" spans="2:11" ht="77" customHeight="1" x14ac:dyDescent="0.35">
      <c r="B32" s="139"/>
      <c r="C32" s="124" t="s">
        <v>1388</v>
      </c>
      <c r="D32" s="815" t="s">
        <v>1083</v>
      </c>
      <c r="E32" s="794" t="s">
        <v>1152</v>
      </c>
      <c r="F32" s="816">
        <v>0</v>
      </c>
      <c r="G32" s="817" t="s">
        <v>1389</v>
      </c>
      <c r="H32" s="821" t="s">
        <v>1416</v>
      </c>
      <c r="I32" s="140"/>
    </row>
    <row r="33" spans="2:9" ht="30" customHeight="1" thickBot="1" x14ac:dyDescent="0.4">
      <c r="B33" s="139"/>
      <c r="C33" s="827"/>
      <c r="D33" s="782"/>
      <c r="E33" s="782"/>
      <c r="F33" s="782"/>
      <c r="G33" s="782"/>
      <c r="H33" s="828"/>
      <c r="I33" s="140"/>
    </row>
    <row r="34" spans="2:9" x14ac:dyDescent="0.35">
      <c r="B34" s="139"/>
      <c r="C34" s="810"/>
      <c r="D34" s="810"/>
      <c r="E34" s="810"/>
      <c r="F34" s="810"/>
      <c r="G34" s="810"/>
      <c r="H34" s="810"/>
      <c r="I34" s="140"/>
    </row>
    <row r="35" spans="2:9" x14ac:dyDescent="0.35">
      <c r="B35" s="139"/>
      <c r="C35" s="829"/>
      <c r="D35" s="810"/>
      <c r="E35" s="810"/>
      <c r="F35" s="810"/>
      <c r="G35" s="810"/>
      <c r="H35" s="810"/>
      <c r="I35" s="140"/>
    </row>
    <row r="36" spans="2:9" s="806" customFormat="1" x14ac:dyDescent="0.35">
      <c r="B36" s="139"/>
      <c r="C36" s="811" t="s">
        <v>1426</v>
      </c>
      <c r="D36" s="810"/>
      <c r="E36" s="810"/>
      <c r="F36" s="810"/>
      <c r="G36" s="810"/>
      <c r="H36" s="810"/>
      <c r="I36" s="140"/>
    </row>
    <row r="37" spans="2:9" s="806" customFormat="1" ht="14.5" thickBot="1" x14ac:dyDescent="0.4">
      <c r="B37" s="139"/>
      <c r="C37" s="811"/>
      <c r="D37" s="810"/>
      <c r="E37" s="810"/>
      <c r="F37" s="810"/>
      <c r="G37" s="810"/>
      <c r="H37" s="810"/>
      <c r="I37" s="140"/>
    </row>
    <row r="38" spans="2:9" s="806" customFormat="1" ht="30" customHeight="1" x14ac:dyDescent="0.35">
      <c r="B38" s="139"/>
      <c r="C38" s="985" t="s">
        <v>1390</v>
      </c>
      <c r="D38" s="986"/>
      <c r="E38" s="986"/>
      <c r="F38" s="986"/>
      <c r="G38" s="986"/>
      <c r="H38" s="987"/>
      <c r="I38" s="140"/>
    </row>
    <row r="39" spans="2:9" ht="30" customHeight="1" x14ac:dyDescent="0.35">
      <c r="B39" s="139"/>
      <c r="C39" s="988" t="s">
        <v>1391</v>
      </c>
      <c r="D39" s="989"/>
      <c r="E39" s="990" t="s">
        <v>1392</v>
      </c>
      <c r="F39" s="990"/>
      <c r="G39" s="990"/>
      <c r="H39" s="991"/>
      <c r="I39" s="140"/>
    </row>
    <row r="40" spans="2:9" ht="189" customHeight="1" x14ac:dyDescent="0.35">
      <c r="B40" s="139"/>
      <c r="C40" s="992" t="s">
        <v>1393</v>
      </c>
      <c r="D40" s="993"/>
      <c r="E40" s="994" t="s">
        <v>1425</v>
      </c>
      <c r="F40" s="995"/>
      <c r="G40" s="995"/>
      <c r="H40" s="996"/>
      <c r="I40" s="140"/>
    </row>
    <row r="41" spans="2:9" ht="30" customHeight="1" thickBot="1" x14ac:dyDescent="0.4">
      <c r="B41" s="139"/>
      <c r="C41" s="997"/>
      <c r="D41" s="998"/>
      <c r="E41" s="999"/>
      <c r="F41" s="999"/>
      <c r="G41" s="999"/>
      <c r="H41" s="1000"/>
      <c r="I41" s="140"/>
    </row>
    <row r="42" spans="2:9" x14ac:dyDescent="0.35">
      <c r="B42" s="139"/>
      <c r="C42" s="810"/>
      <c r="D42" s="810"/>
      <c r="E42" s="810"/>
      <c r="F42" s="810"/>
      <c r="G42" s="810"/>
      <c r="H42" s="810"/>
      <c r="I42" s="140"/>
    </row>
    <row r="43" spans="2:9" x14ac:dyDescent="0.35">
      <c r="B43" s="139"/>
      <c r="C43" s="810"/>
      <c r="D43" s="810"/>
      <c r="E43" s="810"/>
      <c r="F43" s="810"/>
      <c r="G43" s="810"/>
      <c r="H43" s="810"/>
      <c r="I43" s="140"/>
    </row>
    <row r="44" spans="2:9" x14ac:dyDescent="0.35">
      <c r="B44" s="139"/>
      <c r="C44" s="811" t="s">
        <v>1394</v>
      </c>
      <c r="D44" s="811"/>
      <c r="E44" s="810"/>
      <c r="F44" s="810"/>
      <c r="G44" s="810"/>
      <c r="H44" s="810"/>
      <c r="I44" s="140"/>
    </row>
    <row r="45" spans="2:9" ht="14.5" thickBot="1" x14ac:dyDescent="0.4">
      <c r="B45" s="139"/>
      <c r="C45" s="830"/>
      <c r="D45" s="810"/>
      <c r="E45" s="810"/>
      <c r="F45" s="810"/>
      <c r="G45" s="810"/>
      <c r="H45" s="810"/>
      <c r="I45" s="140"/>
    </row>
    <row r="46" spans="2:9" ht="61" customHeight="1" x14ac:dyDescent="0.35">
      <c r="B46" s="139"/>
      <c r="C46" s="1001" t="s">
        <v>1395</v>
      </c>
      <c r="D46" s="1002"/>
      <c r="E46" s="941" t="s">
        <v>1396</v>
      </c>
      <c r="F46" s="941"/>
      <c r="G46" s="941"/>
      <c r="H46" s="1003"/>
      <c r="I46" s="140"/>
    </row>
    <row r="47" spans="2:9" ht="36.5" customHeight="1" x14ac:dyDescent="0.35">
      <c r="B47" s="139"/>
      <c r="C47" s="1004" t="s">
        <v>1397</v>
      </c>
      <c r="D47" s="1005"/>
      <c r="E47" s="932" t="s">
        <v>1417</v>
      </c>
      <c r="F47" s="932"/>
      <c r="G47" s="932"/>
      <c r="H47" s="1006"/>
      <c r="I47" s="140"/>
    </row>
    <row r="48" spans="2:9" ht="45" customHeight="1" x14ac:dyDescent="0.35">
      <c r="B48" s="139"/>
      <c r="C48" s="988" t="s">
        <v>1398</v>
      </c>
      <c r="D48" s="989"/>
      <c r="E48" s="932" t="s">
        <v>1418</v>
      </c>
      <c r="F48" s="933"/>
      <c r="G48" s="933"/>
      <c r="H48" s="934"/>
      <c r="I48" s="140"/>
    </row>
    <row r="49" spans="2:9" ht="97.5" customHeight="1" x14ac:dyDescent="0.35">
      <c r="B49" s="139"/>
      <c r="C49" s="988" t="s">
        <v>1399</v>
      </c>
      <c r="D49" s="989"/>
      <c r="E49" s="932" t="s">
        <v>1419</v>
      </c>
      <c r="F49" s="933"/>
      <c r="G49" s="933"/>
      <c r="H49" s="934"/>
      <c r="I49" s="140"/>
    </row>
    <row r="50" spans="2:9" ht="57.5" customHeight="1" thickBot="1" x14ac:dyDescent="0.4">
      <c r="B50" s="139"/>
      <c r="C50" s="979" t="s">
        <v>1400</v>
      </c>
      <c r="D50" s="980"/>
      <c r="E50" s="955" t="s">
        <v>1420</v>
      </c>
      <c r="F50" s="955"/>
      <c r="G50" s="955"/>
      <c r="H50" s="1007"/>
      <c r="I50" s="140"/>
    </row>
    <row r="51" spans="2:9" customFormat="1" ht="15" customHeight="1" x14ac:dyDescent="0.35">
      <c r="B51" s="92"/>
      <c r="C51" s="367"/>
      <c r="D51" s="367"/>
      <c r="E51" s="367"/>
      <c r="F51" s="367"/>
      <c r="G51" s="367"/>
      <c r="H51" s="367"/>
      <c r="I51" s="94"/>
    </row>
    <row r="52" spans="2:9" x14ac:dyDescent="0.35">
      <c r="B52" s="139"/>
      <c r="C52" s="829"/>
      <c r="D52" s="810"/>
      <c r="E52" s="810"/>
      <c r="F52" s="810"/>
      <c r="G52" s="810"/>
      <c r="H52" s="810"/>
      <c r="I52" s="140"/>
    </row>
    <row r="53" spans="2:9" x14ac:dyDescent="0.35">
      <c r="B53" s="139"/>
      <c r="C53" s="811" t="s">
        <v>1401</v>
      </c>
      <c r="D53" s="810"/>
      <c r="E53" s="810"/>
      <c r="F53" s="810"/>
      <c r="G53" s="810"/>
      <c r="H53" s="810"/>
      <c r="I53" s="140"/>
    </row>
    <row r="54" spans="2:9" ht="14.5" thickBot="1" x14ac:dyDescent="0.4">
      <c r="B54" s="139"/>
      <c r="C54" s="811"/>
      <c r="D54" s="810"/>
      <c r="E54" s="810"/>
      <c r="F54" s="810"/>
      <c r="G54" s="810"/>
      <c r="H54" s="810"/>
      <c r="I54" s="140"/>
    </row>
    <row r="55" spans="2:9" ht="45" customHeight="1" x14ac:dyDescent="0.35">
      <c r="B55" s="139"/>
      <c r="C55" s="975" t="s">
        <v>1402</v>
      </c>
      <c r="D55" s="976"/>
      <c r="E55" s="1013"/>
      <c r="F55" s="1013"/>
      <c r="G55" s="1013"/>
      <c r="H55" s="1014"/>
      <c r="I55" s="140"/>
    </row>
    <row r="56" spans="2:9" ht="45" customHeight="1" x14ac:dyDescent="0.35">
      <c r="B56" s="139"/>
      <c r="C56" s="988" t="s">
        <v>1403</v>
      </c>
      <c r="D56" s="989"/>
      <c r="E56" s="1015" t="s">
        <v>421</v>
      </c>
      <c r="F56" s="1015"/>
      <c r="G56" s="1015"/>
      <c r="H56" s="1016"/>
      <c r="I56" s="140"/>
    </row>
    <row r="57" spans="2:9" ht="45" customHeight="1" x14ac:dyDescent="0.35">
      <c r="B57" s="139"/>
      <c r="C57" s="1017" t="s">
        <v>1404</v>
      </c>
      <c r="D57" s="1018"/>
      <c r="E57" s="1019"/>
      <c r="F57" s="1020"/>
      <c r="G57" s="1020"/>
      <c r="H57" s="1021"/>
      <c r="I57" s="140"/>
    </row>
    <row r="58" spans="2:9" ht="45" customHeight="1" thickBot="1" x14ac:dyDescent="0.4">
      <c r="B58" s="139"/>
      <c r="C58" s="1008"/>
      <c r="D58" s="1009"/>
      <c r="E58" s="1010"/>
      <c r="F58" s="1011"/>
      <c r="G58" s="1011"/>
      <c r="H58" s="1012"/>
      <c r="I58" s="140"/>
    </row>
    <row r="59" spans="2:9" x14ac:dyDescent="0.35">
      <c r="B59" s="139"/>
      <c r="C59" s="810"/>
      <c r="D59" s="810"/>
      <c r="E59" s="810"/>
      <c r="F59" s="810"/>
      <c r="G59" s="810"/>
      <c r="H59" s="810"/>
      <c r="I59" s="140"/>
    </row>
    <row r="60" spans="2:9" ht="14.5" thickBot="1" x14ac:dyDescent="0.4">
      <c r="B60" s="831"/>
      <c r="C60" s="102"/>
      <c r="D60" s="102"/>
      <c r="E60" s="102"/>
      <c r="F60" s="102"/>
      <c r="G60" s="102"/>
      <c r="H60" s="102"/>
      <c r="I60" s="832"/>
    </row>
  </sheetData>
  <mergeCells count="33">
    <mergeCell ref="C58:D58"/>
    <mergeCell ref="E58:H58"/>
    <mergeCell ref="C55:D55"/>
    <mergeCell ref="E55:H55"/>
    <mergeCell ref="C56:D56"/>
    <mergeCell ref="E56:H56"/>
    <mergeCell ref="C57:D57"/>
    <mergeCell ref="E57:H57"/>
    <mergeCell ref="C48:D48"/>
    <mergeCell ref="E48:H48"/>
    <mergeCell ref="C49:D49"/>
    <mergeCell ref="E49:H49"/>
    <mergeCell ref="C50:D50"/>
    <mergeCell ref="E50:H50"/>
    <mergeCell ref="C41:D41"/>
    <mergeCell ref="E41:H41"/>
    <mergeCell ref="C46:D46"/>
    <mergeCell ref="E46:H46"/>
    <mergeCell ref="C47:D47"/>
    <mergeCell ref="E47:H47"/>
    <mergeCell ref="C11:H11"/>
    <mergeCell ref="C38:H38"/>
    <mergeCell ref="C39:D39"/>
    <mergeCell ref="E39:H39"/>
    <mergeCell ref="C40:D40"/>
    <mergeCell ref="E40:H40"/>
    <mergeCell ref="C10:D10"/>
    <mergeCell ref="E10:H10"/>
    <mergeCell ref="C3:H3"/>
    <mergeCell ref="C8:D8"/>
    <mergeCell ref="E8:H8"/>
    <mergeCell ref="C9:D9"/>
    <mergeCell ref="E9:H9"/>
  </mergeCells>
  <pageMargins left="0.11811023622047245" right="0.11811023622047245" top="0.55118110236220474" bottom="0.55118110236220474" header="0.31496062992125984" footer="0.31496062992125984"/>
  <pageSetup paperSize="5" orientation="landscape" horizontalDpi="4294967293" verticalDpi="4294967293" r:id="rId1"/>
  <headerFooter>
    <oddFooter>&amp;L&amp;P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4</xdr:col>
                    <xdr:colOff>0</xdr:colOff>
                    <xdr:row>54</xdr:row>
                    <xdr:rowOff>0</xdr:rowOff>
                  </from>
                  <to>
                    <xdr:col>4</xdr:col>
                    <xdr:colOff>488950</xdr:colOff>
                    <xdr:row>55</xdr:row>
                    <xdr:rowOff>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4</xdr:col>
                    <xdr:colOff>527050</xdr:colOff>
                    <xdr:row>54</xdr:row>
                    <xdr:rowOff>0</xdr:rowOff>
                  </from>
                  <to>
                    <xdr:col>4</xdr:col>
                    <xdr:colOff>1022350</xdr:colOff>
                    <xdr:row>55</xdr:row>
                    <xdr:rowOff>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4</xdr:col>
                    <xdr:colOff>1009650</xdr:colOff>
                    <xdr:row>54</xdr:row>
                    <xdr:rowOff>0</xdr:rowOff>
                  </from>
                  <to>
                    <xdr:col>4</xdr:col>
                    <xdr:colOff>1771650</xdr:colOff>
                    <xdr:row>55</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118"/>
  <sheetViews>
    <sheetView topLeftCell="B1" zoomScale="60" zoomScaleNormal="60" workbookViewId="0">
      <selection activeCell="O62" sqref="O62"/>
    </sheetView>
  </sheetViews>
  <sheetFormatPr defaultColWidth="8.81640625" defaultRowHeight="14.5" x14ac:dyDescent="0.35"/>
  <cols>
    <col min="1" max="1" width="2.1796875" customWidth="1"/>
    <col min="2" max="2" width="2.453125" customWidth="1"/>
    <col min="3" max="3" width="22.453125" style="155" customWidth="1"/>
    <col min="4" max="4" width="15.453125" customWidth="1"/>
    <col min="5" max="5" width="15" customWidth="1"/>
    <col min="6" max="6" width="16.1796875" customWidth="1"/>
    <col min="7" max="7" width="12.1796875" customWidth="1"/>
    <col min="8" max="8" width="18.81640625" customWidth="1"/>
    <col min="9" max="9" width="25.453125" customWidth="1"/>
    <col min="10" max="10" width="66" customWidth="1"/>
    <col min="11" max="11" width="13.81640625" customWidth="1"/>
    <col min="12" max="12" width="2.54296875" customWidth="1"/>
    <col min="13" max="13" width="2" customWidth="1"/>
  </cols>
  <sheetData>
    <row r="1" spans="1:19" ht="23.5" customHeight="1" thickBot="1" x14ac:dyDescent="0.4">
      <c r="A1" s="39"/>
      <c r="B1" s="39"/>
      <c r="C1" s="170"/>
      <c r="D1" s="39"/>
      <c r="E1" s="39"/>
      <c r="F1" s="39"/>
      <c r="G1" s="39"/>
      <c r="H1" s="39"/>
      <c r="I1" s="39"/>
      <c r="L1" s="39"/>
    </row>
    <row r="2" spans="1:19" ht="24" customHeight="1" thickBot="1" x14ac:dyDescent="0.4">
      <c r="A2" s="39"/>
      <c r="B2" s="171"/>
      <c r="C2" s="172"/>
      <c r="D2" s="173"/>
      <c r="E2" s="173"/>
      <c r="F2" s="173"/>
      <c r="G2" s="173"/>
      <c r="H2" s="173"/>
      <c r="I2" s="173"/>
      <c r="J2" s="174"/>
      <c r="K2" s="174"/>
      <c r="L2" s="175"/>
    </row>
    <row r="3" spans="1:19" ht="20.5" thickBot="1" x14ac:dyDescent="0.45">
      <c r="A3" s="39"/>
      <c r="B3" s="92"/>
      <c r="C3" s="846" t="s">
        <v>423</v>
      </c>
      <c r="D3" s="847"/>
      <c r="E3" s="847"/>
      <c r="F3" s="847"/>
      <c r="G3" s="847"/>
      <c r="H3" s="847"/>
      <c r="I3" s="847"/>
      <c r="J3" s="847"/>
      <c r="K3" s="848"/>
      <c r="L3" s="176"/>
    </row>
    <row r="4" spans="1:19" ht="15" customHeight="1" x14ac:dyDescent="0.35">
      <c r="A4" s="39"/>
      <c r="B4" s="177"/>
      <c r="C4" s="1108" t="s">
        <v>424</v>
      </c>
      <c r="D4" s="1108"/>
      <c r="E4" s="1108"/>
      <c r="F4" s="1108"/>
      <c r="G4" s="1108"/>
      <c r="H4" s="1108"/>
      <c r="I4" s="1108"/>
      <c r="J4" s="1108"/>
      <c r="K4" s="1108"/>
      <c r="L4" s="54"/>
    </row>
    <row r="5" spans="1:19" ht="15" customHeight="1" x14ac:dyDescent="0.35">
      <c r="A5" s="39"/>
      <c r="B5" s="177"/>
      <c r="C5" s="1109" t="s">
        <v>425</v>
      </c>
      <c r="D5" s="1109"/>
      <c r="E5" s="1109"/>
      <c r="F5" s="1109"/>
      <c r="G5" s="1109"/>
      <c r="H5" s="1109"/>
      <c r="I5" s="1109"/>
      <c r="J5" s="1109"/>
      <c r="K5" s="1109"/>
      <c r="L5" s="54"/>
    </row>
    <row r="6" spans="1:19" ht="15" customHeight="1" x14ac:dyDescent="0.35">
      <c r="A6" s="39"/>
      <c r="B6" s="177"/>
      <c r="C6" s="178"/>
      <c r="D6" s="53"/>
      <c r="E6" s="53"/>
      <c r="F6" s="53"/>
      <c r="G6" s="53"/>
      <c r="H6" s="53"/>
      <c r="I6" s="53"/>
      <c r="J6" s="93"/>
      <c r="K6" s="93"/>
      <c r="L6" s="54"/>
    </row>
    <row r="7" spans="1:19" ht="28.75" customHeight="1" thickBot="1" x14ac:dyDescent="0.4">
      <c r="A7" s="39"/>
      <c r="B7" s="177"/>
      <c r="C7" s="178"/>
      <c r="D7" s="1032" t="s">
        <v>426</v>
      </c>
      <c r="E7" s="1032"/>
      <c r="F7" s="1032" t="s">
        <v>427</v>
      </c>
      <c r="G7" s="1032"/>
      <c r="H7" s="1033" t="s">
        <v>428</v>
      </c>
      <c r="I7" s="1033"/>
      <c r="J7" s="179" t="s">
        <v>429</v>
      </c>
      <c r="K7" s="179" t="s">
        <v>430</v>
      </c>
      <c r="L7" s="54"/>
    </row>
    <row r="8" spans="1:19" s="155" customFormat="1" ht="142.5" customHeight="1" thickBot="1" x14ac:dyDescent="0.4">
      <c r="A8" s="170"/>
      <c r="B8" s="180"/>
      <c r="C8" s="181" t="s">
        <v>431</v>
      </c>
      <c r="D8" s="1104" t="s">
        <v>432</v>
      </c>
      <c r="E8" s="1105"/>
      <c r="F8" s="1106" t="s">
        <v>433</v>
      </c>
      <c r="G8" s="1107"/>
      <c r="H8" s="1040" t="s">
        <v>434</v>
      </c>
      <c r="I8" s="1041"/>
      <c r="J8" s="738" t="s">
        <v>435</v>
      </c>
      <c r="K8" s="182" t="s">
        <v>110</v>
      </c>
      <c r="L8" s="183"/>
      <c r="N8"/>
      <c r="O8"/>
      <c r="P8"/>
      <c r="Q8"/>
      <c r="R8"/>
      <c r="S8"/>
    </row>
    <row r="9" spans="1:19" s="155" customFormat="1" ht="68.25" customHeight="1" thickBot="1" x14ac:dyDescent="0.4">
      <c r="A9" s="170"/>
      <c r="B9" s="180"/>
      <c r="C9" s="181"/>
      <c r="D9" s="1093" t="s">
        <v>494</v>
      </c>
      <c r="E9" s="1094"/>
      <c r="F9" s="267" t="s">
        <v>439</v>
      </c>
      <c r="G9" s="268" t="s">
        <v>477</v>
      </c>
      <c r="H9" s="1091" t="s">
        <v>436</v>
      </c>
      <c r="I9" s="1092"/>
      <c r="J9" s="738" t="s">
        <v>437</v>
      </c>
      <c r="K9" s="182" t="s">
        <v>102</v>
      </c>
      <c r="L9" s="183"/>
      <c r="N9"/>
      <c r="O9"/>
      <c r="P9"/>
      <c r="Q9"/>
      <c r="R9"/>
      <c r="S9"/>
    </row>
    <row r="10" spans="1:19" s="155" customFormat="1" ht="136.5" customHeight="1" thickBot="1" x14ac:dyDescent="0.4">
      <c r="A10" s="170"/>
      <c r="B10" s="180"/>
      <c r="C10" s="184"/>
      <c r="D10" s="1104" t="s">
        <v>438</v>
      </c>
      <c r="E10" s="1105"/>
      <c r="F10" s="185" t="s">
        <v>439</v>
      </c>
      <c r="G10" s="186" t="s">
        <v>440</v>
      </c>
      <c r="H10" s="1040" t="s">
        <v>441</v>
      </c>
      <c r="I10" s="1041"/>
      <c r="J10" s="736" t="s">
        <v>442</v>
      </c>
      <c r="K10" s="182" t="s">
        <v>110</v>
      </c>
      <c r="L10" s="183"/>
      <c r="N10"/>
      <c r="O10"/>
      <c r="P10"/>
      <c r="Q10"/>
      <c r="R10"/>
      <c r="S10"/>
    </row>
    <row r="11" spans="1:19" s="155" customFormat="1" ht="31" customHeight="1" thickBot="1" x14ac:dyDescent="0.4">
      <c r="A11" s="170"/>
      <c r="B11" s="180"/>
      <c r="C11" s="184"/>
      <c r="D11" s="1095"/>
      <c r="E11" s="1096"/>
      <c r="F11" s="187"/>
      <c r="G11" s="188"/>
      <c r="H11" s="1035"/>
      <c r="I11" s="1036"/>
      <c r="J11" s="189"/>
      <c r="K11" s="190"/>
      <c r="L11" s="183"/>
      <c r="N11"/>
      <c r="O11"/>
      <c r="P11"/>
      <c r="Q11"/>
      <c r="R11"/>
      <c r="S11"/>
    </row>
    <row r="12" spans="1:19" s="155" customFormat="1" ht="18.75" customHeight="1" thickBot="1" x14ac:dyDescent="0.4">
      <c r="A12" s="170"/>
      <c r="B12" s="180"/>
      <c r="C12" s="191"/>
      <c r="D12" s="192"/>
      <c r="E12" s="192"/>
      <c r="F12" s="192"/>
      <c r="G12" s="192"/>
      <c r="H12" s="192"/>
      <c r="I12" s="192"/>
      <c r="J12" s="193" t="s">
        <v>443</v>
      </c>
      <c r="K12" s="194" t="s">
        <v>110</v>
      </c>
      <c r="L12" s="183"/>
      <c r="N12"/>
      <c r="O12"/>
      <c r="P12"/>
      <c r="Q12"/>
      <c r="R12"/>
      <c r="S12"/>
    </row>
    <row r="13" spans="1:19" s="155" customFormat="1" ht="18.75" customHeight="1" x14ac:dyDescent="0.35">
      <c r="A13" s="170"/>
      <c r="B13" s="180"/>
      <c r="C13" s="191"/>
      <c r="D13" s="192"/>
      <c r="E13" s="192"/>
      <c r="F13" s="192"/>
      <c r="G13" s="192"/>
      <c r="H13" s="192"/>
      <c r="I13" s="192"/>
      <c r="J13" s="193"/>
      <c r="K13" s="178"/>
      <c r="L13" s="183"/>
      <c r="N13"/>
      <c r="O13"/>
      <c r="P13"/>
      <c r="Q13"/>
      <c r="R13"/>
      <c r="S13"/>
    </row>
    <row r="14" spans="1:19" s="155" customFormat="1" ht="15" thickBot="1" x14ac:dyDescent="0.4">
      <c r="A14" s="170"/>
      <c r="B14" s="180"/>
      <c r="C14" s="191"/>
      <c r="D14" s="1097" t="s">
        <v>444</v>
      </c>
      <c r="E14" s="1097"/>
      <c r="F14" s="1097"/>
      <c r="G14" s="1097"/>
      <c r="H14" s="1097"/>
      <c r="I14" s="1097"/>
      <c r="J14" s="1097"/>
      <c r="K14" s="1097"/>
      <c r="L14" s="183"/>
      <c r="N14"/>
      <c r="O14"/>
      <c r="P14"/>
      <c r="Q14"/>
      <c r="R14"/>
      <c r="S14"/>
    </row>
    <row r="15" spans="1:19" s="155" customFormat="1" ht="15" thickBot="1" x14ac:dyDescent="0.4">
      <c r="A15" s="170"/>
      <c r="B15" s="180"/>
      <c r="C15" s="191"/>
      <c r="D15" s="52" t="s">
        <v>163</v>
      </c>
      <c r="E15" s="1098" t="s">
        <v>164</v>
      </c>
      <c r="F15" s="1099"/>
      <c r="G15" s="1099"/>
      <c r="H15" s="1099"/>
      <c r="I15" s="1099"/>
      <c r="J15" s="1100"/>
      <c r="K15" s="178"/>
      <c r="L15" s="183"/>
      <c r="N15"/>
      <c r="O15"/>
      <c r="P15"/>
      <c r="Q15"/>
      <c r="R15"/>
      <c r="S15"/>
    </row>
    <row r="16" spans="1:19" s="155" customFormat="1" ht="15" thickBot="1" x14ac:dyDescent="0.4">
      <c r="A16" s="170"/>
      <c r="B16" s="180"/>
      <c r="C16" s="191"/>
      <c r="D16" s="52" t="s">
        <v>166</v>
      </c>
      <c r="E16" s="1101" t="s">
        <v>167</v>
      </c>
      <c r="F16" s="1102"/>
      <c r="G16" s="1102"/>
      <c r="H16" s="1102"/>
      <c r="I16" s="1102"/>
      <c r="J16" s="1103"/>
      <c r="K16" s="178"/>
      <c r="L16" s="183"/>
      <c r="N16"/>
      <c r="O16"/>
      <c r="P16"/>
      <c r="Q16"/>
      <c r="R16"/>
      <c r="S16"/>
    </row>
    <row r="17" spans="1:19" s="155" customFormat="1" ht="13.5" customHeight="1" x14ac:dyDescent="0.35">
      <c r="A17" s="170"/>
      <c r="B17" s="180"/>
      <c r="C17" s="191"/>
      <c r="D17" s="192"/>
      <c r="E17" s="192"/>
      <c r="F17" s="192"/>
      <c r="G17" s="192"/>
      <c r="H17" s="192"/>
      <c r="I17" s="192"/>
      <c r="J17" s="192"/>
      <c r="K17" s="178"/>
      <c r="L17" s="183"/>
      <c r="N17"/>
      <c r="O17"/>
      <c r="P17"/>
      <c r="Q17"/>
      <c r="R17"/>
      <c r="S17"/>
    </row>
    <row r="18" spans="1:19" s="155" customFormat="1" ht="30.75" customHeight="1" thickBot="1" x14ac:dyDescent="0.4">
      <c r="A18" s="170"/>
      <c r="B18" s="180"/>
      <c r="C18" s="1081" t="s">
        <v>445</v>
      </c>
      <c r="D18" s="1081"/>
      <c r="E18" s="1081"/>
      <c r="F18" s="1081"/>
      <c r="G18" s="1081"/>
      <c r="H18" s="1081"/>
      <c r="I18" s="1081"/>
      <c r="J18" s="1081"/>
      <c r="K18" s="48"/>
      <c r="L18" s="183"/>
      <c r="N18"/>
      <c r="O18"/>
      <c r="P18"/>
      <c r="Q18"/>
      <c r="R18"/>
      <c r="S18"/>
    </row>
    <row r="19" spans="1:19" s="155" customFormat="1" ht="13.5" customHeight="1" x14ac:dyDescent="0.35">
      <c r="A19" s="170"/>
      <c r="B19" s="180"/>
      <c r="C19" s="195"/>
      <c r="D19" s="1082" t="s">
        <v>446</v>
      </c>
      <c r="E19" s="1083"/>
      <c r="F19" s="1083"/>
      <c r="G19" s="1083"/>
      <c r="H19" s="1083"/>
      <c r="I19" s="1083"/>
      <c r="J19" s="1083"/>
      <c r="K19" s="1084"/>
      <c r="L19" s="183"/>
      <c r="N19"/>
      <c r="O19"/>
      <c r="P19"/>
      <c r="Q19"/>
      <c r="R19"/>
      <c r="S19"/>
    </row>
    <row r="20" spans="1:19" s="155" customFormat="1" ht="39" customHeight="1" x14ac:dyDescent="0.35">
      <c r="A20" s="170"/>
      <c r="B20" s="180"/>
      <c r="C20" s="195"/>
      <c r="D20" s="1085"/>
      <c r="E20" s="1086"/>
      <c r="F20" s="1086"/>
      <c r="G20" s="1086"/>
      <c r="H20" s="1086"/>
      <c r="I20" s="1086"/>
      <c r="J20" s="1086"/>
      <c r="K20" s="1087"/>
      <c r="L20" s="183"/>
      <c r="N20"/>
      <c r="O20"/>
      <c r="P20"/>
      <c r="Q20"/>
      <c r="R20"/>
      <c r="S20"/>
    </row>
    <row r="21" spans="1:19" s="155" customFormat="1" ht="30.75" customHeight="1" x14ac:dyDescent="0.35">
      <c r="A21" s="170"/>
      <c r="B21" s="180"/>
      <c r="C21" s="195"/>
      <c r="D21" s="1085"/>
      <c r="E21" s="1086"/>
      <c r="F21" s="1086"/>
      <c r="G21" s="1086"/>
      <c r="H21" s="1086"/>
      <c r="I21" s="1086"/>
      <c r="J21" s="1086"/>
      <c r="K21" s="1087"/>
      <c r="L21" s="183"/>
      <c r="N21"/>
      <c r="O21"/>
      <c r="P21"/>
      <c r="Q21"/>
      <c r="R21"/>
      <c r="S21"/>
    </row>
    <row r="22" spans="1:19" s="155" customFormat="1" ht="25" customHeight="1" thickBot="1" x14ac:dyDescent="0.4">
      <c r="A22" s="170"/>
      <c r="B22" s="180"/>
      <c r="C22" s="195"/>
      <c r="D22" s="1088"/>
      <c r="E22" s="1089"/>
      <c r="F22" s="1089"/>
      <c r="G22" s="1089"/>
      <c r="H22" s="1089"/>
      <c r="I22" s="1089"/>
      <c r="J22" s="1089"/>
      <c r="K22" s="1090"/>
      <c r="L22" s="183"/>
      <c r="N22"/>
      <c r="O22"/>
      <c r="P22"/>
      <c r="Q22"/>
      <c r="R22"/>
      <c r="S22"/>
    </row>
    <row r="23" spans="1:19" s="155" customFormat="1" x14ac:dyDescent="0.35">
      <c r="A23" s="170"/>
      <c r="B23" s="180"/>
      <c r="C23" s="195"/>
      <c r="D23" s="195"/>
      <c r="E23" s="195"/>
      <c r="F23" s="195"/>
      <c r="G23" s="195"/>
      <c r="H23" s="195"/>
      <c r="I23" s="195"/>
      <c r="J23" s="48"/>
      <c r="K23" s="48"/>
      <c r="L23" s="183"/>
      <c r="N23"/>
      <c r="O23"/>
      <c r="P23"/>
      <c r="Q23"/>
      <c r="R23"/>
      <c r="S23"/>
    </row>
    <row r="24" spans="1:19" ht="25.4" customHeight="1" thickBot="1" x14ac:dyDescent="0.4">
      <c r="A24" s="39"/>
      <c r="B24" s="180"/>
      <c r="C24" s="196"/>
      <c r="D24" s="1032" t="s">
        <v>426</v>
      </c>
      <c r="E24" s="1032"/>
      <c r="F24" s="1032" t="s">
        <v>427</v>
      </c>
      <c r="G24" s="1032"/>
      <c r="H24" s="1033" t="s">
        <v>428</v>
      </c>
      <c r="I24" s="1033"/>
      <c r="J24" s="197" t="s">
        <v>429</v>
      </c>
      <c r="K24" s="179" t="s">
        <v>430</v>
      </c>
      <c r="L24" s="183"/>
    </row>
    <row r="25" spans="1:19" ht="409.5" customHeight="1" thickBot="1" x14ac:dyDescent="0.4">
      <c r="A25" s="39"/>
      <c r="B25" s="180"/>
      <c r="C25" s="748"/>
      <c r="D25" s="1050" t="s">
        <v>432</v>
      </c>
      <c r="E25" s="1051"/>
      <c r="F25" s="1054" t="s">
        <v>433</v>
      </c>
      <c r="G25" s="1055"/>
      <c r="H25" s="1058" t="s">
        <v>447</v>
      </c>
      <c r="I25" s="1059"/>
      <c r="J25" s="740" t="s">
        <v>1265</v>
      </c>
      <c r="K25" s="749" t="s">
        <v>110</v>
      </c>
      <c r="L25" s="183"/>
    </row>
    <row r="26" spans="1:19" ht="381" customHeight="1" thickBot="1" x14ac:dyDescent="0.4">
      <c r="A26" s="39"/>
      <c r="B26" s="180"/>
      <c r="C26" s="748"/>
      <c r="D26" s="1052"/>
      <c r="E26" s="1053"/>
      <c r="F26" s="1056"/>
      <c r="G26" s="1057"/>
      <c r="H26" s="1058" t="s">
        <v>1266</v>
      </c>
      <c r="I26" s="1059"/>
      <c r="J26" s="737" t="s">
        <v>1271</v>
      </c>
      <c r="K26" s="739" t="s">
        <v>448</v>
      </c>
      <c r="L26" s="183"/>
    </row>
    <row r="27" spans="1:19" ht="196.5" customHeight="1" x14ac:dyDescent="0.35">
      <c r="A27" s="39"/>
      <c r="B27" s="180"/>
      <c r="C27" s="750" t="s">
        <v>449</v>
      </c>
      <c r="D27" s="1052"/>
      <c r="E27" s="1053"/>
      <c r="F27" s="1060" t="s">
        <v>433</v>
      </c>
      <c r="G27" s="1061"/>
      <c r="H27" s="1050" t="s">
        <v>1267</v>
      </c>
      <c r="I27" s="1051"/>
      <c r="J27" s="751" t="s">
        <v>450</v>
      </c>
      <c r="K27" s="752" t="s">
        <v>448</v>
      </c>
      <c r="L27" s="183"/>
    </row>
    <row r="28" spans="1:19" ht="284.5" customHeight="1" thickBot="1" x14ac:dyDescent="0.4">
      <c r="A28" s="39"/>
      <c r="B28" s="180"/>
      <c r="C28" s="750"/>
      <c r="D28" s="1052"/>
      <c r="E28" s="1053"/>
      <c r="F28" s="1062"/>
      <c r="G28" s="1063"/>
      <c r="H28" s="1042" t="s">
        <v>451</v>
      </c>
      <c r="I28" s="1043"/>
      <c r="J28" s="753" t="s">
        <v>452</v>
      </c>
      <c r="K28" s="198" t="s">
        <v>448</v>
      </c>
      <c r="L28" s="183"/>
    </row>
    <row r="29" spans="1:19" ht="204.5" customHeight="1" thickBot="1" x14ac:dyDescent="0.4">
      <c r="A29" s="39"/>
      <c r="B29" s="180"/>
      <c r="C29" s="750"/>
      <c r="D29" s="1052"/>
      <c r="E29" s="1053"/>
      <c r="F29" s="1060" t="s">
        <v>433</v>
      </c>
      <c r="G29" s="1064"/>
      <c r="H29" s="1040" t="s">
        <v>453</v>
      </c>
      <c r="I29" s="1041"/>
      <c r="J29" s="754" t="s">
        <v>454</v>
      </c>
      <c r="K29" s="723" t="s">
        <v>448</v>
      </c>
      <c r="L29" s="183"/>
    </row>
    <row r="30" spans="1:19" ht="183.5" customHeight="1" thickBot="1" x14ac:dyDescent="0.4">
      <c r="A30" s="39"/>
      <c r="B30" s="180"/>
      <c r="C30" s="755"/>
      <c r="D30" s="1042"/>
      <c r="E30" s="1043"/>
      <c r="F30" s="1062"/>
      <c r="G30" s="1063"/>
      <c r="H30" s="1042" t="s">
        <v>455</v>
      </c>
      <c r="I30" s="1043"/>
      <c r="J30" s="756" t="s">
        <v>456</v>
      </c>
      <c r="K30" s="723" t="s">
        <v>110</v>
      </c>
      <c r="L30" s="183"/>
    </row>
    <row r="31" spans="1:19" ht="97.5" customHeight="1" thickBot="1" x14ac:dyDescent="0.4">
      <c r="A31" s="39"/>
      <c r="B31" s="180"/>
      <c r="C31" s="750"/>
      <c r="D31" s="1048" t="s">
        <v>1270</v>
      </c>
      <c r="E31" s="1049"/>
      <c r="F31" s="743" t="s">
        <v>439</v>
      </c>
      <c r="G31" s="744" t="s">
        <v>477</v>
      </c>
      <c r="H31" s="1048" t="s">
        <v>457</v>
      </c>
      <c r="I31" s="1049"/>
      <c r="J31" s="745" t="s">
        <v>458</v>
      </c>
      <c r="K31" s="741" t="s">
        <v>102</v>
      </c>
      <c r="L31" s="183"/>
    </row>
    <row r="32" spans="1:19" ht="147.65" customHeight="1" thickBot="1" x14ac:dyDescent="0.4">
      <c r="A32" s="39"/>
      <c r="B32" s="180"/>
      <c r="C32" s="750"/>
      <c r="D32" s="1044" t="s">
        <v>438</v>
      </c>
      <c r="E32" s="1045"/>
      <c r="F32" s="746" t="s">
        <v>439</v>
      </c>
      <c r="G32" s="747" t="s">
        <v>440</v>
      </c>
      <c r="H32" s="1048" t="s">
        <v>459</v>
      </c>
      <c r="I32" s="1049"/>
      <c r="J32" s="757" t="s">
        <v>1272</v>
      </c>
      <c r="K32" s="741" t="s">
        <v>110</v>
      </c>
      <c r="L32" s="183"/>
    </row>
    <row r="33" spans="1:12" ht="298.5" customHeight="1" thickBot="1" x14ac:dyDescent="0.4">
      <c r="A33" s="39"/>
      <c r="B33" s="180"/>
      <c r="C33" s="750"/>
      <c r="D33" s="1046"/>
      <c r="E33" s="1047"/>
      <c r="F33" s="758"/>
      <c r="G33" s="758"/>
      <c r="H33" s="1048" t="s">
        <v>1268</v>
      </c>
      <c r="I33" s="1049"/>
      <c r="J33" s="759" t="s">
        <v>460</v>
      </c>
      <c r="K33" s="742" t="s">
        <v>448</v>
      </c>
      <c r="L33" s="183"/>
    </row>
    <row r="34" spans="1:12" ht="31.5" customHeight="1" thickBot="1" x14ac:dyDescent="0.4">
      <c r="A34" s="39"/>
      <c r="B34" s="180"/>
      <c r="C34" s="748"/>
      <c r="D34" s="748"/>
      <c r="E34" s="748"/>
      <c r="F34" s="748"/>
      <c r="G34" s="748"/>
      <c r="H34" s="748"/>
      <c r="I34" s="748"/>
      <c r="J34" s="760" t="s">
        <v>443</v>
      </c>
      <c r="K34" s="199" t="s">
        <v>110</v>
      </c>
      <c r="L34" s="183"/>
    </row>
    <row r="35" spans="1:12" ht="15" thickBot="1" x14ac:dyDescent="0.4">
      <c r="A35" s="39"/>
      <c r="B35" s="180"/>
      <c r="C35" s="748"/>
      <c r="D35" s="761" t="s">
        <v>444</v>
      </c>
      <c r="E35" s="48"/>
      <c r="F35" s="48"/>
      <c r="G35" s="48"/>
      <c r="H35" s="748"/>
      <c r="I35" s="748"/>
      <c r="J35" s="760"/>
      <c r="K35" s="748"/>
      <c r="L35" s="183"/>
    </row>
    <row r="36" spans="1:12" ht="23.15" customHeight="1" thickBot="1" x14ac:dyDescent="0.4">
      <c r="A36" s="39"/>
      <c r="B36" s="180"/>
      <c r="C36" s="748"/>
      <c r="D36" s="45" t="s">
        <v>163</v>
      </c>
      <c r="E36" s="1065" t="s">
        <v>461</v>
      </c>
      <c r="F36" s="1066"/>
      <c r="G36" s="1066"/>
      <c r="H36" s="1066"/>
      <c r="I36" s="1066"/>
      <c r="J36" s="1067"/>
      <c r="K36" s="748"/>
      <c r="L36" s="183"/>
    </row>
    <row r="37" spans="1:12" ht="26.15" customHeight="1" thickBot="1" x14ac:dyDescent="0.4">
      <c r="A37" s="39"/>
      <c r="B37" s="180"/>
      <c r="C37" s="748"/>
      <c r="D37" s="45" t="s">
        <v>166</v>
      </c>
      <c r="E37" s="1068" t="s">
        <v>462</v>
      </c>
      <c r="F37" s="1069"/>
      <c r="G37" s="1069"/>
      <c r="H37" s="1069"/>
      <c r="I37" s="1069"/>
      <c r="J37" s="1070"/>
      <c r="K37" s="748"/>
      <c r="L37" s="183"/>
    </row>
    <row r="38" spans="1:12" x14ac:dyDescent="0.35">
      <c r="A38" s="39"/>
      <c r="B38" s="180"/>
      <c r="C38" s="748"/>
      <c r="D38" s="748"/>
      <c r="E38" s="748"/>
      <c r="F38" s="748"/>
      <c r="G38" s="748"/>
      <c r="H38" s="748"/>
      <c r="I38" s="748"/>
      <c r="J38" s="760"/>
      <c r="K38" s="748"/>
      <c r="L38" s="183"/>
    </row>
    <row r="39" spans="1:12" ht="32.5" customHeight="1" thickBot="1" x14ac:dyDescent="0.4">
      <c r="A39" s="39"/>
      <c r="B39" s="180"/>
      <c r="C39" s="1071" t="s">
        <v>445</v>
      </c>
      <c r="D39" s="1071"/>
      <c r="E39" s="1071"/>
      <c r="F39" s="1071"/>
      <c r="G39" s="1071"/>
      <c r="H39" s="1071"/>
      <c r="I39" s="1071"/>
      <c r="J39" s="1071"/>
      <c r="K39" s="48"/>
      <c r="L39" s="183"/>
    </row>
    <row r="40" spans="1:12" ht="15" customHeight="1" x14ac:dyDescent="0.35">
      <c r="A40" s="39"/>
      <c r="B40" s="180"/>
      <c r="C40" s="762"/>
      <c r="D40" s="1072" t="s">
        <v>1269</v>
      </c>
      <c r="E40" s="1073"/>
      <c r="F40" s="1073"/>
      <c r="G40" s="1073"/>
      <c r="H40" s="1073"/>
      <c r="I40" s="1073"/>
      <c r="J40" s="1073"/>
      <c r="K40" s="1074"/>
      <c r="L40" s="183"/>
    </row>
    <row r="41" spans="1:12" ht="15" customHeight="1" x14ac:dyDescent="0.35">
      <c r="A41" s="39"/>
      <c r="B41" s="180"/>
      <c r="C41" s="762"/>
      <c r="D41" s="1075"/>
      <c r="E41" s="1076"/>
      <c r="F41" s="1076"/>
      <c r="G41" s="1076"/>
      <c r="H41" s="1076"/>
      <c r="I41" s="1076"/>
      <c r="J41" s="1076"/>
      <c r="K41" s="1077"/>
      <c r="L41" s="183"/>
    </row>
    <row r="42" spans="1:12" ht="5.15" customHeight="1" x14ac:dyDescent="0.35">
      <c r="A42" s="39"/>
      <c r="B42" s="180"/>
      <c r="C42" s="762"/>
      <c r="D42" s="1075"/>
      <c r="E42" s="1076"/>
      <c r="F42" s="1076"/>
      <c r="G42" s="1076"/>
      <c r="H42" s="1076"/>
      <c r="I42" s="1076"/>
      <c r="J42" s="1076"/>
      <c r="K42" s="1077"/>
      <c r="L42" s="183"/>
    </row>
    <row r="43" spans="1:12" ht="9.65" customHeight="1" x14ac:dyDescent="0.35">
      <c r="A43" s="39"/>
      <c r="B43" s="180"/>
      <c r="C43" s="762"/>
      <c r="D43" s="1075"/>
      <c r="E43" s="1076"/>
      <c r="F43" s="1076"/>
      <c r="G43" s="1076"/>
      <c r="H43" s="1076"/>
      <c r="I43" s="1076"/>
      <c r="J43" s="1076"/>
      <c r="K43" s="1077"/>
      <c r="L43" s="183"/>
    </row>
    <row r="44" spans="1:12" ht="7" customHeight="1" x14ac:dyDescent="0.35">
      <c r="A44" s="39"/>
      <c r="B44" s="180"/>
      <c r="C44" s="762"/>
      <c r="D44" s="1075"/>
      <c r="E44" s="1076"/>
      <c r="F44" s="1076"/>
      <c r="G44" s="1076"/>
      <c r="H44" s="1076"/>
      <c r="I44" s="1076"/>
      <c r="J44" s="1076"/>
      <c r="K44" s="1077"/>
      <c r="L44" s="183"/>
    </row>
    <row r="45" spans="1:12" ht="1.5" customHeight="1" x14ac:dyDescent="0.35">
      <c r="A45" s="39"/>
      <c r="B45" s="180"/>
      <c r="C45" s="762"/>
      <c r="D45" s="1075"/>
      <c r="E45" s="1076"/>
      <c r="F45" s="1076"/>
      <c r="G45" s="1076"/>
      <c r="H45" s="1076"/>
      <c r="I45" s="1076"/>
      <c r="J45" s="1076"/>
      <c r="K45" s="1077"/>
      <c r="L45" s="183"/>
    </row>
    <row r="46" spans="1:12" ht="5.5" customHeight="1" x14ac:dyDescent="0.35">
      <c r="A46" s="39"/>
      <c r="B46" s="180"/>
      <c r="C46" s="762"/>
      <c r="D46" s="1075"/>
      <c r="E46" s="1076"/>
      <c r="F46" s="1076"/>
      <c r="G46" s="1076"/>
      <c r="H46" s="1076"/>
      <c r="I46" s="1076"/>
      <c r="J46" s="1076"/>
      <c r="K46" s="1077"/>
      <c r="L46" s="183"/>
    </row>
    <row r="47" spans="1:12" ht="9.65" customHeight="1" thickBot="1" x14ac:dyDescent="0.4">
      <c r="A47" s="39"/>
      <c r="B47" s="180"/>
      <c r="C47" s="762"/>
      <c r="D47" s="1078"/>
      <c r="E47" s="1079"/>
      <c r="F47" s="1079"/>
      <c r="G47" s="1079"/>
      <c r="H47" s="1079"/>
      <c r="I47" s="1079"/>
      <c r="J47" s="1079"/>
      <c r="K47" s="1080"/>
      <c r="L47" s="183"/>
    </row>
    <row r="48" spans="1:12" x14ac:dyDescent="0.35">
      <c r="A48" s="39"/>
      <c r="B48" s="180"/>
      <c r="C48" s="178"/>
      <c r="D48" s="178"/>
      <c r="E48" s="178"/>
      <c r="F48" s="178"/>
      <c r="G48" s="178"/>
      <c r="H48" s="178"/>
      <c r="I48" s="178"/>
      <c r="J48" s="193"/>
      <c r="K48" s="178"/>
      <c r="L48" s="183"/>
    </row>
    <row r="49" spans="1:19" ht="8.5" customHeight="1" x14ac:dyDescent="0.35">
      <c r="A49" s="39"/>
      <c r="B49" s="180"/>
      <c r="C49" s="178"/>
      <c r="D49" s="178"/>
      <c r="E49" s="178"/>
      <c r="F49" s="178"/>
      <c r="G49" s="178"/>
      <c r="H49" s="178"/>
      <c r="I49" s="178"/>
      <c r="J49" s="193"/>
      <c r="K49" s="178"/>
      <c r="L49" s="183"/>
    </row>
    <row r="50" spans="1:19" ht="25.4" customHeight="1" thickBot="1" x14ac:dyDescent="0.4">
      <c r="A50" s="39"/>
      <c r="B50" s="180"/>
      <c r="C50" s="196"/>
      <c r="D50" s="1032" t="s">
        <v>426</v>
      </c>
      <c r="E50" s="1032"/>
      <c r="F50" s="1032" t="s">
        <v>427</v>
      </c>
      <c r="G50" s="1032"/>
      <c r="H50" s="1033" t="s">
        <v>428</v>
      </c>
      <c r="I50" s="1033"/>
      <c r="J50" s="179" t="s">
        <v>429</v>
      </c>
      <c r="K50" s="179" t="s">
        <v>430</v>
      </c>
      <c r="L50" s="183"/>
    </row>
    <row r="51" spans="1:19" ht="40" customHeight="1" thickBot="1" x14ac:dyDescent="0.4">
      <c r="A51" s="39"/>
      <c r="B51" s="180"/>
      <c r="C51" s="1034" t="s">
        <v>463</v>
      </c>
      <c r="D51" s="1035"/>
      <c r="E51" s="1036"/>
      <c r="F51" s="1035"/>
      <c r="G51" s="1036"/>
      <c r="H51" s="1035"/>
      <c r="I51" s="1036"/>
      <c r="J51" s="189"/>
      <c r="K51" s="189"/>
      <c r="L51" s="183"/>
    </row>
    <row r="52" spans="1:19" ht="40" customHeight="1" thickBot="1" x14ac:dyDescent="0.4">
      <c r="A52" s="39"/>
      <c r="B52" s="180"/>
      <c r="C52" s="1034"/>
      <c r="D52" s="1035"/>
      <c r="E52" s="1036"/>
      <c r="F52" s="1035"/>
      <c r="G52" s="1036"/>
      <c r="H52" s="1035"/>
      <c r="I52" s="1036"/>
      <c r="J52" s="189"/>
      <c r="K52" s="189"/>
      <c r="L52" s="183"/>
    </row>
    <row r="53" spans="1:19" ht="48" customHeight="1" thickBot="1" x14ac:dyDescent="0.4">
      <c r="A53" s="39"/>
      <c r="B53" s="180"/>
      <c r="C53" s="1034"/>
      <c r="D53" s="1035"/>
      <c r="E53" s="1036"/>
      <c r="F53" s="1035"/>
      <c r="G53" s="1036"/>
      <c r="H53" s="1035"/>
      <c r="I53" s="1036"/>
      <c r="J53" s="189"/>
      <c r="K53" s="189"/>
      <c r="L53" s="183"/>
    </row>
    <row r="54" spans="1:19" ht="26.15" customHeight="1" thickBot="1" x14ac:dyDescent="0.4">
      <c r="A54" s="39"/>
      <c r="B54" s="180"/>
      <c r="C54" s="1034"/>
      <c r="D54" s="178"/>
      <c r="E54" s="178"/>
      <c r="F54" s="178"/>
      <c r="G54" s="178"/>
      <c r="H54" s="178"/>
      <c r="I54" s="178"/>
      <c r="J54" s="193" t="s">
        <v>443</v>
      </c>
      <c r="K54" s="202"/>
      <c r="L54" s="183"/>
    </row>
    <row r="55" spans="1:19" ht="15" thickBot="1" x14ac:dyDescent="0.4">
      <c r="A55" s="39"/>
      <c r="B55" s="180"/>
      <c r="C55" s="178"/>
      <c r="D55" s="201" t="s">
        <v>444</v>
      </c>
      <c r="E55" s="48"/>
      <c r="F55" s="48"/>
      <c r="G55" s="48"/>
      <c r="H55" s="178"/>
      <c r="I55" s="178"/>
      <c r="J55" s="193"/>
      <c r="K55" s="178"/>
      <c r="L55" s="183"/>
    </row>
    <row r="56" spans="1:19" ht="15" thickBot="1" x14ac:dyDescent="0.4">
      <c r="A56" s="39"/>
      <c r="B56" s="180"/>
      <c r="C56" s="178"/>
      <c r="D56" s="52" t="s">
        <v>163</v>
      </c>
      <c r="E56" s="1037"/>
      <c r="F56" s="1038"/>
      <c r="G56" s="1038"/>
      <c r="H56" s="1038"/>
      <c r="I56" s="1038"/>
      <c r="J56" s="1039"/>
      <c r="K56" s="178"/>
      <c r="L56" s="183"/>
    </row>
    <row r="57" spans="1:19" ht="15" thickBot="1" x14ac:dyDescent="0.4">
      <c r="A57" s="39"/>
      <c r="B57" s="180"/>
      <c r="C57" s="178"/>
      <c r="D57" s="52" t="s">
        <v>166</v>
      </c>
      <c r="E57" s="1037"/>
      <c r="F57" s="1038"/>
      <c r="G57" s="1038"/>
      <c r="H57" s="1038"/>
      <c r="I57" s="1038"/>
      <c r="J57" s="1039"/>
      <c r="K57" s="178"/>
      <c r="L57" s="183"/>
    </row>
    <row r="58" spans="1:19" ht="15" thickBot="1" x14ac:dyDescent="0.4">
      <c r="A58" s="39"/>
      <c r="B58" s="180"/>
      <c r="C58" s="178"/>
      <c r="D58" s="52"/>
      <c r="E58" s="178"/>
      <c r="F58" s="178"/>
      <c r="G58" s="178"/>
      <c r="H58" s="178"/>
      <c r="I58" s="178"/>
      <c r="J58" s="178"/>
      <c r="K58" s="178"/>
      <c r="L58" s="183"/>
    </row>
    <row r="59" spans="1:19" ht="191.15" customHeight="1" thickBot="1" x14ac:dyDescent="0.4">
      <c r="A59" s="39"/>
      <c r="B59" s="180"/>
      <c r="C59" s="1022" t="s">
        <v>464</v>
      </c>
      <c r="D59" s="1022"/>
      <c r="E59" s="1022"/>
      <c r="F59" s="203"/>
      <c r="G59" s="204"/>
      <c r="H59" s="205"/>
      <c r="I59" s="205"/>
      <c r="J59" s="205"/>
      <c r="K59" s="206"/>
      <c r="L59" s="183"/>
    </row>
    <row r="60" spans="1:19" s="155" customFormat="1" ht="18.75" customHeight="1" x14ac:dyDescent="0.35">
      <c r="A60" s="170"/>
      <c r="B60" s="180"/>
      <c r="C60" s="207"/>
      <c r="D60" s="207"/>
      <c r="E60" s="207"/>
      <c r="F60" s="207"/>
      <c r="G60" s="207"/>
      <c r="H60" s="207"/>
      <c r="I60" s="207"/>
      <c r="J60" s="48"/>
      <c r="K60" s="48"/>
      <c r="L60" s="183"/>
      <c r="N60"/>
      <c r="O60"/>
      <c r="P60"/>
      <c r="Q60"/>
      <c r="R60"/>
      <c r="S60"/>
    </row>
    <row r="61" spans="1:19" s="155" customFormat="1" ht="15.75" customHeight="1" thickBot="1" x14ac:dyDescent="0.4">
      <c r="A61" s="170"/>
      <c r="B61" s="180"/>
      <c r="C61" s="178"/>
      <c r="D61" s="208" t="s">
        <v>465</v>
      </c>
      <c r="E61" s="53"/>
      <c r="F61" s="53"/>
      <c r="G61" s="53"/>
      <c r="H61" s="53"/>
      <c r="I61" s="74" t="s">
        <v>466</v>
      </c>
      <c r="J61" s="48"/>
      <c r="K61" s="48"/>
      <c r="L61" s="183"/>
      <c r="N61"/>
      <c r="O61"/>
      <c r="P61"/>
      <c r="Q61"/>
      <c r="R61"/>
      <c r="S61"/>
    </row>
    <row r="62" spans="1:19" s="155" customFormat="1" ht="78" customHeight="1" x14ac:dyDescent="0.35">
      <c r="A62" s="170"/>
      <c r="B62" s="180"/>
      <c r="C62" s="209" t="s">
        <v>439</v>
      </c>
      <c r="D62" s="1023" t="s">
        <v>467</v>
      </c>
      <c r="E62" s="1024"/>
      <c r="F62" s="1025"/>
      <c r="G62" s="53"/>
      <c r="H62" s="210" t="s">
        <v>468</v>
      </c>
      <c r="I62" s="1023" t="s">
        <v>469</v>
      </c>
      <c r="J62" s="1024"/>
      <c r="K62" s="1025"/>
      <c r="L62" s="183"/>
      <c r="N62"/>
      <c r="O62"/>
      <c r="P62"/>
      <c r="Q62"/>
      <c r="R62"/>
      <c r="S62"/>
    </row>
    <row r="63" spans="1:19" s="155" customFormat="1" ht="54.75" customHeight="1" x14ac:dyDescent="0.35">
      <c r="A63" s="170"/>
      <c r="B63" s="180"/>
      <c r="C63" s="211" t="s">
        <v>440</v>
      </c>
      <c r="D63" s="1029" t="s">
        <v>470</v>
      </c>
      <c r="E63" s="1030"/>
      <c r="F63" s="1031"/>
      <c r="G63" s="53"/>
      <c r="H63" s="212" t="s">
        <v>471</v>
      </c>
      <c r="I63" s="1029" t="s">
        <v>472</v>
      </c>
      <c r="J63" s="1030"/>
      <c r="K63" s="1031"/>
      <c r="L63" s="183"/>
      <c r="N63"/>
      <c r="O63"/>
      <c r="P63"/>
      <c r="Q63"/>
      <c r="R63"/>
      <c r="S63"/>
    </row>
    <row r="64" spans="1:19" s="155" customFormat="1" ht="58.5" customHeight="1" x14ac:dyDescent="0.35">
      <c r="A64" s="170"/>
      <c r="B64" s="180"/>
      <c r="C64" s="211" t="s">
        <v>473</v>
      </c>
      <c r="D64" s="1029" t="s">
        <v>474</v>
      </c>
      <c r="E64" s="1030"/>
      <c r="F64" s="1031"/>
      <c r="G64" s="53"/>
      <c r="H64" s="212" t="s">
        <v>475</v>
      </c>
      <c r="I64" s="1029" t="s">
        <v>476</v>
      </c>
      <c r="J64" s="1030"/>
      <c r="K64" s="1031"/>
      <c r="L64" s="183"/>
      <c r="N64"/>
      <c r="O64"/>
      <c r="P64"/>
      <c r="Q64"/>
      <c r="R64"/>
      <c r="S64"/>
    </row>
    <row r="65" spans="1:12" ht="60" customHeight="1" x14ac:dyDescent="0.35">
      <c r="A65" s="39"/>
      <c r="B65" s="180"/>
      <c r="C65" s="211" t="s">
        <v>477</v>
      </c>
      <c r="D65" s="1029" t="s">
        <v>478</v>
      </c>
      <c r="E65" s="1030"/>
      <c r="F65" s="1031"/>
      <c r="G65" s="53"/>
      <c r="H65" s="212" t="s">
        <v>479</v>
      </c>
      <c r="I65" s="1029" t="s">
        <v>480</v>
      </c>
      <c r="J65" s="1030"/>
      <c r="K65" s="1031"/>
      <c r="L65" s="183"/>
    </row>
    <row r="66" spans="1:12" ht="54" customHeight="1" x14ac:dyDescent="0.35">
      <c r="A66" s="39"/>
      <c r="B66" s="177"/>
      <c r="C66" s="211" t="s">
        <v>481</v>
      </c>
      <c r="D66" s="1029" t="s">
        <v>482</v>
      </c>
      <c r="E66" s="1030"/>
      <c r="F66" s="1031"/>
      <c r="G66" s="53"/>
      <c r="H66" s="212" t="s">
        <v>483</v>
      </c>
      <c r="I66" s="1029" t="s">
        <v>484</v>
      </c>
      <c r="J66" s="1030"/>
      <c r="K66" s="1031"/>
      <c r="L66" s="54"/>
    </row>
    <row r="67" spans="1:12" ht="61.5" customHeight="1" thickBot="1" x14ac:dyDescent="0.4">
      <c r="A67" s="39"/>
      <c r="B67" s="177"/>
      <c r="C67" s="211" t="s">
        <v>485</v>
      </c>
      <c r="D67" s="1029" t="s">
        <v>486</v>
      </c>
      <c r="E67" s="1030"/>
      <c r="F67" s="1031"/>
      <c r="G67" s="53"/>
      <c r="H67" s="213" t="s">
        <v>487</v>
      </c>
      <c r="I67" s="1026" t="s">
        <v>488</v>
      </c>
      <c r="J67" s="1027"/>
      <c r="K67" s="1028"/>
      <c r="L67" s="54"/>
    </row>
    <row r="68" spans="1:12" ht="61.5" customHeight="1" x14ac:dyDescent="0.35">
      <c r="A68" s="39"/>
      <c r="B68" s="177"/>
      <c r="C68" s="214" t="s">
        <v>489</v>
      </c>
      <c r="D68" s="1029" t="s">
        <v>490</v>
      </c>
      <c r="E68" s="1030"/>
      <c r="F68" s="1031"/>
      <c r="G68" s="177"/>
      <c r="H68" s="215"/>
      <c r="I68" s="216"/>
      <c r="J68" s="216"/>
      <c r="K68" s="216"/>
      <c r="L68" s="54"/>
    </row>
    <row r="69" spans="1:12" ht="61.5" customHeight="1" thickBot="1" x14ac:dyDescent="0.4">
      <c r="A69" s="39"/>
      <c r="B69" s="217"/>
      <c r="C69" s="218" t="s">
        <v>491</v>
      </c>
      <c r="D69" s="1026" t="s">
        <v>492</v>
      </c>
      <c r="E69" s="1027"/>
      <c r="F69" s="1028"/>
      <c r="G69" s="177"/>
      <c r="H69" s="215"/>
      <c r="I69" s="216"/>
      <c r="J69" s="216"/>
      <c r="K69" s="216"/>
      <c r="L69" s="54"/>
    </row>
    <row r="70" spans="1:12" ht="30.75" customHeight="1" thickBot="1" x14ac:dyDescent="0.4">
      <c r="A70" s="39"/>
      <c r="B70" s="219"/>
      <c r="C70" s="220"/>
      <c r="D70" s="221"/>
      <c r="E70" s="221"/>
      <c r="F70" s="221"/>
      <c r="G70" s="221"/>
      <c r="H70" s="221"/>
      <c r="I70" s="221"/>
      <c r="J70" s="222"/>
      <c r="K70" s="222"/>
      <c r="L70" s="86"/>
    </row>
    <row r="71" spans="1:12" ht="50.15" customHeight="1" x14ac:dyDescent="0.35">
      <c r="A71" s="39"/>
      <c r="C71" s="39"/>
      <c r="D71" s="39"/>
      <c r="E71" s="39"/>
      <c r="F71" s="39"/>
      <c r="G71" s="39"/>
      <c r="H71" s="39"/>
      <c r="I71" s="39"/>
      <c r="J71" s="39"/>
      <c r="K71" s="39"/>
    </row>
    <row r="72" spans="1:12" ht="50.15" customHeight="1" x14ac:dyDescent="0.35">
      <c r="A72" s="39"/>
      <c r="C72" s="39"/>
      <c r="D72" s="39"/>
      <c r="E72" s="39"/>
      <c r="F72" s="39"/>
      <c r="G72" s="39"/>
      <c r="H72" s="39"/>
      <c r="I72" s="39"/>
      <c r="J72" s="39"/>
      <c r="K72" s="39"/>
    </row>
    <row r="73" spans="1:12" ht="49.5" customHeight="1" x14ac:dyDescent="0.35">
      <c r="A73" s="39"/>
      <c r="C73" s="39"/>
      <c r="D73" s="39"/>
      <c r="E73" s="39"/>
      <c r="F73" s="39"/>
      <c r="G73" s="39"/>
      <c r="H73" s="39"/>
      <c r="I73" s="39"/>
      <c r="J73" s="39"/>
      <c r="K73" s="39"/>
    </row>
    <row r="74" spans="1:12" ht="50.15" customHeight="1" x14ac:dyDescent="0.35">
      <c r="A74" s="39"/>
      <c r="C74" s="39"/>
      <c r="D74" s="39"/>
      <c r="E74" s="39"/>
      <c r="F74" s="39"/>
      <c r="G74" s="39"/>
      <c r="H74" s="39"/>
      <c r="I74" s="39"/>
      <c r="J74" s="39"/>
      <c r="K74" s="39"/>
    </row>
    <row r="75" spans="1:12" ht="50.15" customHeight="1" x14ac:dyDescent="0.35">
      <c r="A75" s="39"/>
      <c r="C75" s="39"/>
      <c r="D75" s="39"/>
      <c r="E75" s="39"/>
      <c r="F75" s="39"/>
      <c r="G75" s="39"/>
      <c r="H75" s="39"/>
      <c r="I75" s="39"/>
      <c r="J75" s="39"/>
      <c r="K75" s="39"/>
    </row>
    <row r="76" spans="1:12" ht="50.15" customHeight="1" x14ac:dyDescent="0.35">
      <c r="A76" s="39"/>
      <c r="C76" s="39"/>
      <c r="D76" s="39"/>
      <c r="E76" s="39"/>
      <c r="F76" s="39"/>
      <c r="G76" s="39"/>
      <c r="H76" s="39"/>
      <c r="I76" s="39"/>
      <c r="J76" s="39"/>
      <c r="K76" s="39"/>
    </row>
    <row r="77" spans="1:12" x14ac:dyDescent="0.35">
      <c r="A77" s="39"/>
      <c r="C77" s="39"/>
      <c r="D77" s="39"/>
      <c r="E77" s="39"/>
      <c r="F77" s="39"/>
      <c r="G77" s="39"/>
      <c r="H77" s="39"/>
      <c r="I77" s="39"/>
      <c r="J77" s="39"/>
      <c r="K77" s="39"/>
    </row>
    <row r="78" spans="1:12" x14ac:dyDescent="0.35">
      <c r="A78" s="39"/>
      <c r="C78" s="39"/>
      <c r="D78" s="39"/>
      <c r="E78" s="39"/>
      <c r="F78" s="39"/>
      <c r="G78" s="39"/>
      <c r="H78" s="39"/>
      <c r="I78" s="39"/>
      <c r="J78" s="39"/>
      <c r="K78" s="39"/>
    </row>
    <row r="79" spans="1:12" x14ac:dyDescent="0.35">
      <c r="A79" s="39"/>
      <c r="C79" s="39"/>
      <c r="D79" s="39"/>
      <c r="E79" s="39"/>
      <c r="F79" s="39"/>
      <c r="G79" s="39"/>
      <c r="H79" s="39"/>
      <c r="I79" s="39"/>
      <c r="J79" s="39"/>
      <c r="K79" s="39"/>
    </row>
    <row r="80" spans="1:12" x14ac:dyDescent="0.35">
      <c r="C80" s="39"/>
      <c r="D80" s="39"/>
      <c r="E80" s="39"/>
      <c r="F80" s="39"/>
      <c r="G80" s="39"/>
      <c r="H80" s="39"/>
      <c r="I80" s="39"/>
      <c r="J80" s="39"/>
      <c r="K80" s="39"/>
    </row>
    <row r="81" spans="3:11" x14ac:dyDescent="0.35">
      <c r="C81" s="39"/>
      <c r="D81" s="39"/>
      <c r="E81" s="39"/>
      <c r="F81" s="39"/>
      <c r="G81" s="39"/>
      <c r="H81" s="39"/>
      <c r="I81" s="39"/>
      <c r="J81" s="39"/>
      <c r="K81" s="39"/>
    </row>
    <row r="82" spans="3:11" x14ac:dyDescent="0.35">
      <c r="C82"/>
    </row>
    <row r="83" spans="3:11" x14ac:dyDescent="0.35">
      <c r="C83"/>
    </row>
    <row r="84" spans="3:11" x14ac:dyDescent="0.35">
      <c r="C84"/>
    </row>
    <row r="85" spans="3:11" x14ac:dyDescent="0.35">
      <c r="C85"/>
    </row>
    <row r="86" spans="3:11" x14ac:dyDescent="0.35">
      <c r="C86"/>
    </row>
    <row r="87" spans="3:11" x14ac:dyDescent="0.35">
      <c r="C87"/>
    </row>
    <row r="88" spans="3:11" x14ac:dyDescent="0.35">
      <c r="C88"/>
    </row>
    <row r="89" spans="3:11" x14ac:dyDescent="0.35">
      <c r="C89"/>
    </row>
    <row r="90" spans="3:11" x14ac:dyDescent="0.35">
      <c r="C90"/>
    </row>
    <row r="91" spans="3:11" x14ac:dyDescent="0.35">
      <c r="C91"/>
    </row>
    <row r="92" spans="3:11" x14ac:dyDescent="0.35">
      <c r="C92"/>
    </row>
    <row r="93" spans="3:11" x14ac:dyDescent="0.35">
      <c r="C93"/>
    </row>
    <row r="94" spans="3:11" x14ac:dyDescent="0.35">
      <c r="C94"/>
    </row>
    <row r="95" spans="3:11" x14ac:dyDescent="0.35">
      <c r="C95"/>
    </row>
    <row r="96" spans="3:11"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row r="112" spans="3:3" x14ac:dyDescent="0.35">
      <c r="C112"/>
    </row>
    <row r="113" spans="3:3" x14ac:dyDescent="0.35">
      <c r="C113"/>
    </row>
    <row r="114" spans="3:3" x14ac:dyDescent="0.35">
      <c r="C114"/>
    </row>
    <row r="115" spans="3:3" x14ac:dyDescent="0.35">
      <c r="C115"/>
    </row>
    <row r="116" spans="3:3" x14ac:dyDescent="0.35">
      <c r="C116"/>
    </row>
    <row r="117" spans="3:3" x14ac:dyDescent="0.35">
      <c r="C117"/>
    </row>
    <row r="118" spans="3:3" x14ac:dyDescent="0.35">
      <c r="C118"/>
    </row>
  </sheetData>
  <mergeCells count="72">
    <mergeCell ref="C3:K3"/>
    <mergeCell ref="C4:K4"/>
    <mergeCell ref="C5:K5"/>
    <mergeCell ref="D7:E7"/>
    <mergeCell ref="F7:G7"/>
    <mergeCell ref="H7:I7"/>
    <mergeCell ref="D8:E8"/>
    <mergeCell ref="F8:G8"/>
    <mergeCell ref="H8:I8"/>
    <mergeCell ref="D10:E10"/>
    <mergeCell ref="H10:I10"/>
    <mergeCell ref="C18:J18"/>
    <mergeCell ref="D19:K22"/>
    <mergeCell ref="H9:I9"/>
    <mergeCell ref="D9:E9"/>
    <mergeCell ref="D24:E24"/>
    <mergeCell ref="F24:G24"/>
    <mergeCell ref="H24:I24"/>
    <mergeCell ref="D11:E11"/>
    <mergeCell ref="H11:I11"/>
    <mergeCell ref="D14:K14"/>
    <mergeCell ref="E15:J15"/>
    <mergeCell ref="E16:J16"/>
    <mergeCell ref="E37:J37"/>
    <mergeCell ref="C39:J39"/>
    <mergeCell ref="D40:K47"/>
    <mergeCell ref="H31:I31"/>
    <mergeCell ref="D31:E31"/>
    <mergeCell ref="E56:J56"/>
    <mergeCell ref="E57:J57"/>
    <mergeCell ref="H29:I29"/>
    <mergeCell ref="H30:I30"/>
    <mergeCell ref="D32:E33"/>
    <mergeCell ref="H32:I32"/>
    <mergeCell ref="H33:I33"/>
    <mergeCell ref="D25:E30"/>
    <mergeCell ref="F25:G26"/>
    <mergeCell ref="H25:I25"/>
    <mergeCell ref="H26:I26"/>
    <mergeCell ref="F27:G28"/>
    <mergeCell ref="F29:G30"/>
    <mergeCell ref="H28:I28"/>
    <mergeCell ref="H27:I27"/>
    <mergeCell ref="E36:J36"/>
    <mergeCell ref="D50:E50"/>
    <mergeCell ref="F50:G50"/>
    <mergeCell ref="H50:I50"/>
    <mergeCell ref="C51:C54"/>
    <mergeCell ref="D51:E51"/>
    <mergeCell ref="F51:G51"/>
    <mergeCell ref="H51:I51"/>
    <mergeCell ref="D52:E52"/>
    <mergeCell ref="F52:G52"/>
    <mergeCell ref="H52:I52"/>
    <mergeCell ref="D53:E53"/>
    <mergeCell ref="F53:G53"/>
    <mergeCell ref="H53:I53"/>
    <mergeCell ref="C59:E59"/>
    <mergeCell ref="D62:F62"/>
    <mergeCell ref="D69:F69"/>
    <mergeCell ref="D64:F64"/>
    <mergeCell ref="I64:K64"/>
    <mergeCell ref="D65:F65"/>
    <mergeCell ref="I65:K65"/>
    <mergeCell ref="D66:F66"/>
    <mergeCell ref="I66:K66"/>
    <mergeCell ref="I62:K62"/>
    <mergeCell ref="D67:F67"/>
    <mergeCell ref="I67:K67"/>
    <mergeCell ref="D68:F68"/>
    <mergeCell ref="D63:F63"/>
    <mergeCell ref="I63:K63"/>
  </mergeCells>
  <dataValidations count="6">
    <dataValidation type="list" allowBlank="1" showInputMessage="1" showErrorMessage="1" sqref="F52:G53 F10:G11 F32:G32 F29" xr:uid="{00000000-0002-0000-06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50 J24" xr:uid="{00000000-0002-0000-0600-000001000000}"/>
    <dataValidation allowBlank="1" showInputMessage="1" showErrorMessage="1" prompt="Refers to the progress expected to be reached at project finalization. " sqref="H7:I7 H50:I50 H26 H24:I24" xr:uid="{00000000-0002-0000-0600-000002000000}"/>
    <dataValidation allowBlank="1" showInputMessage="1" showErrorMessage="1" prompt="Please use the drop-down menu to fill this section" sqref="F7:G7 F50:G50 G24 F24:F25" xr:uid="{00000000-0002-0000-0600-000003000000}"/>
    <dataValidation allowBlank="1" showInputMessage="1" showErrorMessage="1" prompt="Report the project components/outcomes as in the project document " sqref="D7:E7 D50:E50 D24:E24" xr:uid="{00000000-0002-0000-0600-000004000000}"/>
    <dataValidation type="list" allowBlank="1" showInputMessage="1" showErrorMessage="1" prompt="Please use drop down menu to enter data " sqref="F31:G31 F51:G51 F27 F8:G9" xr:uid="{00000000-0002-0000-0600-000005000000}">
      <formula1>"Outcome 1, Outcome 2, Outcome 3, Outcome 4, Outcome 5, Outcome 6, Outcome 7, Outcome 8"</formula1>
    </dataValidation>
  </dataValidations>
  <hyperlinks>
    <hyperlink ref="E16" r:id="rId1" xr:uid="{00000000-0004-0000-0600-000000000000}"/>
    <hyperlink ref="E37" r:id="rId2" display="rluque@mida.gob.pa " xr:uid="{00000000-0004-0000-0600-000001000000}"/>
  </hyperlinks>
  <pageMargins left="0.7" right="0.7" top="0.75" bottom="0.75" header="0.3" footer="0.3"/>
  <pageSetup orientation="portrait" verticalDpi="0"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112"/>
  <sheetViews>
    <sheetView topLeftCell="D7" zoomScale="80" zoomScaleNormal="80" workbookViewId="0">
      <pane xSplit="2" ySplit="1" topLeftCell="F29" activePane="bottomRight" state="frozen"/>
      <selection activeCell="D7" sqref="D7"/>
      <selection pane="topRight" activeCell="F7" sqref="F7"/>
      <selection pane="bottomLeft" activeCell="D8" sqref="D8"/>
      <selection pane="bottomRight" activeCell="P9" sqref="P9"/>
    </sheetView>
  </sheetViews>
  <sheetFormatPr defaultColWidth="8.453125" defaultRowHeight="14" x14ac:dyDescent="0.3"/>
  <cols>
    <col min="1" max="1" width="2" style="224" customWidth="1"/>
    <col min="2" max="2" width="2.26953125" style="224" customWidth="1"/>
    <col min="3" max="3" width="12.90625" style="245" customWidth="1"/>
    <col min="4" max="4" width="14.7265625" style="224" customWidth="1"/>
    <col min="5" max="5" width="11.26953125" style="224" customWidth="1"/>
    <col min="6" max="6" width="9.54296875" style="224" customWidth="1"/>
    <col min="7" max="7" width="12.6328125" style="224" customWidth="1"/>
    <col min="8" max="8" width="18" style="224" customWidth="1"/>
    <col min="9" max="9" width="12.26953125" style="224" customWidth="1"/>
    <col min="10" max="10" width="52.08984375" style="224" customWidth="1"/>
    <col min="11" max="11" width="10.7265625" style="224" customWidth="1"/>
    <col min="12" max="12" width="7.08984375" style="224" customWidth="1"/>
    <col min="13" max="14" width="1.90625" style="224" customWidth="1"/>
    <col min="15" max="16384" width="8.453125" style="224"/>
  </cols>
  <sheetData>
    <row r="1" spans="1:12" ht="16.5" customHeight="1" thickBot="1" x14ac:dyDescent="0.7">
      <c r="A1" s="223"/>
      <c r="B1" s="223"/>
      <c r="C1" s="1160"/>
      <c r="D1" s="1160"/>
      <c r="E1" s="1160"/>
      <c r="F1" s="1160"/>
      <c r="G1" s="1160"/>
      <c r="H1" s="1160"/>
      <c r="I1" s="1160"/>
      <c r="J1" s="1160"/>
      <c r="L1" s="223"/>
    </row>
    <row r="2" spans="1:12" ht="14.5" thickBot="1" x14ac:dyDescent="0.35">
      <c r="A2" s="223"/>
      <c r="B2" s="225"/>
      <c r="C2" s="226"/>
      <c r="D2" s="227"/>
      <c r="E2" s="227"/>
      <c r="F2" s="227"/>
      <c r="G2" s="227"/>
      <c r="H2" s="227"/>
      <c r="I2" s="227"/>
      <c r="J2" s="228"/>
      <c r="K2" s="228"/>
      <c r="L2" s="229"/>
    </row>
    <row r="3" spans="1:12" ht="20.5" thickBot="1" x14ac:dyDescent="0.45">
      <c r="A3" s="223"/>
      <c r="B3" s="230"/>
      <c r="C3" s="1161" t="s">
        <v>493</v>
      </c>
      <c r="D3" s="1162"/>
      <c r="E3" s="1162"/>
      <c r="F3" s="1162"/>
      <c r="G3" s="1162"/>
      <c r="H3" s="1162"/>
      <c r="I3" s="1162"/>
      <c r="J3" s="1162"/>
      <c r="K3" s="1163"/>
      <c r="L3" s="231"/>
    </row>
    <row r="4" spans="1:12" ht="15" customHeight="1" x14ac:dyDescent="0.3">
      <c r="A4" s="223"/>
      <c r="B4" s="232"/>
      <c r="C4" s="1164" t="s">
        <v>424</v>
      </c>
      <c r="D4" s="1164"/>
      <c r="E4" s="1164"/>
      <c r="F4" s="1164"/>
      <c r="G4" s="1164"/>
      <c r="H4" s="1164"/>
      <c r="I4" s="1164"/>
      <c r="J4" s="1164"/>
      <c r="K4" s="1164"/>
      <c r="L4" s="233"/>
    </row>
    <row r="5" spans="1:12" ht="15" customHeight="1" x14ac:dyDescent="0.3">
      <c r="A5" s="223"/>
      <c r="B5" s="232"/>
      <c r="C5" s="1165" t="s">
        <v>425</v>
      </c>
      <c r="D5" s="1165"/>
      <c r="E5" s="1165"/>
      <c r="F5" s="1165"/>
      <c r="G5" s="1165"/>
      <c r="H5" s="1165"/>
      <c r="I5" s="1165"/>
      <c r="J5" s="1165"/>
      <c r="K5" s="1165"/>
      <c r="L5" s="233"/>
    </row>
    <row r="6" spans="1:12" x14ac:dyDescent="0.3">
      <c r="A6" s="223"/>
      <c r="B6" s="232"/>
      <c r="C6" s="234"/>
      <c r="D6" s="235"/>
      <c r="E6" s="235"/>
      <c r="F6" s="235"/>
      <c r="G6" s="235"/>
      <c r="H6" s="235"/>
      <c r="I6" s="235"/>
      <c r="J6" s="236"/>
      <c r="K6" s="236"/>
      <c r="L6" s="233"/>
    </row>
    <row r="7" spans="1:12" ht="28.75" customHeight="1" thickBot="1" x14ac:dyDescent="0.35">
      <c r="A7" s="223"/>
      <c r="B7" s="232"/>
      <c r="C7" s="234"/>
      <c r="D7" s="1151" t="s">
        <v>426</v>
      </c>
      <c r="E7" s="1151"/>
      <c r="F7" s="1151" t="s">
        <v>427</v>
      </c>
      <c r="G7" s="1151"/>
      <c r="H7" s="1152" t="s">
        <v>428</v>
      </c>
      <c r="I7" s="1152"/>
      <c r="J7" s="237" t="s">
        <v>429</v>
      </c>
      <c r="K7" s="237" t="s">
        <v>430</v>
      </c>
      <c r="L7" s="233"/>
    </row>
    <row r="8" spans="1:12" s="245" customFormat="1" ht="104" customHeight="1" thickBot="1" x14ac:dyDescent="0.4">
      <c r="A8" s="238"/>
      <c r="B8" s="239"/>
      <c r="C8" s="240" t="s">
        <v>431</v>
      </c>
      <c r="D8" s="1166" t="s">
        <v>496</v>
      </c>
      <c r="E8" s="1167"/>
      <c r="F8" s="241" t="s">
        <v>439</v>
      </c>
      <c r="G8" s="242" t="s">
        <v>477</v>
      </c>
      <c r="H8" s="1158" t="s">
        <v>495</v>
      </c>
      <c r="I8" s="1159"/>
      <c r="J8" s="241" t="s">
        <v>1273</v>
      </c>
      <c r="K8" s="243" t="s">
        <v>448</v>
      </c>
      <c r="L8" s="244"/>
    </row>
    <row r="9" spans="1:12" s="245" customFormat="1" ht="153" customHeight="1" thickBot="1" x14ac:dyDescent="0.4">
      <c r="A9" s="238"/>
      <c r="B9" s="239"/>
      <c r="C9" s="240"/>
      <c r="D9" s="1158" t="s">
        <v>438</v>
      </c>
      <c r="E9" s="1159"/>
      <c r="F9" s="247" t="s">
        <v>439</v>
      </c>
      <c r="G9" s="248" t="s">
        <v>440</v>
      </c>
      <c r="H9" s="1158" t="s">
        <v>1223</v>
      </c>
      <c r="I9" s="1159"/>
      <c r="J9" s="249" t="s">
        <v>1276</v>
      </c>
      <c r="K9" s="250" t="s">
        <v>448</v>
      </c>
      <c r="L9" s="244"/>
    </row>
    <row r="10" spans="1:12" s="245" customFormat="1" ht="207" customHeight="1" thickBot="1" x14ac:dyDescent="0.4">
      <c r="A10" s="238"/>
      <c r="B10" s="239"/>
      <c r="C10" s="251"/>
      <c r="D10" s="1158" t="s">
        <v>497</v>
      </c>
      <c r="E10" s="1159"/>
      <c r="F10" s="252" t="s">
        <v>440</v>
      </c>
      <c r="G10" s="253" t="s">
        <v>473</v>
      </c>
      <c r="H10" s="1158" t="s">
        <v>498</v>
      </c>
      <c r="I10" s="1159"/>
      <c r="J10" s="252" t="s">
        <v>1274</v>
      </c>
      <c r="K10" s="254" t="s">
        <v>448</v>
      </c>
      <c r="L10" s="244"/>
    </row>
    <row r="11" spans="1:12" s="245" customFormat="1" ht="87" customHeight="1" thickBot="1" x14ac:dyDescent="0.4">
      <c r="A11" s="238"/>
      <c r="B11" s="239"/>
      <c r="C11" s="251"/>
      <c r="D11" s="1143"/>
      <c r="E11" s="1144"/>
      <c r="F11" s="255"/>
      <c r="G11" s="256"/>
      <c r="H11" s="1156"/>
      <c r="I11" s="1157"/>
      <c r="J11" s="257"/>
      <c r="K11" s="258"/>
      <c r="L11" s="244"/>
    </row>
    <row r="12" spans="1:12" s="245" customFormat="1" ht="18.75" customHeight="1" thickBot="1" x14ac:dyDescent="0.4">
      <c r="A12" s="238"/>
      <c r="B12" s="239"/>
      <c r="C12" s="259"/>
      <c r="D12" s="260"/>
      <c r="E12" s="260"/>
      <c r="F12" s="260"/>
      <c r="G12" s="260"/>
      <c r="H12" s="260"/>
      <c r="I12" s="260"/>
      <c r="J12" s="261" t="s">
        <v>443</v>
      </c>
      <c r="K12" s="262" t="s">
        <v>448</v>
      </c>
      <c r="L12" s="244"/>
    </row>
    <row r="13" spans="1:12" s="245" customFormat="1" ht="18.75" customHeight="1" x14ac:dyDescent="0.35">
      <c r="A13" s="238"/>
      <c r="B13" s="239"/>
      <c r="C13" s="259"/>
      <c r="D13" s="260"/>
      <c r="E13" s="260"/>
      <c r="F13" s="260"/>
      <c r="G13" s="260"/>
      <c r="H13" s="260"/>
      <c r="I13" s="260"/>
      <c r="J13" s="261"/>
      <c r="K13" s="234"/>
      <c r="L13" s="244"/>
    </row>
    <row r="14" spans="1:12" s="245" customFormat="1" ht="14.5" thickBot="1" x14ac:dyDescent="0.35">
      <c r="A14" s="238"/>
      <c r="B14" s="239"/>
      <c r="C14" s="259"/>
      <c r="D14" s="1149" t="s">
        <v>444</v>
      </c>
      <c r="E14" s="1149"/>
      <c r="F14" s="1149"/>
      <c r="G14" s="1149"/>
      <c r="H14" s="1149"/>
      <c r="I14" s="1149"/>
      <c r="J14" s="1149"/>
      <c r="K14" s="1149"/>
      <c r="L14" s="244"/>
    </row>
    <row r="15" spans="1:12" s="245" customFormat="1" ht="14.5" thickBot="1" x14ac:dyDescent="0.35">
      <c r="A15" s="238"/>
      <c r="B15" s="239"/>
      <c r="C15" s="259"/>
      <c r="D15" s="263" t="s">
        <v>163</v>
      </c>
      <c r="E15" s="1153" t="s">
        <v>164</v>
      </c>
      <c r="F15" s="1154"/>
      <c r="G15" s="1154"/>
      <c r="H15" s="1154"/>
      <c r="I15" s="1154"/>
      <c r="J15" s="1155"/>
      <c r="K15" s="260"/>
      <c r="L15" s="244"/>
    </row>
    <row r="16" spans="1:12" s="245" customFormat="1" ht="14.5" thickBot="1" x14ac:dyDescent="0.35">
      <c r="A16" s="238"/>
      <c r="B16" s="239"/>
      <c r="C16" s="259"/>
      <c r="D16" s="263" t="s">
        <v>166</v>
      </c>
      <c r="E16" s="1150" t="s">
        <v>167</v>
      </c>
      <c r="F16" s="1146"/>
      <c r="G16" s="1146"/>
      <c r="H16" s="1146"/>
      <c r="I16" s="1146"/>
      <c r="J16" s="1147"/>
      <c r="K16" s="260"/>
      <c r="L16" s="244"/>
    </row>
    <row r="17" spans="1:12" s="245" customFormat="1" ht="13.5" customHeight="1" x14ac:dyDescent="0.35">
      <c r="A17" s="238"/>
      <c r="B17" s="239"/>
      <c r="C17" s="259"/>
      <c r="D17" s="260"/>
      <c r="E17" s="260"/>
      <c r="F17" s="260"/>
      <c r="G17" s="260"/>
      <c r="H17" s="260"/>
      <c r="I17" s="260"/>
      <c r="J17" s="260"/>
      <c r="K17" s="260"/>
      <c r="L17" s="244"/>
    </row>
    <row r="18" spans="1:12" s="245" customFormat="1" ht="30.75" customHeight="1" thickBot="1" x14ac:dyDescent="0.35">
      <c r="A18" s="238"/>
      <c r="B18" s="239"/>
      <c r="C18" s="1148" t="s">
        <v>445</v>
      </c>
      <c r="D18" s="1148"/>
      <c r="E18" s="1148"/>
      <c r="F18" s="1148"/>
      <c r="G18" s="1148"/>
      <c r="H18" s="1148"/>
      <c r="I18" s="1148"/>
      <c r="J18" s="1148"/>
      <c r="K18" s="236"/>
      <c r="L18" s="244"/>
    </row>
    <row r="19" spans="1:12" s="245" customFormat="1" ht="34.5" customHeight="1" x14ac:dyDescent="0.35">
      <c r="A19" s="238"/>
      <c r="B19" s="239"/>
      <c r="C19" s="264"/>
      <c r="D19" s="1134" t="s">
        <v>1275</v>
      </c>
      <c r="E19" s="1135"/>
      <c r="F19" s="1135"/>
      <c r="G19" s="1135"/>
      <c r="H19" s="1135"/>
      <c r="I19" s="1135"/>
      <c r="J19" s="1135"/>
      <c r="K19" s="1136"/>
      <c r="L19" s="244"/>
    </row>
    <row r="20" spans="1:12" s="245" customFormat="1" ht="30.75" hidden="1" customHeight="1" x14ac:dyDescent="0.35">
      <c r="A20" s="238"/>
      <c r="B20" s="239"/>
      <c r="C20" s="264"/>
      <c r="D20" s="1137"/>
      <c r="E20" s="1138"/>
      <c r="F20" s="1138"/>
      <c r="G20" s="1138"/>
      <c r="H20" s="1138"/>
      <c r="I20" s="1138"/>
      <c r="J20" s="1138"/>
      <c r="K20" s="1139"/>
      <c r="L20" s="244"/>
    </row>
    <row r="21" spans="1:12" s="245" customFormat="1" ht="27.75" customHeight="1" x14ac:dyDescent="0.35">
      <c r="A21" s="238"/>
      <c r="B21" s="239"/>
      <c r="C21" s="264"/>
      <c r="D21" s="1137"/>
      <c r="E21" s="1138"/>
      <c r="F21" s="1138"/>
      <c r="G21" s="1138"/>
      <c r="H21" s="1138"/>
      <c r="I21" s="1138"/>
      <c r="J21" s="1138"/>
      <c r="K21" s="1139"/>
      <c r="L21" s="244"/>
    </row>
    <row r="22" spans="1:12" s="245" customFormat="1" ht="26" customHeight="1" thickBot="1" x14ac:dyDescent="0.4">
      <c r="A22" s="238"/>
      <c r="B22" s="239"/>
      <c r="C22" s="264"/>
      <c r="D22" s="1140"/>
      <c r="E22" s="1141"/>
      <c r="F22" s="1141"/>
      <c r="G22" s="1141"/>
      <c r="H22" s="1141"/>
      <c r="I22" s="1141"/>
      <c r="J22" s="1141"/>
      <c r="K22" s="1142"/>
      <c r="L22" s="244"/>
    </row>
    <row r="23" spans="1:12" s="245" customFormat="1" x14ac:dyDescent="0.3">
      <c r="A23" s="238"/>
      <c r="B23" s="239"/>
      <c r="C23" s="264"/>
      <c r="D23" s="264"/>
      <c r="E23" s="264"/>
      <c r="F23" s="264"/>
      <c r="G23" s="264"/>
      <c r="H23" s="264"/>
      <c r="I23" s="264"/>
      <c r="J23" s="236"/>
      <c r="K23" s="236"/>
      <c r="L23" s="244"/>
    </row>
    <row r="24" spans="1:12" ht="25.4" customHeight="1" thickBot="1" x14ac:dyDescent="0.35">
      <c r="A24" s="223"/>
      <c r="B24" s="239"/>
      <c r="C24" s="265"/>
      <c r="D24" s="1151" t="s">
        <v>426</v>
      </c>
      <c r="E24" s="1151"/>
      <c r="F24" s="1151" t="s">
        <v>427</v>
      </c>
      <c r="G24" s="1151"/>
      <c r="H24" s="1152" t="s">
        <v>428</v>
      </c>
      <c r="I24" s="1152"/>
      <c r="J24" s="266" t="s">
        <v>429</v>
      </c>
      <c r="K24" s="266" t="s">
        <v>430</v>
      </c>
      <c r="L24" s="244"/>
    </row>
    <row r="25" spans="1:12" ht="185.5" customHeight="1" thickBot="1" x14ac:dyDescent="0.35">
      <c r="A25" s="223"/>
      <c r="B25" s="239"/>
      <c r="C25" s="240" t="s">
        <v>449</v>
      </c>
      <c r="D25" s="1093" t="s">
        <v>494</v>
      </c>
      <c r="E25" s="1094"/>
      <c r="F25" s="267" t="s">
        <v>439</v>
      </c>
      <c r="G25" s="268" t="s">
        <v>477</v>
      </c>
      <c r="H25" s="1093" t="s">
        <v>1277</v>
      </c>
      <c r="I25" s="1094"/>
      <c r="J25" s="269" t="s">
        <v>499</v>
      </c>
      <c r="K25" s="270" t="s">
        <v>448</v>
      </c>
      <c r="L25" s="244"/>
    </row>
    <row r="26" spans="1:12" ht="173.5" customHeight="1" thickBot="1" x14ac:dyDescent="0.35">
      <c r="A26" s="223"/>
      <c r="B26" s="239"/>
      <c r="C26" s="251"/>
      <c r="D26" s="1143" t="s">
        <v>438</v>
      </c>
      <c r="E26" s="1144"/>
      <c r="F26" s="255" t="s">
        <v>439</v>
      </c>
      <c r="G26" s="256" t="s">
        <v>440</v>
      </c>
      <c r="H26" s="1093" t="s">
        <v>1278</v>
      </c>
      <c r="I26" s="1094"/>
      <c r="J26" s="246" t="s">
        <v>1279</v>
      </c>
      <c r="K26" s="270" t="s">
        <v>448</v>
      </c>
      <c r="L26" s="244"/>
    </row>
    <row r="27" spans="1:12" ht="408.75" customHeight="1" thickBot="1" x14ac:dyDescent="0.35">
      <c r="A27" s="223"/>
      <c r="B27" s="239"/>
      <c r="C27" s="251"/>
      <c r="D27" s="1143" t="s">
        <v>497</v>
      </c>
      <c r="E27" s="1144"/>
      <c r="F27" s="255" t="s">
        <v>440</v>
      </c>
      <c r="G27" s="256" t="s">
        <v>473</v>
      </c>
      <c r="H27" s="1093" t="s">
        <v>500</v>
      </c>
      <c r="I27" s="1094"/>
      <c r="J27" s="764" t="s">
        <v>501</v>
      </c>
      <c r="K27" s="271" t="s">
        <v>448</v>
      </c>
      <c r="L27" s="244"/>
    </row>
    <row r="28" spans="1:12" ht="18.75" customHeight="1" thickBot="1" x14ac:dyDescent="0.35">
      <c r="A28" s="223"/>
      <c r="B28" s="239"/>
      <c r="C28" s="234"/>
      <c r="D28" s="234"/>
      <c r="E28" s="234"/>
      <c r="F28" s="234"/>
      <c r="G28" s="234"/>
      <c r="H28" s="234"/>
      <c r="I28" s="234"/>
      <c r="J28" s="261" t="s">
        <v>443</v>
      </c>
      <c r="K28" s="262" t="s">
        <v>110</v>
      </c>
      <c r="L28" s="244"/>
    </row>
    <row r="29" spans="1:12" ht="14.5" thickBot="1" x14ac:dyDescent="0.35">
      <c r="A29" s="223"/>
      <c r="B29" s="239"/>
      <c r="C29" s="234"/>
      <c r="D29" s="272" t="s">
        <v>444</v>
      </c>
      <c r="E29" s="236"/>
      <c r="F29" s="236"/>
      <c r="G29" s="236"/>
      <c r="H29" s="234"/>
      <c r="I29" s="234"/>
      <c r="J29" s="261"/>
      <c r="K29" s="234"/>
      <c r="L29" s="244"/>
    </row>
    <row r="30" spans="1:12" ht="14.5" thickBot="1" x14ac:dyDescent="0.35">
      <c r="A30" s="223"/>
      <c r="B30" s="239"/>
      <c r="C30" s="234"/>
      <c r="D30" s="263" t="s">
        <v>163</v>
      </c>
      <c r="E30" s="1145" t="s">
        <v>502</v>
      </c>
      <c r="F30" s="1146"/>
      <c r="G30" s="1146"/>
      <c r="H30" s="1146"/>
      <c r="I30" s="1146"/>
      <c r="J30" s="1147"/>
      <c r="K30" s="234"/>
      <c r="L30" s="244"/>
    </row>
    <row r="31" spans="1:12" ht="14.5" thickBot="1" x14ac:dyDescent="0.35">
      <c r="A31" s="223"/>
      <c r="B31" s="239"/>
      <c r="C31" s="234"/>
      <c r="D31" s="263" t="s">
        <v>166</v>
      </c>
      <c r="E31" s="1145" t="s">
        <v>503</v>
      </c>
      <c r="F31" s="1146"/>
      <c r="G31" s="1146"/>
      <c r="H31" s="1146"/>
      <c r="I31" s="1146"/>
      <c r="J31" s="1147"/>
      <c r="K31" s="234"/>
      <c r="L31" s="244"/>
    </row>
    <row r="32" spans="1:12" x14ac:dyDescent="0.3">
      <c r="A32" s="223"/>
      <c r="B32" s="239"/>
      <c r="C32" s="234"/>
      <c r="D32" s="234"/>
      <c r="E32" s="234"/>
      <c r="F32" s="234"/>
      <c r="G32" s="234"/>
      <c r="H32" s="234"/>
      <c r="I32" s="234"/>
      <c r="J32" s="261"/>
      <c r="K32" s="234"/>
      <c r="L32" s="244"/>
    </row>
    <row r="33" spans="1:12" ht="32.5" customHeight="1" thickBot="1" x14ac:dyDescent="0.35">
      <c r="A33" s="223"/>
      <c r="B33" s="239"/>
      <c r="C33" s="1148" t="s">
        <v>445</v>
      </c>
      <c r="D33" s="1148"/>
      <c r="E33" s="1148"/>
      <c r="F33" s="1148"/>
      <c r="G33" s="1148"/>
      <c r="H33" s="1148"/>
      <c r="I33" s="1148"/>
      <c r="J33" s="1148"/>
      <c r="K33" s="236"/>
      <c r="L33" s="244"/>
    </row>
    <row r="34" spans="1:12" ht="15" customHeight="1" x14ac:dyDescent="0.3">
      <c r="A34" s="223"/>
      <c r="B34" s="239"/>
      <c r="C34" s="264"/>
      <c r="D34" s="1134" t="s">
        <v>504</v>
      </c>
      <c r="E34" s="1135"/>
      <c r="F34" s="1135"/>
      <c r="G34" s="1135"/>
      <c r="H34" s="1135"/>
      <c r="I34" s="1135"/>
      <c r="J34" s="1135"/>
      <c r="K34" s="1136"/>
      <c r="L34" s="244"/>
    </row>
    <row r="35" spans="1:12" ht="9.5" customHeight="1" x14ac:dyDescent="0.3">
      <c r="A35" s="223"/>
      <c r="B35" s="239"/>
      <c r="C35" s="264"/>
      <c r="D35" s="1137"/>
      <c r="E35" s="1138"/>
      <c r="F35" s="1138"/>
      <c r="G35" s="1138"/>
      <c r="H35" s="1138"/>
      <c r="I35" s="1138"/>
      <c r="J35" s="1138"/>
      <c r="K35" s="1139"/>
      <c r="L35" s="244"/>
    </row>
    <row r="36" spans="1:12" ht="5.5" customHeight="1" x14ac:dyDescent="0.3">
      <c r="A36" s="223"/>
      <c r="B36" s="239"/>
      <c r="C36" s="264"/>
      <c r="D36" s="1137"/>
      <c r="E36" s="1138"/>
      <c r="F36" s="1138"/>
      <c r="G36" s="1138"/>
      <c r="H36" s="1138"/>
      <c r="I36" s="1138"/>
      <c r="J36" s="1138"/>
      <c r="K36" s="1139"/>
      <c r="L36" s="244"/>
    </row>
    <row r="37" spans="1:12" ht="30.65" customHeight="1" x14ac:dyDescent="0.3">
      <c r="A37" s="223"/>
      <c r="B37" s="239"/>
      <c r="C37" s="264"/>
      <c r="D37" s="1137"/>
      <c r="E37" s="1138"/>
      <c r="F37" s="1138"/>
      <c r="G37" s="1138"/>
      <c r="H37" s="1138"/>
      <c r="I37" s="1138"/>
      <c r="J37" s="1138"/>
      <c r="K37" s="1139"/>
      <c r="L37" s="244"/>
    </row>
    <row r="38" spans="1:12" ht="15" customHeight="1" x14ac:dyDescent="0.3">
      <c r="A38" s="223"/>
      <c r="B38" s="239"/>
      <c r="C38" s="264"/>
      <c r="D38" s="1137"/>
      <c r="E38" s="1138"/>
      <c r="F38" s="1138"/>
      <c r="G38" s="1138"/>
      <c r="H38" s="1138"/>
      <c r="I38" s="1138"/>
      <c r="J38" s="1138"/>
      <c r="K38" s="1139"/>
      <c r="L38" s="244"/>
    </row>
    <row r="39" spans="1:12" ht="15" customHeight="1" x14ac:dyDescent="0.3">
      <c r="A39" s="223"/>
      <c r="B39" s="239"/>
      <c r="C39" s="264"/>
      <c r="D39" s="1137"/>
      <c r="E39" s="1138"/>
      <c r="F39" s="1138"/>
      <c r="G39" s="1138"/>
      <c r="H39" s="1138"/>
      <c r="I39" s="1138"/>
      <c r="J39" s="1138"/>
      <c r="K39" s="1139"/>
      <c r="L39" s="244"/>
    </row>
    <row r="40" spans="1:12" x14ac:dyDescent="0.3">
      <c r="A40" s="223"/>
      <c r="B40" s="239"/>
      <c r="C40" s="264"/>
      <c r="D40" s="1137"/>
      <c r="E40" s="1138"/>
      <c r="F40" s="1138"/>
      <c r="G40" s="1138"/>
      <c r="H40" s="1138"/>
      <c r="I40" s="1138"/>
      <c r="J40" s="1138"/>
      <c r="K40" s="1139"/>
      <c r="L40" s="244"/>
    </row>
    <row r="41" spans="1:12" ht="14" customHeight="1" thickBot="1" x14ac:dyDescent="0.35">
      <c r="A41" s="223"/>
      <c r="B41" s="239"/>
      <c r="C41" s="264"/>
      <c r="D41" s="1140"/>
      <c r="E41" s="1141"/>
      <c r="F41" s="1141"/>
      <c r="G41" s="1141"/>
      <c r="H41" s="1141"/>
      <c r="I41" s="1141"/>
      <c r="J41" s="1141"/>
      <c r="K41" s="1142"/>
      <c r="L41" s="244"/>
    </row>
    <row r="42" spans="1:12" x14ac:dyDescent="0.3">
      <c r="A42" s="223"/>
      <c r="B42" s="239"/>
      <c r="C42" s="234"/>
      <c r="D42" s="234"/>
      <c r="E42" s="234"/>
      <c r="F42" s="234"/>
      <c r="G42" s="234"/>
      <c r="H42" s="234"/>
      <c r="I42" s="234"/>
      <c r="J42" s="261"/>
      <c r="K42" s="234"/>
      <c r="L42" s="244"/>
    </row>
    <row r="43" spans="1:12" ht="8.5" customHeight="1" thickBot="1" x14ac:dyDescent="0.35">
      <c r="A43" s="223"/>
      <c r="B43" s="239"/>
      <c r="C43" s="234"/>
      <c r="D43" s="234"/>
      <c r="E43" s="234"/>
      <c r="F43" s="234"/>
      <c r="G43" s="234"/>
      <c r="H43" s="234"/>
      <c r="I43" s="234"/>
      <c r="J43" s="261"/>
      <c r="K43" s="234"/>
      <c r="L43" s="244"/>
    </row>
    <row r="44" spans="1:12" ht="25.4" customHeight="1" thickBot="1" x14ac:dyDescent="0.35">
      <c r="A44" s="223"/>
      <c r="B44" s="239"/>
      <c r="C44" s="265"/>
      <c r="D44" s="1131" t="s">
        <v>426</v>
      </c>
      <c r="E44" s="1132"/>
      <c r="F44" s="1132" t="s">
        <v>427</v>
      </c>
      <c r="G44" s="1132"/>
      <c r="H44" s="1133" t="s">
        <v>428</v>
      </c>
      <c r="I44" s="1133"/>
      <c r="J44" s="273" t="s">
        <v>429</v>
      </c>
      <c r="K44" s="274" t="s">
        <v>430</v>
      </c>
      <c r="L44" s="244"/>
    </row>
    <row r="45" spans="1:12" ht="40" customHeight="1" thickBot="1" x14ac:dyDescent="0.35">
      <c r="A45" s="223"/>
      <c r="B45" s="239"/>
      <c r="C45" s="1126" t="s">
        <v>463</v>
      </c>
      <c r="D45" s="1127"/>
      <c r="E45" s="1128"/>
      <c r="F45" s="1127"/>
      <c r="G45" s="1128"/>
      <c r="H45" s="1127"/>
      <c r="I45" s="1128"/>
      <c r="J45" s="275"/>
      <c r="K45" s="275"/>
      <c r="L45" s="244"/>
    </row>
    <row r="46" spans="1:12" ht="40" customHeight="1" thickBot="1" x14ac:dyDescent="0.35">
      <c r="A46" s="223"/>
      <c r="B46" s="239"/>
      <c r="C46" s="1126"/>
      <c r="D46" s="1129"/>
      <c r="E46" s="1130"/>
      <c r="F46" s="1129"/>
      <c r="G46" s="1130"/>
      <c r="H46" s="1129"/>
      <c r="I46" s="1130"/>
      <c r="J46" s="276"/>
      <c r="K46" s="276"/>
      <c r="L46" s="244"/>
    </row>
    <row r="47" spans="1:12" ht="48" customHeight="1" thickBot="1" x14ac:dyDescent="0.35">
      <c r="A47" s="223"/>
      <c r="B47" s="239"/>
      <c r="C47" s="1126"/>
      <c r="D47" s="1129"/>
      <c r="E47" s="1130"/>
      <c r="F47" s="1129"/>
      <c r="G47" s="1130"/>
      <c r="H47" s="1129"/>
      <c r="I47" s="1130"/>
      <c r="J47" s="276"/>
      <c r="K47" s="276"/>
      <c r="L47" s="244"/>
    </row>
    <row r="48" spans="1:12" ht="26.15" customHeight="1" thickBot="1" x14ac:dyDescent="0.35">
      <c r="A48" s="223"/>
      <c r="B48" s="239"/>
      <c r="C48" s="1126"/>
      <c r="D48" s="234"/>
      <c r="E48" s="234"/>
      <c r="F48" s="234"/>
      <c r="G48" s="234"/>
      <c r="H48" s="234"/>
      <c r="I48" s="234"/>
      <c r="J48" s="261" t="s">
        <v>443</v>
      </c>
      <c r="K48" s="277"/>
      <c r="L48" s="244"/>
    </row>
    <row r="49" spans="1:12" ht="14.5" thickBot="1" x14ac:dyDescent="0.35">
      <c r="A49" s="223"/>
      <c r="B49" s="239"/>
      <c r="C49" s="234"/>
      <c r="D49" s="272" t="s">
        <v>444</v>
      </c>
      <c r="E49" s="236"/>
      <c r="F49" s="236"/>
      <c r="G49" s="236"/>
      <c r="H49" s="234"/>
      <c r="I49" s="234"/>
      <c r="J49" s="261"/>
      <c r="K49" s="234"/>
      <c r="L49" s="244"/>
    </row>
    <row r="50" spans="1:12" ht="14.5" thickBot="1" x14ac:dyDescent="0.35">
      <c r="A50" s="223"/>
      <c r="B50" s="239"/>
      <c r="C50" s="234"/>
      <c r="D50" s="263" t="s">
        <v>163</v>
      </c>
      <c r="E50" s="1116"/>
      <c r="F50" s="1117"/>
      <c r="G50" s="1117"/>
      <c r="H50" s="1117"/>
      <c r="I50" s="1117"/>
      <c r="J50" s="1118"/>
      <c r="K50" s="234"/>
      <c r="L50" s="244"/>
    </row>
    <row r="51" spans="1:12" ht="14.5" thickBot="1" x14ac:dyDescent="0.35">
      <c r="A51" s="223"/>
      <c r="B51" s="239"/>
      <c r="C51" s="234"/>
      <c r="D51" s="263" t="s">
        <v>166</v>
      </c>
      <c r="E51" s="1119"/>
      <c r="F51" s="1120"/>
      <c r="G51" s="1120"/>
      <c r="H51" s="1120"/>
      <c r="I51" s="1120"/>
      <c r="J51" s="1121"/>
      <c r="K51" s="234"/>
      <c r="L51" s="244"/>
    </row>
    <row r="52" spans="1:12" ht="14.5" thickBot="1" x14ac:dyDescent="0.35">
      <c r="A52" s="223"/>
      <c r="B52" s="239"/>
      <c r="C52" s="234"/>
      <c r="D52" s="263"/>
      <c r="E52" s="234"/>
      <c r="F52" s="234"/>
      <c r="G52" s="234"/>
      <c r="H52" s="234"/>
      <c r="I52" s="234"/>
      <c r="J52" s="234"/>
      <c r="K52" s="234"/>
      <c r="L52" s="244"/>
    </row>
    <row r="53" spans="1:12" ht="191.15" customHeight="1" thickBot="1" x14ac:dyDescent="0.35">
      <c r="A53" s="223"/>
      <c r="B53" s="239"/>
      <c r="C53" s="1122" t="s">
        <v>464</v>
      </c>
      <c r="D53" s="1122"/>
      <c r="E53" s="1122"/>
      <c r="F53" s="278"/>
      <c r="G53" s="279"/>
      <c r="H53" s="280"/>
      <c r="I53" s="280"/>
      <c r="J53" s="280"/>
      <c r="K53" s="281"/>
      <c r="L53" s="244"/>
    </row>
    <row r="54" spans="1:12" s="245" customFormat="1" ht="18.75" customHeight="1" x14ac:dyDescent="0.3">
      <c r="A54" s="238"/>
      <c r="B54" s="239"/>
      <c r="C54" s="282"/>
      <c r="D54" s="282"/>
      <c r="E54" s="282"/>
      <c r="F54" s="282"/>
      <c r="G54" s="282"/>
      <c r="H54" s="282"/>
      <c r="I54" s="282"/>
      <c r="J54" s="236"/>
      <c r="K54" s="236"/>
      <c r="L54" s="244"/>
    </row>
    <row r="55" spans="1:12" s="245" customFormat="1" ht="15.75" customHeight="1" thickBot="1" x14ac:dyDescent="0.35">
      <c r="A55" s="238"/>
      <c r="B55" s="239"/>
      <c r="C55" s="234"/>
      <c r="D55" s="283" t="s">
        <v>465</v>
      </c>
      <c r="E55" s="235"/>
      <c r="F55" s="235"/>
      <c r="G55" s="235"/>
      <c r="H55" s="235"/>
      <c r="I55" s="284" t="s">
        <v>466</v>
      </c>
      <c r="J55" s="236"/>
      <c r="K55" s="236"/>
      <c r="L55" s="244"/>
    </row>
    <row r="56" spans="1:12" s="245" customFormat="1" ht="78" customHeight="1" x14ac:dyDescent="0.3">
      <c r="A56" s="238"/>
      <c r="B56" s="239"/>
      <c r="C56" s="285" t="s">
        <v>439</v>
      </c>
      <c r="D56" s="1123" t="s">
        <v>467</v>
      </c>
      <c r="E56" s="1124"/>
      <c r="F56" s="1125"/>
      <c r="G56" s="235"/>
      <c r="H56" s="286" t="s">
        <v>468</v>
      </c>
      <c r="I56" s="1123" t="s">
        <v>469</v>
      </c>
      <c r="J56" s="1124"/>
      <c r="K56" s="1125"/>
      <c r="L56" s="244"/>
    </row>
    <row r="57" spans="1:12" s="245" customFormat="1" ht="54.75" customHeight="1" x14ac:dyDescent="0.3">
      <c r="A57" s="238"/>
      <c r="B57" s="239"/>
      <c r="C57" s="287" t="s">
        <v>440</v>
      </c>
      <c r="D57" s="1110" t="s">
        <v>470</v>
      </c>
      <c r="E57" s="1111"/>
      <c r="F57" s="1112"/>
      <c r="G57" s="235"/>
      <c r="H57" s="288" t="s">
        <v>471</v>
      </c>
      <c r="I57" s="1110" t="s">
        <v>472</v>
      </c>
      <c r="J57" s="1111"/>
      <c r="K57" s="1112"/>
      <c r="L57" s="244"/>
    </row>
    <row r="58" spans="1:12" s="245" customFormat="1" ht="58.5" customHeight="1" x14ac:dyDescent="0.3">
      <c r="A58" s="238"/>
      <c r="B58" s="239"/>
      <c r="C58" s="287" t="s">
        <v>473</v>
      </c>
      <c r="D58" s="1110" t="s">
        <v>474</v>
      </c>
      <c r="E58" s="1111"/>
      <c r="F58" s="1112"/>
      <c r="G58" s="235"/>
      <c r="H58" s="288" t="s">
        <v>475</v>
      </c>
      <c r="I58" s="1110" t="s">
        <v>476</v>
      </c>
      <c r="J58" s="1111"/>
      <c r="K58" s="1112"/>
      <c r="L58" s="244"/>
    </row>
    <row r="59" spans="1:12" ht="60" customHeight="1" x14ac:dyDescent="0.3">
      <c r="A59" s="223"/>
      <c r="B59" s="239"/>
      <c r="C59" s="287" t="s">
        <v>477</v>
      </c>
      <c r="D59" s="1110" t="s">
        <v>478</v>
      </c>
      <c r="E59" s="1111"/>
      <c r="F59" s="1112"/>
      <c r="G59" s="235"/>
      <c r="H59" s="288" t="s">
        <v>479</v>
      </c>
      <c r="I59" s="1110" t="s">
        <v>480</v>
      </c>
      <c r="J59" s="1111"/>
      <c r="K59" s="1112"/>
      <c r="L59" s="244"/>
    </row>
    <row r="60" spans="1:12" ht="54" customHeight="1" x14ac:dyDescent="0.3">
      <c r="A60" s="223"/>
      <c r="B60" s="232"/>
      <c r="C60" s="287" t="s">
        <v>481</v>
      </c>
      <c r="D60" s="1110" t="s">
        <v>482</v>
      </c>
      <c r="E60" s="1111"/>
      <c r="F60" s="1112"/>
      <c r="G60" s="235"/>
      <c r="H60" s="288" t="s">
        <v>483</v>
      </c>
      <c r="I60" s="1110" t="s">
        <v>484</v>
      </c>
      <c r="J60" s="1111"/>
      <c r="K60" s="1112"/>
      <c r="L60" s="233"/>
    </row>
    <row r="61" spans="1:12" ht="61.5" customHeight="1" thickBot="1" x14ac:dyDescent="0.35">
      <c r="A61" s="223"/>
      <c r="B61" s="232"/>
      <c r="C61" s="287" t="s">
        <v>485</v>
      </c>
      <c r="D61" s="1110" t="s">
        <v>486</v>
      </c>
      <c r="E61" s="1111"/>
      <c r="F61" s="1112"/>
      <c r="G61" s="235"/>
      <c r="H61" s="289" t="s">
        <v>487</v>
      </c>
      <c r="I61" s="1113" t="s">
        <v>488</v>
      </c>
      <c r="J61" s="1114"/>
      <c r="K61" s="1115"/>
      <c r="L61" s="233"/>
    </row>
    <row r="62" spans="1:12" ht="61.5" customHeight="1" x14ac:dyDescent="0.3">
      <c r="A62" s="223"/>
      <c r="B62" s="232"/>
      <c r="C62" s="290" t="s">
        <v>489</v>
      </c>
      <c r="D62" s="1110" t="s">
        <v>490</v>
      </c>
      <c r="E62" s="1111"/>
      <c r="F62" s="1112"/>
      <c r="G62" s="232"/>
      <c r="H62" s="291"/>
      <c r="I62" s="292"/>
      <c r="J62" s="292"/>
      <c r="K62" s="292"/>
      <c r="L62" s="233"/>
    </row>
    <row r="63" spans="1:12" ht="61.5" customHeight="1" thickBot="1" x14ac:dyDescent="0.35">
      <c r="A63" s="223"/>
      <c r="B63" s="293"/>
      <c r="C63" s="294" t="s">
        <v>491</v>
      </c>
      <c r="D63" s="1113" t="s">
        <v>492</v>
      </c>
      <c r="E63" s="1114"/>
      <c r="F63" s="1115"/>
      <c r="G63" s="232"/>
      <c r="H63" s="291"/>
      <c r="I63" s="292"/>
      <c r="J63" s="292"/>
      <c r="K63" s="292"/>
      <c r="L63" s="233"/>
    </row>
    <row r="64" spans="1:12" ht="14.5" thickBot="1" x14ac:dyDescent="0.35">
      <c r="A64" s="223"/>
      <c r="B64" s="295"/>
      <c r="C64" s="296"/>
      <c r="D64" s="297"/>
      <c r="E64" s="297"/>
      <c r="F64" s="297"/>
      <c r="G64" s="297"/>
      <c r="H64" s="297"/>
      <c r="I64" s="297"/>
      <c r="J64" s="298"/>
      <c r="K64" s="298"/>
      <c r="L64" s="299"/>
    </row>
    <row r="65" spans="1:3" ht="50.15" customHeight="1" x14ac:dyDescent="0.3">
      <c r="A65" s="223"/>
      <c r="C65" s="224"/>
    </row>
    <row r="66" spans="1:3" ht="50.15" customHeight="1" x14ac:dyDescent="0.3">
      <c r="A66" s="223"/>
      <c r="C66" s="224"/>
    </row>
    <row r="67" spans="1:3" ht="49.5" customHeight="1" x14ac:dyDescent="0.3">
      <c r="A67" s="223"/>
      <c r="C67" s="224"/>
    </row>
    <row r="68" spans="1:3" ht="50.15" customHeight="1" x14ac:dyDescent="0.3">
      <c r="A68" s="223"/>
      <c r="C68" s="224"/>
    </row>
    <row r="69" spans="1:3" ht="50.15" customHeight="1" x14ac:dyDescent="0.3">
      <c r="A69" s="223"/>
      <c r="C69" s="224"/>
    </row>
    <row r="70" spans="1:3" ht="50.15" customHeight="1" x14ac:dyDescent="0.3">
      <c r="A70" s="223"/>
      <c r="C70" s="224"/>
    </row>
    <row r="71" spans="1:3" x14ac:dyDescent="0.3">
      <c r="A71" s="223"/>
      <c r="C71" s="224"/>
    </row>
    <row r="72" spans="1:3" x14ac:dyDescent="0.3">
      <c r="A72" s="223"/>
      <c r="C72" s="224"/>
    </row>
    <row r="73" spans="1:3" x14ac:dyDescent="0.3">
      <c r="A73" s="223"/>
      <c r="C73" s="224"/>
    </row>
    <row r="74" spans="1:3" x14ac:dyDescent="0.3">
      <c r="C74" s="224"/>
    </row>
    <row r="75" spans="1:3" x14ac:dyDescent="0.3">
      <c r="C75" s="224"/>
    </row>
    <row r="76" spans="1:3" x14ac:dyDescent="0.3">
      <c r="C76" s="224"/>
    </row>
    <row r="77" spans="1:3" x14ac:dyDescent="0.3">
      <c r="C77" s="224"/>
    </row>
    <row r="78" spans="1:3" x14ac:dyDescent="0.3">
      <c r="C78" s="224"/>
    </row>
    <row r="79" spans="1:3" x14ac:dyDescent="0.3">
      <c r="C79" s="224"/>
    </row>
    <row r="80" spans="1:3" x14ac:dyDescent="0.3">
      <c r="C80" s="224"/>
    </row>
    <row r="81" spans="3:3" x14ac:dyDescent="0.3">
      <c r="C81" s="224"/>
    </row>
    <row r="82" spans="3:3" x14ac:dyDescent="0.3">
      <c r="C82" s="224"/>
    </row>
    <row r="83" spans="3:3" x14ac:dyDescent="0.3">
      <c r="C83" s="224"/>
    </row>
    <row r="84" spans="3:3" x14ac:dyDescent="0.3">
      <c r="C84" s="224"/>
    </row>
    <row r="85" spans="3:3" x14ac:dyDescent="0.3">
      <c r="C85" s="224"/>
    </row>
    <row r="86" spans="3:3" x14ac:dyDescent="0.3">
      <c r="C86" s="224"/>
    </row>
    <row r="87" spans="3:3" x14ac:dyDescent="0.3">
      <c r="C87" s="224"/>
    </row>
    <row r="88" spans="3:3" x14ac:dyDescent="0.3">
      <c r="C88" s="224"/>
    </row>
    <row r="89" spans="3:3" x14ac:dyDescent="0.3">
      <c r="C89" s="224"/>
    </row>
    <row r="90" spans="3:3" x14ac:dyDescent="0.3">
      <c r="C90" s="224"/>
    </row>
    <row r="91" spans="3:3" x14ac:dyDescent="0.3">
      <c r="C91" s="224"/>
    </row>
    <row r="92" spans="3:3" x14ac:dyDescent="0.3">
      <c r="C92" s="224"/>
    </row>
    <row r="93" spans="3:3" x14ac:dyDescent="0.3">
      <c r="C93" s="224"/>
    </row>
    <row r="94" spans="3:3" x14ac:dyDescent="0.3">
      <c r="C94" s="224"/>
    </row>
    <row r="95" spans="3:3" x14ac:dyDescent="0.3">
      <c r="C95" s="224"/>
    </row>
    <row r="96" spans="3:3" x14ac:dyDescent="0.3">
      <c r="C96" s="224"/>
    </row>
    <row r="97" spans="3:3" x14ac:dyDescent="0.3">
      <c r="C97" s="224"/>
    </row>
    <row r="98" spans="3:3" x14ac:dyDescent="0.3">
      <c r="C98" s="224"/>
    </row>
    <row r="99" spans="3:3" x14ac:dyDescent="0.3">
      <c r="C99" s="224"/>
    </row>
    <row r="100" spans="3:3" x14ac:dyDescent="0.3">
      <c r="C100" s="224"/>
    </row>
    <row r="101" spans="3:3" x14ac:dyDescent="0.3">
      <c r="C101" s="224"/>
    </row>
    <row r="102" spans="3:3" x14ac:dyDescent="0.3">
      <c r="C102" s="224"/>
    </row>
    <row r="103" spans="3:3" x14ac:dyDescent="0.3">
      <c r="C103" s="224"/>
    </row>
    <row r="104" spans="3:3" x14ac:dyDescent="0.3">
      <c r="C104" s="224"/>
    </row>
    <row r="105" spans="3:3" x14ac:dyDescent="0.3">
      <c r="C105" s="224"/>
    </row>
    <row r="106" spans="3:3" x14ac:dyDescent="0.3">
      <c r="C106" s="224"/>
    </row>
    <row r="107" spans="3:3" x14ac:dyDescent="0.3">
      <c r="C107" s="224"/>
    </row>
    <row r="108" spans="3:3" x14ac:dyDescent="0.3">
      <c r="C108" s="224"/>
    </row>
    <row r="109" spans="3:3" x14ac:dyDescent="0.3">
      <c r="C109" s="224"/>
    </row>
    <row r="110" spans="3:3" x14ac:dyDescent="0.3">
      <c r="C110" s="224"/>
    </row>
    <row r="111" spans="3:3" x14ac:dyDescent="0.3">
      <c r="C111" s="224"/>
    </row>
    <row r="112" spans="3:3" x14ac:dyDescent="0.3">
      <c r="C112" s="224"/>
    </row>
  </sheetData>
  <mergeCells count="63">
    <mergeCell ref="D11:E11"/>
    <mergeCell ref="H11:I11"/>
    <mergeCell ref="D9:E9"/>
    <mergeCell ref="H9:I9"/>
    <mergeCell ref="C1:J1"/>
    <mergeCell ref="C3:K3"/>
    <mergeCell ref="C4:K4"/>
    <mergeCell ref="C5:K5"/>
    <mergeCell ref="D7:E7"/>
    <mergeCell ref="F7:G7"/>
    <mergeCell ref="H7:I7"/>
    <mergeCell ref="D8:E8"/>
    <mergeCell ref="H8:I8"/>
    <mergeCell ref="D10:E10"/>
    <mergeCell ref="H10:I10"/>
    <mergeCell ref="D14:K14"/>
    <mergeCell ref="D26:E26"/>
    <mergeCell ref="H26:I26"/>
    <mergeCell ref="E16:J16"/>
    <mergeCell ref="C18:J18"/>
    <mergeCell ref="D19:K22"/>
    <mergeCell ref="D24:E24"/>
    <mergeCell ref="F24:G24"/>
    <mergeCell ref="H24:I24"/>
    <mergeCell ref="D25:E25"/>
    <mergeCell ref="H25:I25"/>
    <mergeCell ref="E15:J15"/>
    <mergeCell ref="D44:E44"/>
    <mergeCell ref="F44:G44"/>
    <mergeCell ref="H44:I44"/>
    <mergeCell ref="D34:K41"/>
    <mergeCell ref="D27:E27"/>
    <mergeCell ref="H27:I27"/>
    <mergeCell ref="E30:J30"/>
    <mergeCell ref="E31:J31"/>
    <mergeCell ref="C33:J33"/>
    <mergeCell ref="E50:J50"/>
    <mergeCell ref="E51:J51"/>
    <mergeCell ref="C53:E53"/>
    <mergeCell ref="D56:F56"/>
    <mergeCell ref="C45:C48"/>
    <mergeCell ref="D45:E45"/>
    <mergeCell ref="F45:G45"/>
    <mergeCell ref="H45:I45"/>
    <mergeCell ref="D46:E46"/>
    <mergeCell ref="F46:G46"/>
    <mergeCell ref="H46:I46"/>
    <mergeCell ref="D47:E47"/>
    <mergeCell ref="F47:G47"/>
    <mergeCell ref="H47:I47"/>
    <mergeCell ref="I56:K56"/>
    <mergeCell ref="D63:F63"/>
    <mergeCell ref="D58:F58"/>
    <mergeCell ref="I58:K58"/>
    <mergeCell ref="D59:F59"/>
    <mergeCell ref="I59:K59"/>
    <mergeCell ref="D60:F60"/>
    <mergeCell ref="I60:K60"/>
    <mergeCell ref="D57:F57"/>
    <mergeCell ref="I57:K57"/>
    <mergeCell ref="D61:F61"/>
    <mergeCell ref="I61:K61"/>
    <mergeCell ref="D62:F62"/>
  </mergeCells>
  <dataValidations count="6">
    <dataValidation type="list" allowBlank="1" showInputMessage="1" showErrorMessage="1" prompt="Please use drop down menu to enter data " sqref="F8:G9 F25:G25 F45:G45" xr:uid="{00000000-0002-0000-0700-000000000000}">
      <formula1>"Outcome 1, Outcome 2, Outcome 3, Outcome 4, Outcome 5, Outcome 6, Outcome 7, Outcome 8"</formula1>
    </dataValidation>
    <dataValidation allowBlank="1" showInputMessage="1" showErrorMessage="1" prompt="Report the project components/outcomes as in the project document " sqref="D7:E7 D24:E24 D44:E44" xr:uid="{00000000-0002-0000-0700-000001000000}"/>
    <dataValidation allowBlank="1" showInputMessage="1" showErrorMessage="1" prompt="Please use the drop-down menu to fill this section" sqref="F7:G7 F24:G24 F44:G44" xr:uid="{00000000-0002-0000-0700-000002000000}"/>
    <dataValidation allowBlank="1" showInputMessage="1" showErrorMessage="1" prompt="Refers to the progress expected to be reached at project finalization. " sqref="H7:I7 H24:I24 H44:I44" xr:uid="{00000000-0002-0000-0700-000003000000}"/>
    <dataValidation allowBlank="1" showInputMessage="1" showErrorMessage="1" prompt="Report on the progress at output level and explain how it relates to the key milestone (outcome/project component)" sqref="J7 J24 J44" xr:uid="{00000000-0002-0000-0700-000004000000}"/>
    <dataValidation type="list" allowBlank="1" showInputMessage="1" showErrorMessage="1" sqref="F26:G27 F10:G11 F46:G47" xr:uid="{00000000-0002-0000-0700-000005000000}">
      <formula1>"Outcome 1, Outcome 2, Outcome 3, Outcome 4, Outcome 5, Outcome 6, Outcome 7, Outcome 8"</formula1>
    </dataValidation>
  </dataValidations>
  <hyperlinks>
    <hyperlink ref="E16" r:id="rId1" xr:uid="{00000000-0004-0000-0700-000000000000}"/>
  </hyperlinks>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F107"/>
  <sheetViews>
    <sheetView topLeftCell="A22" zoomScale="80" zoomScaleNormal="80" zoomScalePageLayoutView="80" workbookViewId="0">
      <selection activeCell="O22" sqref="O22"/>
    </sheetView>
  </sheetViews>
  <sheetFormatPr defaultColWidth="8.81640625" defaultRowHeight="14.5" x14ac:dyDescent="0.35"/>
  <cols>
    <col min="1" max="1" width="2.1796875" style="300" customWidth="1"/>
    <col min="2" max="2" width="2.453125" style="300" customWidth="1"/>
    <col min="3" max="3" width="22.453125" style="301" customWidth="1"/>
    <col min="4" max="4" width="15.36328125" style="300" customWidth="1"/>
    <col min="5" max="5" width="15" style="300" customWidth="1"/>
    <col min="6" max="6" width="16.1796875" style="300" customWidth="1"/>
    <col min="7" max="7" width="12.08984375" style="300" customWidth="1"/>
    <col min="8" max="8" width="18.81640625" style="300" customWidth="1"/>
    <col min="9" max="9" width="9.81640625" style="300" customWidth="1"/>
    <col min="10" max="10" width="34.453125" style="300" customWidth="1"/>
    <col min="11" max="11" width="13.7265625" style="300" customWidth="1"/>
    <col min="12" max="12" width="2.54296875" style="300" customWidth="1"/>
    <col min="13" max="16384" width="8.81640625" style="300"/>
  </cols>
  <sheetData>
    <row r="1" spans="1:32" ht="15" thickBot="1" x14ac:dyDescent="0.4">
      <c r="A1" s="302"/>
      <c r="B1" s="302"/>
      <c r="C1" s="321"/>
      <c r="D1" s="302"/>
      <c r="E1" s="302"/>
      <c r="F1" s="302"/>
      <c r="G1" s="302"/>
      <c r="H1" s="302"/>
      <c r="I1" s="302"/>
      <c r="L1" s="302"/>
    </row>
    <row r="2" spans="1:32" ht="15" thickBot="1" x14ac:dyDescent="0.4">
      <c r="A2" s="302"/>
      <c r="B2" s="356"/>
      <c r="C2" s="355"/>
      <c r="D2" s="354"/>
      <c r="E2" s="354"/>
      <c r="F2" s="354"/>
      <c r="G2" s="354"/>
      <c r="H2" s="354"/>
      <c r="I2" s="354"/>
      <c r="J2" s="353"/>
      <c r="K2" s="353"/>
      <c r="L2" s="352"/>
    </row>
    <row r="3" spans="1:32" ht="20.5" thickBot="1" x14ac:dyDescent="0.45">
      <c r="A3" s="302"/>
      <c r="B3" s="351"/>
      <c r="C3" s="1211" t="s">
        <v>510</v>
      </c>
      <c r="D3" s="1212"/>
      <c r="E3" s="1212"/>
      <c r="F3" s="1212"/>
      <c r="G3" s="1212"/>
      <c r="H3" s="1212"/>
      <c r="I3" s="1212"/>
      <c r="J3" s="1212"/>
      <c r="K3" s="1213"/>
      <c r="L3" s="350"/>
    </row>
    <row r="4" spans="1:32" ht="15" customHeight="1" x14ac:dyDescent="0.35">
      <c r="A4" s="302"/>
      <c r="B4" s="311"/>
      <c r="C4" s="1214" t="s">
        <v>424</v>
      </c>
      <c r="D4" s="1214"/>
      <c r="E4" s="1214"/>
      <c r="F4" s="1214"/>
      <c r="G4" s="1214"/>
      <c r="H4" s="1214"/>
      <c r="I4" s="1214"/>
      <c r="J4" s="1214"/>
      <c r="K4" s="1214"/>
      <c r="L4" s="308"/>
    </row>
    <row r="5" spans="1:32" ht="15" customHeight="1" x14ac:dyDescent="0.35">
      <c r="A5" s="302"/>
      <c r="B5" s="311"/>
      <c r="C5" s="1215" t="s">
        <v>425</v>
      </c>
      <c r="D5" s="1215"/>
      <c r="E5" s="1215"/>
      <c r="F5" s="1215"/>
      <c r="G5" s="1215"/>
      <c r="H5" s="1215"/>
      <c r="I5" s="1215"/>
      <c r="J5" s="1215"/>
      <c r="K5" s="1215"/>
      <c r="L5" s="308"/>
    </row>
    <row r="6" spans="1:32" x14ac:dyDescent="0.35">
      <c r="A6" s="302"/>
      <c r="B6" s="311"/>
      <c r="C6" s="327"/>
      <c r="D6" s="316"/>
      <c r="E6" s="316"/>
      <c r="F6" s="316"/>
      <c r="G6" s="316"/>
      <c r="H6" s="316"/>
      <c r="I6" s="316"/>
      <c r="J6" s="324"/>
      <c r="K6" s="324"/>
      <c r="L6" s="308"/>
    </row>
    <row r="7" spans="1:32" ht="28.75" customHeight="1" thickBot="1" x14ac:dyDescent="0.4">
      <c r="A7" s="302"/>
      <c r="B7" s="311"/>
      <c r="C7" s="327"/>
      <c r="D7" s="1205" t="s">
        <v>426</v>
      </c>
      <c r="E7" s="1205"/>
      <c r="F7" s="1205" t="s">
        <v>427</v>
      </c>
      <c r="G7" s="1205"/>
      <c r="H7" s="1206" t="s">
        <v>428</v>
      </c>
      <c r="I7" s="1206"/>
      <c r="J7" s="338" t="s">
        <v>429</v>
      </c>
      <c r="K7" s="338" t="s">
        <v>430</v>
      </c>
      <c r="L7" s="308"/>
    </row>
    <row r="8" spans="1:32" s="301" customFormat="1" ht="141.5" customHeight="1" thickBot="1" x14ac:dyDescent="0.4">
      <c r="A8" s="321"/>
      <c r="B8" s="320"/>
      <c r="C8" s="347" t="s">
        <v>431</v>
      </c>
      <c r="D8" s="1207" t="s">
        <v>438</v>
      </c>
      <c r="E8" s="1208"/>
      <c r="F8" s="346" t="s">
        <v>439</v>
      </c>
      <c r="G8" s="345" t="s">
        <v>440</v>
      </c>
      <c r="H8" s="1209" t="s">
        <v>509</v>
      </c>
      <c r="I8" s="1210"/>
      <c r="J8" s="344" t="s">
        <v>508</v>
      </c>
      <c r="K8" s="763" t="s">
        <v>448</v>
      </c>
      <c r="L8" s="319"/>
      <c r="M8" s="300"/>
      <c r="N8" s="300"/>
      <c r="O8" s="300"/>
      <c r="P8" s="300"/>
      <c r="Q8" s="300"/>
      <c r="R8" s="300"/>
      <c r="S8" s="300"/>
      <c r="T8" s="300"/>
      <c r="U8" s="300"/>
      <c r="V8" s="300"/>
      <c r="W8" s="300"/>
      <c r="X8" s="300"/>
      <c r="Y8" s="300"/>
      <c r="Z8" s="300"/>
      <c r="AA8" s="300"/>
      <c r="AB8" s="300"/>
      <c r="AC8" s="300"/>
      <c r="AD8" s="300"/>
      <c r="AE8" s="300"/>
      <c r="AF8" s="300"/>
    </row>
    <row r="9" spans="1:32" s="301" customFormat="1" ht="24" customHeight="1" thickBot="1" x14ac:dyDescent="0.4">
      <c r="A9" s="321"/>
      <c r="B9" s="320"/>
      <c r="C9" s="349"/>
      <c r="D9" s="348"/>
      <c r="E9" s="348"/>
      <c r="F9" s="348"/>
      <c r="G9" s="348"/>
      <c r="H9" s="348"/>
      <c r="I9" s="348"/>
      <c r="J9" s="334" t="s">
        <v>443</v>
      </c>
      <c r="K9" s="341" t="s">
        <v>448</v>
      </c>
      <c r="L9" s="319"/>
      <c r="M9" s="300"/>
      <c r="N9" s="300"/>
      <c r="O9" s="300"/>
      <c r="P9" s="300"/>
      <c r="Q9" s="300"/>
      <c r="R9" s="300"/>
      <c r="S9" s="300"/>
      <c r="T9" s="300"/>
      <c r="U9" s="300"/>
      <c r="V9" s="300"/>
      <c r="W9" s="300"/>
      <c r="X9" s="300"/>
      <c r="Y9" s="300"/>
      <c r="Z9" s="300"/>
      <c r="AA9" s="300"/>
      <c r="AB9" s="300"/>
      <c r="AC9" s="300"/>
      <c r="AD9" s="300"/>
      <c r="AE9" s="300"/>
      <c r="AF9" s="300"/>
    </row>
    <row r="10" spans="1:32" s="301" customFormat="1" ht="18.75" customHeight="1" x14ac:dyDescent="0.35">
      <c r="A10" s="321"/>
      <c r="B10" s="320"/>
      <c r="C10" s="349"/>
      <c r="D10" s="348"/>
      <c r="E10" s="348"/>
      <c r="F10" s="348"/>
      <c r="G10" s="348"/>
      <c r="H10" s="348"/>
      <c r="I10" s="348"/>
      <c r="J10" s="334"/>
      <c r="K10" s="327"/>
      <c r="L10" s="319"/>
      <c r="M10" s="300"/>
      <c r="N10" s="300"/>
      <c r="O10" s="300"/>
      <c r="P10" s="300"/>
      <c r="Q10" s="300"/>
      <c r="R10" s="300"/>
      <c r="S10" s="300"/>
      <c r="T10" s="300"/>
      <c r="U10" s="300"/>
      <c r="V10" s="300"/>
      <c r="W10" s="300"/>
      <c r="X10" s="300"/>
      <c r="Y10" s="300"/>
      <c r="Z10" s="300"/>
      <c r="AA10" s="300"/>
      <c r="AB10" s="300"/>
      <c r="AC10" s="300"/>
      <c r="AD10" s="300"/>
      <c r="AE10" s="300"/>
      <c r="AF10" s="300"/>
    </row>
    <row r="11" spans="1:32" s="301" customFormat="1" ht="15" thickBot="1" x14ac:dyDescent="0.4">
      <c r="A11" s="321"/>
      <c r="B11" s="320"/>
      <c r="C11" s="349"/>
      <c r="D11" s="1187" t="s">
        <v>444</v>
      </c>
      <c r="E11" s="1187"/>
      <c r="F11" s="1187"/>
      <c r="G11" s="1187"/>
      <c r="H11" s="1187"/>
      <c r="I11" s="1187"/>
      <c r="J11" s="1187"/>
      <c r="K11" s="1187"/>
      <c r="L11" s="319"/>
      <c r="M11" s="300"/>
      <c r="N11" s="300"/>
      <c r="O11" s="300"/>
      <c r="P11" s="300"/>
      <c r="Q11" s="300"/>
      <c r="R11" s="300"/>
      <c r="S11" s="300"/>
      <c r="T11" s="300"/>
      <c r="U11" s="300"/>
      <c r="V11" s="300"/>
      <c r="W11" s="300"/>
      <c r="X11" s="300"/>
      <c r="Y11" s="300"/>
      <c r="Z11" s="300"/>
      <c r="AA11" s="300"/>
      <c r="AB11" s="300"/>
      <c r="AC11" s="300"/>
      <c r="AD11" s="300"/>
      <c r="AE11" s="300"/>
      <c r="AF11" s="300"/>
    </row>
    <row r="12" spans="1:32" s="301" customFormat="1" ht="15" thickBot="1" x14ac:dyDescent="0.4">
      <c r="A12" s="321"/>
      <c r="B12" s="320"/>
      <c r="C12" s="349"/>
      <c r="D12" s="333" t="s">
        <v>163</v>
      </c>
      <c r="E12" s="1188" t="s">
        <v>164</v>
      </c>
      <c r="F12" s="1189"/>
      <c r="G12" s="1189"/>
      <c r="H12" s="1189"/>
      <c r="I12" s="1189"/>
      <c r="J12" s="1190"/>
      <c r="K12" s="348"/>
      <c r="L12" s="319"/>
      <c r="M12" s="300"/>
      <c r="N12" s="300"/>
      <c r="O12" s="300"/>
      <c r="P12" s="300"/>
      <c r="Q12" s="300"/>
      <c r="R12" s="300"/>
      <c r="S12" s="300"/>
      <c r="T12" s="300"/>
      <c r="U12" s="300"/>
      <c r="V12" s="300"/>
      <c r="W12" s="300"/>
      <c r="X12" s="300"/>
      <c r="Y12" s="300"/>
      <c r="Z12" s="300"/>
      <c r="AA12" s="300"/>
      <c r="AB12" s="300"/>
      <c r="AC12" s="300"/>
      <c r="AD12" s="300"/>
      <c r="AE12" s="300"/>
      <c r="AF12" s="300"/>
    </row>
    <row r="13" spans="1:32" s="301" customFormat="1" ht="15" thickBot="1" x14ac:dyDescent="0.4">
      <c r="A13" s="321"/>
      <c r="B13" s="320"/>
      <c r="C13" s="349"/>
      <c r="D13" s="333" t="s">
        <v>166</v>
      </c>
      <c r="E13" s="1192" t="s">
        <v>167</v>
      </c>
      <c r="F13" s="1193"/>
      <c r="G13" s="1193"/>
      <c r="H13" s="1193"/>
      <c r="I13" s="1193"/>
      <c r="J13" s="1194"/>
      <c r="K13" s="348"/>
      <c r="L13" s="319"/>
      <c r="M13" s="300"/>
      <c r="N13" s="300"/>
      <c r="O13" s="300"/>
      <c r="P13" s="300"/>
      <c r="Q13" s="300"/>
      <c r="R13" s="300"/>
      <c r="S13" s="300"/>
      <c r="T13" s="300"/>
      <c r="U13" s="300"/>
      <c r="V13" s="300"/>
      <c r="W13" s="300"/>
      <c r="X13" s="300"/>
      <c r="Y13" s="300"/>
      <c r="Z13" s="300"/>
      <c r="AA13" s="300"/>
      <c r="AB13" s="300"/>
      <c r="AC13" s="300"/>
      <c r="AD13" s="300"/>
      <c r="AE13" s="300"/>
      <c r="AF13" s="300"/>
    </row>
    <row r="14" spans="1:32" s="301" customFormat="1" ht="13.5" customHeight="1" x14ac:dyDescent="0.35">
      <c r="A14" s="321"/>
      <c r="B14" s="320"/>
      <c r="C14" s="349"/>
      <c r="D14" s="348"/>
      <c r="E14" s="348"/>
      <c r="F14" s="348"/>
      <c r="G14" s="348"/>
      <c r="H14" s="348"/>
      <c r="I14" s="348"/>
      <c r="J14" s="348"/>
      <c r="K14" s="348"/>
      <c r="L14" s="319"/>
      <c r="M14" s="300"/>
      <c r="N14" s="300"/>
      <c r="O14" s="300"/>
      <c r="P14" s="300"/>
      <c r="Q14" s="300"/>
      <c r="R14" s="300"/>
      <c r="S14" s="300"/>
      <c r="T14" s="300"/>
      <c r="U14" s="300"/>
      <c r="V14" s="300"/>
      <c r="W14" s="300"/>
      <c r="X14" s="300"/>
      <c r="Y14" s="300"/>
      <c r="Z14" s="300"/>
      <c r="AA14" s="300"/>
      <c r="AB14" s="300"/>
      <c r="AC14" s="300"/>
      <c r="AD14" s="300"/>
      <c r="AE14" s="300"/>
      <c r="AF14" s="300"/>
    </row>
    <row r="15" spans="1:32" s="301" customFormat="1" ht="30.75" customHeight="1" thickBot="1" x14ac:dyDescent="0.4">
      <c r="A15" s="321"/>
      <c r="B15" s="320"/>
      <c r="C15" s="1195" t="s">
        <v>445</v>
      </c>
      <c r="D15" s="1195"/>
      <c r="E15" s="1195"/>
      <c r="F15" s="1195"/>
      <c r="G15" s="1195"/>
      <c r="H15" s="1195"/>
      <c r="I15" s="1195"/>
      <c r="J15" s="1195"/>
      <c r="K15" s="324"/>
      <c r="L15" s="319"/>
      <c r="M15" s="300"/>
      <c r="N15" s="300"/>
      <c r="O15" s="300"/>
      <c r="P15" s="300"/>
      <c r="Q15" s="300"/>
      <c r="R15" s="300"/>
      <c r="S15" s="300"/>
      <c r="T15" s="300"/>
      <c r="U15" s="300"/>
      <c r="V15" s="300"/>
      <c r="W15" s="300"/>
      <c r="X15" s="300"/>
      <c r="Y15" s="300"/>
      <c r="Z15" s="300"/>
      <c r="AA15" s="300"/>
      <c r="AB15" s="300"/>
      <c r="AC15" s="300"/>
      <c r="AD15" s="300"/>
      <c r="AE15" s="300"/>
      <c r="AF15" s="300"/>
    </row>
    <row r="16" spans="1:32" s="301" customFormat="1" ht="39.65" customHeight="1" x14ac:dyDescent="0.35">
      <c r="A16" s="321"/>
      <c r="B16" s="320"/>
      <c r="C16" s="340"/>
      <c r="D16" s="1196" t="s">
        <v>1427</v>
      </c>
      <c r="E16" s="1197"/>
      <c r="F16" s="1197"/>
      <c r="G16" s="1197"/>
      <c r="H16" s="1197"/>
      <c r="I16" s="1197"/>
      <c r="J16" s="1197"/>
      <c r="K16" s="1198"/>
      <c r="L16" s="319"/>
      <c r="M16" s="300"/>
      <c r="N16" s="300"/>
      <c r="O16" s="300"/>
      <c r="P16" s="300"/>
      <c r="Q16" s="300"/>
      <c r="R16" s="300"/>
      <c r="S16" s="300"/>
      <c r="T16" s="300"/>
      <c r="U16" s="300"/>
      <c r="V16" s="300"/>
      <c r="W16" s="300"/>
      <c r="X16" s="300"/>
      <c r="Y16" s="300"/>
      <c r="Z16" s="300"/>
      <c r="AA16" s="300"/>
      <c r="AB16" s="300"/>
      <c r="AC16" s="300"/>
      <c r="AD16" s="300"/>
      <c r="AE16" s="300"/>
      <c r="AF16" s="300"/>
    </row>
    <row r="17" spans="1:32" s="301" customFormat="1" ht="29.15" customHeight="1" x14ac:dyDescent="0.35">
      <c r="A17" s="321"/>
      <c r="B17" s="320"/>
      <c r="C17" s="340"/>
      <c r="D17" s="1199"/>
      <c r="E17" s="1200"/>
      <c r="F17" s="1200"/>
      <c r="G17" s="1200"/>
      <c r="H17" s="1200"/>
      <c r="I17" s="1200"/>
      <c r="J17" s="1200"/>
      <c r="K17" s="1201"/>
      <c r="L17" s="319"/>
      <c r="M17" s="300"/>
      <c r="N17" s="300"/>
      <c r="O17" s="300"/>
      <c r="P17" s="300"/>
      <c r="Q17" s="300"/>
      <c r="R17" s="300"/>
      <c r="S17" s="300"/>
      <c r="T17" s="300"/>
      <c r="U17" s="300"/>
      <c r="V17" s="300"/>
      <c r="W17" s="300"/>
      <c r="X17" s="300"/>
      <c r="Y17" s="300"/>
      <c r="Z17" s="300"/>
      <c r="AA17" s="300"/>
      <c r="AB17" s="300"/>
      <c r="AC17" s="300"/>
      <c r="AD17" s="300"/>
      <c r="AE17" s="300"/>
      <c r="AF17" s="300"/>
    </row>
    <row r="18" spans="1:32" s="301" customFormat="1" ht="12" customHeight="1" x14ac:dyDescent="0.35">
      <c r="A18" s="321"/>
      <c r="B18" s="320"/>
      <c r="C18" s="340"/>
      <c r="D18" s="1199"/>
      <c r="E18" s="1200"/>
      <c r="F18" s="1200"/>
      <c r="G18" s="1200"/>
      <c r="H18" s="1200"/>
      <c r="I18" s="1200"/>
      <c r="J18" s="1200"/>
      <c r="K18" s="1201"/>
      <c r="L18" s="319"/>
      <c r="M18" s="300"/>
      <c r="N18" s="300"/>
      <c r="O18" s="300"/>
      <c r="P18" s="300"/>
      <c r="Q18" s="300"/>
      <c r="R18" s="300"/>
      <c r="S18" s="300"/>
      <c r="T18" s="300"/>
      <c r="U18" s="300"/>
      <c r="V18" s="300"/>
      <c r="W18" s="300"/>
      <c r="X18" s="300"/>
      <c r="Y18" s="300"/>
      <c r="Z18" s="300"/>
      <c r="AA18" s="300"/>
      <c r="AB18" s="300"/>
      <c r="AC18" s="300"/>
      <c r="AD18" s="300"/>
      <c r="AE18" s="300"/>
      <c r="AF18" s="300"/>
    </row>
    <row r="19" spans="1:32" s="301" customFormat="1" ht="20.5" customHeight="1" thickBot="1" x14ac:dyDescent="0.4">
      <c r="A19" s="321"/>
      <c r="B19" s="320"/>
      <c r="C19" s="340"/>
      <c r="D19" s="1202"/>
      <c r="E19" s="1203"/>
      <c r="F19" s="1203"/>
      <c r="G19" s="1203"/>
      <c r="H19" s="1203"/>
      <c r="I19" s="1203"/>
      <c r="J19" s="1203"/>
      <c r="K19" s="1204"/>
      <c r="L19" s="319"/>
      <c r="M19" s="300"/>
      <c r="N19" s="300"/>
      <c r="O19" s="300"/>
      <c r="P19" s="300"/>
      <c r="Q19" s="300"/>
      <c r="R19" s="300"/>
      <c r="S19" s="300"/>
      <c r="T19" s="300"/>
      <c r="U19" s="300"/>
      <c r="V19" s="300"/>
      <c r="W19" s="300"/>
      <c r="X19" s="300"/>
      <c r="Y19" s="300"/>
      <c r="Z19" s="300"/>
      <c r="AA19" s="300"/>
      <c r="AB19" s="300"/>
      <c r="AC19" s="300"/>
      <c r="AD19" s="300"/>
      <c r="AE19" s="300"/>
      <c r="AF19" s="300"/>
    </row>
    <row r="20" spans="1:32" s="301" customFormat="1" x14ac:dyDescent="0.35">
      <c r="A20" s="321"/>
      <c r="B20" s="320"/>
      <c r="C20" s="340"/>
      <c r="D20" s="340"/>
      <c r="E20" s="340"/>
      <c r="F20" s="340"/>
      <c r="G20" s="340"/>
      <c r="H20" s="340"/>
      <c r="I20" s="340"/>
      <c r="J20" s="324"/>
      <c r="K20" s="324"/>
      <c r="L20" s="319"/>
      <c r="M20" s="300"/>
      <c r="N20" s="300"/>
      <c r="O20" s="300"/>
      <c r="P20" s="300"/>
      <c r="Q20" s="300"/>
      <c r="R20" s="300"/>
      <c r="S20" s="300"/>
      <c r="T20" s="300"/>
      <c r="U20" s="300"/>
      <c r="V20" s="300"/>
      <c r="W20" s="300"/>
      <c r="X20" s="300"/>
      <c r="Y20" s="300"/>
      <c r="Z20" s="300"/>
      <c r="AA20" s="300"/>
      <c r="AB20" s="300"/>
      <c r="AC20" s="300"/>
      <c r="AD20" s="300"/>
      <c r="AE20" s="300"/>
      <c r="AF20" s="300"/>
    </row>
    <row r="21" spans="1:32" ht="25.4" customHeight="1" thickBot="1" x14ac:dyDescent="0.4">
      <c r="A21" s="302"/>
      <c r="B21" s="320"/>
      <c r="C21" s="339"/>
      <c r="D21" s="1205" t="s">
        <v>426</v>
      </c>
      <c r="E21" s="1205"/>
      <c r="F21" s="1205" t="s">
        <v>427</v>
      </c>
      <c r="G21" s="1205"/>
      <c r="H21" s="1206" t="s">
        <v>428</v>
      </c>
      <c r="I21" s="1206"/>
      <c r="J21" s="338" t="s">
        <v>429</v>
      </c>
      <c r="K21" s="338" t="s">
        <v>430</v>
      </c>
      <c r="L21" s="319"/>
    </row>
    <row r="22" spans="1:32" ht="141" customHeight="1" thickBot="1" x14ac:dyDescent="0.4">
      <c r="A22" s="302"/>
      <c r="B22" s="320"/>
      <c r="C22" s="347" t="s">
        <v>449</v>
      </c>
      <c r="D22" s="1207" t="s">
        <v>438</v>
      </c>
      <c r="E22" s="1208"/>
      <c r="F22" s="346" t="s">
        <v>439</v>
      </c>
      <c r="G22" s="345" t="s">
        <v>440</v>
      </c>
      <c r="H22" s="1207" t="s">
        <v>507</v>
      </c>
      <c r="I22" s="1208"/>
      <c r="J22" s="343" t="s">
        <v>1280</v>
      </c>
      <c r="K22" s="342" t="s">
        <v>448</v>
      </c>
      <c r="L22" s="319"/>
    </row>
    <row r="23" spans="1:32" ht="18.75" customHeight="1" thickBot="1" x14ac:dyDescent="0.4">
      <c r="A23" s="302"/>
      <c r="B23" s="320"/>
      <c r="C23" s="327"/>
      <c r="D23" s="327"/>
      <c r="E23" s="327"/>
      <c r="F23" s="327"/>
      <c r="G23" s="327"/>
      <c r="H23" s="327"/>
      <c r="I23" s="327"/>
      <c r="J23" s="334" t="s">
        <v>443</v>
      </c>
      <c r="K23" s="341" t="s">
        <v>448</v>
      </c>
      <c r="L23" s="319"/>
    </row>
    <row r="24" spans="1:32" ht="15" thickBot="1" x14ac:dyDescent="0.4">
      <c r="A24" s="302"/>
      <c r="B24" s="320"/>
      <c r="C24" s="327"/>
      <c r="D24" s="335" t="s">
        <v>444</v>
      </c>
      <c r="E24" s="324"/>
      <c r="F24" s="324"/>
      <c r="G24" s="324"/>
      <c r="H24" s="327"/>
      <c r="I24" s="327"/>
      <c r="J24" s="334"/>
      <c r="K24" s="327"/>
      <c r="L24" s="319"/>
    </row>
    <row r="25" spans="1:32" ht="15" thickBot="1" x14ac:dyDescent="0.4">
      <c r="A25" s="302"/>
      <c r="B25" s="320"/>
      <c r="C25" s="327"/>
      <c r="D25" s="333" t="s">
        <v>163</v>
      </c>
      <c r="E25" s="1191" t="s">
        <v>506</v>
      </c>
      <c r="F25" s="1185"/>
      <c r="G25" s="1185"/>
      <c r="H25" s="1185"/>
      <c r="I25" s="1185"/>
      <c r="J25" s="1186"/>
      <c r="K25" s="327"/>
      <c r="L25" s="319"/>
    </row>
    <row r="26" spans="1:32" ht="15" thickBot="1" x14ac:dyDescent="0.4">
      <c r="A26" s="302"/>
      <c r="B26" s="320"/>
      <c r="C26" s="327"/>
      <c r="D26" s="333" t="s">
        <v>166</v>
      </c>
      <c r="E26" s="1184" t="s">
        <v>505</v>
      </c>
      <c r="F26" s="1185"/>
      <c r="G26" s="1185"/>
      <c r="H26" s="1185"/>
      <c r="I26" s="1185"/>
      <c r="J26" s="1186"/>
      <c r="K26" s="327"/>
      <c r="L26" s="319"/>
    </row>
    <row r="27" spans="1:32" x14ac:dyDescent="0.35">
      <c r="A27" s="302"/>
      <c r="B27" s="320"/>
      <c r="C27" s="327"/>
      <c r="D27" s="327"/>
      <c r="E27" s="327"/>
      <c r="F27" s="327"/>
      <c r="G27" s="327"/>
      <c r="H27" s="327"/>
      <c r="I27" s="327"/>
      <c r="J27" s="334"/>
      <c r="K27" s="327"/>
      <c r="L27" s="319"/>
    </row>
    <row r="28" spans="1:32" ht="32.5" customHeight="1" thickBot="1" x14ac:dyDescent="0.4">
      <c r="A28" s="302"/>
      <c r="B28" s="320"/>
      <c r="C28" s="1195" t="s">
        <v>445</v>
      </c>
      <c r="D28" s="1195"/>
      <c r="E28" s="1195"/>
      <c r="F28" s="1195"/>
      <c r="G28" s="1195"/>
      <c r="H28" s="1195"/>
      <c r="I28" s="1195"/>
      <c r="J28" s="1195"/>
      <c r="K28" s="324"/>
      <c r="L28" s="319"/>
    </row>
    <row r="29" spans="1:32" ht="15" customHeight="1" x14ac:dyDescent="0.35">
      <c r="A29" s="302"/>
      <c r="B29" s="320"/>
      <c r="C29" s="340"/>
      <c r="D29" s="1196" t="s">
        <v>1281</v>
      </c>
      <c r="E29" s="1197"/>
      <c r="F29" s="1197"/>
      <c r="G29" s="1197"/>
      <c r="H29" s="1197"/>
      <c r="I29" s="1197"/>
      <c r="J29" s="1197"/>
      <c r="K29" s="1198"/>
      <c r="L29" s="319"/>
    </row>
    <row r="30" spans="1:32" ht="15" customHeight="1" x14ac:dyDescent="0.35">
      <c r="A30" s="302"/>
      <c r="B30" s="320"/>
      <c r="C30" s="340"/>
      <c r="D30" s="1199"/>
      <c r="E30" s="1200"/>
      <c r="F30" s="1200"/>
      <c r="G30" s="1200"/>
      <c r="H30" s="1200"/>
      <c r="I30" s="1200"/>
      <c r="J30" s="1200"/>
      <c r="K30" s="1201"/>
      <c r="L30" s="319"/>
    </row>
    <row r="31" spans="1:32" ht="15" customHeight="1" x14ac:dyDescent="0.35">
      <c r="A31" s="302"/>
      <c r="B31" s="320"/>
      <c r="C31" s="340"/>
      <c r="D31" s="1199"/>
      <c r="E31" s="1200"/>
      <c r="F31" s="1200"/>
      <c r="G31" s="1200"/>
      <c r="H31" s="1200"/>
      <c r="I31" s="1200"/>
      <c r="J31" s="1200"/>
      <c r="K31" s="1201"/>
      <c r="L31" s="319"/>
    </row>
    <row r="32" spans="1:32" ht="15" customHeight="1" x14ac:dyDescent="0.35">
      <c r="A32" s="302"/>
      <c r="B32" s="320"/>
      <c r="C32" s="340"/>
      <c r="D32" s="1199"/>
      <c r="E32" s="1200"/>
      <c r="F32" s="1200"/>
      <c r="G32" s="1200"/>
      <c r="H32" s="1200"/>
      <c r="I32" s="1200"/>
      <c r="J32" s="1200"/>
      <c r="K32" s="1201"/>
      <c r="L32" s="319"/>
    </row>
    <row r="33" spans="1:12" ht="15" customHeight="1" x14ac:dyDescent="0.35">
      <c r="A33" s="302"/>
      <c r="B33" s="320"/>
      <c r="C33" s="340"/>
      <c r="D33" s="1199"/>
      <c r="E33" s="1200"/>
      <c r="F33" s="1200"/>
      <c r="G33" s="1200"/>
      <c r="H33" s="1200"/>
      <c r="I33" s="1200"/>
      <c r="J33" s="1200"/>
      <c r="K33" s="1201"/>
      <c r="L33" s="319"/>
    </row>
    <row r="34" spans="1:12" ht="15" customHeight="1" x14ac:dyDescent="0.35">
      <c r="A34" s="302"/>
      <c r="B34" s="320"/>
      <c r="C34" s="340"/>
      <c r="D34" s="1199"/>
      <c r="E34" s="1200"/>
      <c r="F34" s="1200"/>
      <c r="G34" s="1200"/>
      <c r="H34" s="1200"/>
      <c r="I34" s="1200"/>
      <c r="J34" s="1200"/>
      <c r="K34" s="1201"/>
      <c r="L34" s="319"/>
    </row>
    <row r="35" spans="1:12" x14ac:dyDescent="0.35">
      <c r="A35" s="302"/>
      <c r="B35" s="320"/>
      <c r="C35" s="340"/>
      <c r="D35" s="1199"/>
      <c r="E35" s="1200"/>
      <c r="F35" s="1200"/>
      <c r="G35" s="1200"/>
      <c r="H35" s="1200"/>
      <c r="I35" s="1200"/>
      <c r="J35" s="1200"/>
      <c r="K35" s="1201"/>
      <c r="L35" s="319"/>
    </row>
    <row r="36" spans="1:12" ht="15" thickBot="1" x14ac:dyDescent="0.4">
      <c r="A36" s="302"/>
      <c r="B36" s="320"/>
      <c r="C36" s="340"/>
      <c r="D36" s="1202"/>
      <c r="E36" s="1203"/>
      <c r="F36" s="1203"/>
      <c r="G36" s="1203"/>
      <c r="H36" s="1203"/>
      <c r="I36" s="1203"/>
      <c r="J36" s="1203"/>
      <c r="K36" s="1204"/>
      <c r="L36" s="319"/>
    </row>
    <row r="37" spans="1:12" x14ac:dyDescent="0.35">
      <c r="A37" s="302"/>
      <c r="B37" s="320"/>
      <c r="C37" s="327"/>
      <c r="D37" s="327"/>
      <c r="E37" s="327"/>
      <c r="F37" s="327"/>
      <c r="G37" s="327"/>
      <c r="H37" s="327"/>
      <c r="I37" s="327"/>
      <c r="J37" s="334"/>
      <c r="K37" s="327"/>
      <c r="L37" s="319"/>
    </row>
    <row r="38" spans="1:12" ht="8.5" customHeight="1" x14ac:dyDescent="0.35">
      <c r="A38" s="302"/>
      <c r="B38" s="320"/>
      <c r="C38" s="327"/>
      <c r="D38" s="327"/>
      <c r="E38" s="327"/>
      <c r="F38" s="327"/>
      <c r="G38" s="327"/>
      <c r="H38" s="327"/>
      <c r="I38" s="327"/>
      <c r="J38" s="334"/>
      <c r="K38" s="327"/>
      <c r="L38" s="319"/>
    </row>
    <row r="39" spans="1:12" ht="25.4" customHeight="1" thickBot="1" x14ac:dyDescent="0.4">
      <c r="A39" s="302"/>
      <c r="B39" s="320"/>
      <c r="C39" s="339"/>
      <c r="D39" s="1205" t="s">
        <v>426</v>
      </c>
      <c r="E39" s="1205"/>
      <c r="F39" s="1205" t="s">
        <v>427</v>
      </c>
      <c r="G39" s="1205"/>
      <c r="H39" s="1206" t="s">
        <v>428</v>
      </c>
      <c r="I39" s="1206"/>
      <c r="J39" s="338" t="s">
        <v>429</v>
      </c>
      <c r="K39" s="338" t="s">
        <v>430</v>
      </c>
      <c r="L39" s="319"/>
    </row>
    <row r="40" spans="1:12" ht="40" customHeight="1" thickBot="1" x14ac:dyDescent="0.4">
      <c r="A40" s="302"/>
      <c r="B40" s="320"/>
      <c r="C40" s="1177" t="s">
        <v>463</v>
      </c>
      <c r="D40" s="1171"/>
      <c r="E40" s="1172"/>
      <c r="F40" s="1171"/>
      <c r="G40" s="1172"/>
      <c r="H40" s="1171"/>
      <c r="I40" s="1172"/>
      <c r="J40" s="337"/>
      <c r="K40" s="337"/>
      <c r="L40" s="319"/>
    </row>
    <row r="41" spans="1:12" ht="40" customHeight="1" thickBot="1" x14ac:dyDescent="0.4">
      <c r="A41" s="302"/>
      <c r="B41" s="320"/>
      <c r="C41" s="1177"/>
      <c r="D41" s="1171"/>
      <c r="E41" s="1172"/>
      <c r="F41" s="1171"/>
      <c r="G41" s="1172"/>
      <c r="H41" s="1171"/>
      <c r="I41" s="1172"/>
      <c r="J41" s="337"/>
      <c r="K41" s="337"/>
      <c r="L41" s="319"/>
    </row>
    <row r="42" spans="1:12" ht="48" customHeight="1" thickBot="1" x14ac:dyDescent="0.4">
      <c r="A42" s="302"/>
      <c r="B42" s="320"/>
      <c r="C42" s="1177"/>
      <c r="D42" s="1171"/>
      <c r="E42" s="1172"/>
      <c r="F42" s="1171"/>
      <c r="G42" s="1172"/>
      <c r="H42" s="1171"/>
      <c r="I42" s="1172"/>
      <c r="J42" s="337"/>
      <c r="K42" s="337"/>
      <c r="L42" s="319"/>
    </row>
    <row r="43" spans="1:12" ht="26.15" customHeight="1" thickBot="1" x14ac:dyDescent="0.4">
      <c r="A43" s="302"/>
      <c r="B43" s="320"/>
      <c r="C43" s="1177"/>
      <c r="D43" s="327"/>
      <c r="E43" s="327"/>
      <c r="F43" s="327"/>
      <c r="G43" s="327"/>
      <c r="H43" s="327"/>
      <c r="I43" s="327"/>
      <c r="J43" s="334" t="s">
        <v>443</v>
      </c>
      <c r="K43" s="336"/>
      <c r="L43" s="319"/>
    </row>
    <row r="44" spans="1:12" ht="15" thickBot="1" x14ac:dyDescent="0.4">
      <c r="A44" s="302"/>
      <c r="B44" s="320"/>
      <c r="C44" s="327"/>
      <c r="D44" s="335" t="s">
        <v>444</v>
      </c>
      <c r="E44" s="324"/>
      <c r="F44" s="324"/>
      <c r="G44" s="324"/>
      <c r="H44" s="327"/>
      <c r="I44" s="327"/>
      <c r="J44" s="334"/>
      <c r="K44" s="327"/>
      <c r="L44" s="319"/>
    </row>
    <row r="45" spans="1:12" ht="15" thickBot="1" x14ac:dyDescent="0.4">
      <c r="A45" s="302"/>
      <c r="B45" s="320"/>
      <c r="C45" s="327"/>
      <c r="D45" s="333" t="s">
        <v>163</v>
      </c>
      <c r="E45" s="1178"/>
      <c r="F45" s="1179"/>
      <c r="G45" s="1179"/>
      <c r="H45" s="1179"/>
      <c r="I45" s="1179"/>
      <c r="J45" s="1180"/>
      <c r="K45" s="327"/>
      <c r="L45" s="319"/>
    </row>
    <row r="46" spans="1:12" ht="15" thickBot="1" x14ac:dyDescent="0.4">
      <c r="A46" s="302"/>
      <c r="B46" s="320"/>
      <c r="C46" s="327"/>
      <c r="D46" s="333" t="s">
        <v>166</v>
      </c>
      <c r="E46" s="1178"/>
      <c r="F46" s="1179"/>
      <c r="G46" s="1179"/>
      <c r="H46" s="1179"/>
      <c r="I46" s="1179"/>
      <c r="J46" s="1180"/>
      <c r="K46" s="327"/>
      <c r="L46" s="319"/>
    </row>
    <row r="47" spans="1:12" ht="15" thickBot="1" x14ac:dyDescent="0.4">
      <c r="A47" s="302"/>
      <c r="B47" s="320"/>
      <c r="C47" s="327"/>
      <c r="D47" s="333"/>
      <c r="E47" s="327"/>
      <c r="F47" s="327"/>
      <c r="G47" s="327"/>
      <c r="H47" s="327"/>
      <c r="I47" s="327"/>
      <c r="J47" s="327"/>
      <c r="K47" s="327"/>
      <c r="L47" s="319"/>
    </row>
    <row r="48" spans="1:12" ht="191.15" customHeight="1" thickBot="1" x14ac:dyDescent="0.4">
      <c r="A48" s="302"/>
      <c r="B48" s="320"/>
      <c r="C48" s="1176" t="s">
        <v>464</v>
      </c>
      <c r="D48" s="1176"/>
      <c r="E48" s="1176"/>
      <c r="F48" s="332"/>
      <c r="G48" s="331"/>
      <c r="H48" s="330"/>
      <c r="I48" s="330"/>
      <c r="J48" s="330"/>
      <c r="K48" s="329"/>
      <c r="L48" s="319"/>
    </row>
    <row r="49" spans="1:32" s="301" customFormat="1" ht="18.75" customHeight="1" x14ac:dyDescent="0.35">
      <c r="A49" s="321"/>
      <c r="B49" s="320"/>
      <c r="C49" s="328"/>
      <c r="D49" s="328"/>
      <c r="E49" s="328"/>
      <c r="F49" s="328"/>
      <c r="G49" s="328"/>
      <c r="H49" s="328"/>
      <c r="I49" s="328"/>
      <c r="J49" s="324"/>
      <c r="K49" s="324"/>
      <c r="L49" s="319"/>
      <c r="M49" s="300"/>
      <c r="N49" s="300"/>
      <c r="O49" s="300"/>
      <c r="P49" s="300"/>
      <c r="Q49" s="300"/>
      <c r="R49" s="300"/>
      <c r="S49" s="300"/>
      <c r="T49" s="300"/>
      <c r="U49" s="300"/>
      <c r="V49" s="300"/>
      <c r="W49" s="300"/>
      <c r="X49" s="300"/>
      <c r="Y49" s="300"/>
      <c r="Z49" s="300"/>
      <c r="AA49" s="300"/>
      <c r="AB49" s="300"/>
      <c r="AC49" s="300"/>
      <c r="AD49" s="300"/>
      <c r="AE49" s="300"/>
      <c r="AF49" s="300"/>
    </row>
    <row r="50" spans="1:32" s="301" customFormat="1" ht="15.75" customHeight="1" thickBot="1" x14ac:dyDescent="0.4">
      <c r="A50" s="321"/>
      <c r="B50" s="320"/>
      <c r="C50" s="327"/>
      <c r="D50" s="326" t="s">
        <v>465</v>
      </c>
      <c r="E50" s="316"/>
      <c r="F50" s="316"/>
      <c r="G50" s="316"/>
      <c r="H50" s="316"/>
      <c r="I50" s="325" t="s">
        <v>466</v>
      </c>
      <c r="J50" s="324"/>
      <c r="K50" s="324"/>
      <c r="L50" s="319"/>
      <c r="M50" s="300"/>
      <c r="N50" s="300"/>
      <c r="O50" s="300"/>
      <c r="P50" s="300"/>
      <c r="Q50" s="300"/>
      <c r="R50" s="300"/>
      <c r="S50" s="300"/>
      <c r="T50" s="300"/>
      <c r="U50" s="300"/>
      <c r="V50" s="300"/>
      <c r="W50" s="300"/>
      <c r="X50" s="300"/>
      <c r="Y50" s="300"/>
      <c r="Z50" s="300"/>
      <c r="AA50" s="300"/>
      <c r="AB50" s="300"/>
      <c r="AC50" s="300"/>
      <c r="AD50" s="300"/>
      <c r="AE50" s="300"/>
      <c r="AF50" s="300"/>
    </row>
    <row r="51" spans="1:32" s="301" customFormat="1" ht="78" customHeight="1" x14ac:dyDescent="0.35">
      <c r="A51" s="321"/>
      <c r="B51" s="320"/>
      <c r="C51" s="323" t="s">
        <v>439</v>
      </c>
      <c r="D51" s="1173" t="s">
        <v>467</v>
      </c>
      <c r="E51" s="1174"/>
      <c r="F51" s="1175"/>
      <c r="G51" s="316"/>
      <c r="H51" s="322" t="s">
        <v>468</v>
      </c>
      <c r="I51" s="1173" t="s">
        <v>469</v>
      </c>
      <c r="J51" s="1174"/>
      <c r="K51" s="1175"/>
      <c r="L51" s="319"/>
      <c r="M51" s="300"/>
      <c r="N51" s="300"/>
      <c r="O51" s="300"/>
      <c r="P51" s="300"/>
      <c r="Q51" s="300"/>
      <c r="R51" s="300"/>
      <c r="S51" s="300"/>
      <c r="T51" s="300"/>
      <c r="U51" s="300"/>
      <c r="V51" s="300"/>
      <c r="W51" s="300"/>
      <c r="X51" s="300"/>
      <c r="Y51" s="300"/>
      <c r="Z51" s="300"/>
      <c r="AA51" s="300"/>
      <c r="AB51" s="300"/>
      <c r="AC51" s="300"/>
      <c r="AD51" s="300"/>
      <c r="AE51" s="300"/>
      <c r="AF51" s="300"/>
    </row>
    <row r="52" spans="1:32" s="301" customFormat="1" ht="54.75" customHeight="1" x14ac:dyDescent="0.35">
      <c r="A52" s="321"/>
      <c r="B52" s="320"/>
      <c r="C52" s="317" t="s">
        <v>440</v>
      </c>
      <c r="D52" s="1168" t="s">
        <v>470</v>
      </c>
      <c r="E52" s="1169"/>
      <c r="F52" s="1170"/>
      <c r="G52" s="316"/>
      <c r="H52" s="318" t="s">
        <v>471</v>
      </c>
      <c r="I52" s="1168" t="s">
        <v>472</v>
      </c>
      <c r="J52" s="1169"/>
      <c r="K52" s="1170"/>
      <c r="L52" s="319"/>
      <c r="M52" s="300"/>
      <c r="N52" s="300"/>
      <c r="O52" s="300"/>
      <c r="P52" s="300"/>
      <c r="Q52" s="300"/>
      <c r="R52" s="300"/>
      <c r="S52" s="300"/>
      <c r="T52" s="300"/>
      <c r="U52" s="300"/>
      <c r="V52" s="300"/>
      <c r="W52" s="300"/>
      <c r="X52" s="300"/>
      <c r="Y52" s="300"/>
      <c r="Z52" s="300"/>
      <c r="AA52" s="300"/>
      <c r="AB52" s="300"/>
      <c r="AC52" s="300"/>
      <c r="AD52" s="300"/>
      <c r="AE52" s="300"/>
      <c r="AF52" s="300"/>
    </row>
    <row r="53" spans="1:32" s="301" customFormat="1" ht="58.5" customHeight="1" x14ac:dyDescent="0.35">
      <c r="A53" s="321"/>
      <c r="B53" s="320"/>
      <c r="C53" s="317" t="s">
        <v>473</v>
      </c>
      <c r="D53" s="1168" t="s">
        <v>474</v>
      </c>
      <c r="E53" s="1169"/>
      <c r="F53" s="1170"/>
      <c r="G53" s="316"/>
      <c r="H53" s="318" t="s">
        <v>475</v>
      </c>
      <c r="I53" s="1168" t="s">
        <v>476</v>
      </c>
      <c r="J53" s="1169"/>
      <c r="K53" s="1170"/>
      <c r="L53" s="319"/>
      <c r="M53" s="300"/>
      <c r="N53" s="300"/>
      <c r="O53" s="300"/>
      <c r="P53" s="300"/>
      <c r="Q53" s="300"/>
      <c r="R53" s="300"/>
      <c r="S53" s="300"/>
      <c r="T53" s="300"/>
      <c r="U53" s="300"/>
      <c r="V53" s="300"/>
      <c r="W53" s="300"/>
      <c r="X53" s="300"/>
      <c r="Y53" s="300"/>
      <c r="Z53" s="300"/>
      <c r="AA53" s="300"/>
      <c r="AB53" s="300"/>
      <c r="AC53" s="300"/>
      <c r="AD53" s="300"/>
      <c r="AE53" s="300"/>
      <c r="AF53" s="300"/>
    </row>
    <row r="54" spans="1:32" ht="60" customHeight="1" x14ac:dyDescent="0.35">
      <c r="A54" s="302"/>
      <c r="B54" s="320"/>
      <c r="C54" s="317" t="s">
        <v>477</v>
      </c>
      <c r="D54" s="1168" t="s">
        <v>478</v>
      </c>
      <c r="E54" s="1169"/>
      <c r="F54" s="1170"/>
      <c r="G54" s="316"/>
      <c r="H54" s="318" t="s">
        <v>479</v>
      </c>
      <c r="I54" s="1168" t="s">
        <v>480</v>
      </c>
      <c r="J54" s="1169"/>
      <c r="K54" s="1170"/>
      <c r="L54" s="319"/>
    </row>
    <row r="55" spans="1:32" ht="54" customHeight="1" x14ac:dyDescent="0.35">
      <c r="A55" s="302"/>
      <c r="B55" s="311"/>
      <c r="C55" s="317" t="s">
        <v>481</v>
      </c>
      <c r="D55" s="1168" t="s">
        <v>482</v>
      </c>
      <c r="E55" s="1169"/>
      <c r="F55" s="1170"/>
      <c r="G55" s="316"/>
      <c r="H55" s="318" t="s">
        <v>483</v>
      </c>
      <c r="I55" s="1168" t="s">
        <v>484</v>
      </c>
      <c r="J55" s="1169"/>
      <c r="K55" s="1170"/>
      <c r="L55" s="308"/>
    </row>
    <row r="56" spans="1:32" ht="61.5" customHeight="1" thickBot="1" x14ac:dyDescent="0.4">
      <c r="A56" s="302"/>
      <c r="B56" s="311"/>
      <c r="C56" s="317" t="s">
        <v>485</v>
      </c>
      <c r="D56" s="1168" t="s">
        <v>486</v>
      </c>
      <c r="E56" s="1169"/>
      <c r="F56" s="1170"/>
      <c r="G56" s="316"/>
      <c r="H56" s="315" t="s">
        <v>487</v>
      </c>
      <c r="I56" s="1181" t="s">
        <v>488</v>
      </c>
      <c r="J56" s="1182"/>
      <c r="K56" s="1183"/>
      <c r="L56" s="308"/>
    </row>
    <row r="57" spans="1:32" ht="61.5" customHeight="1" x14ac:dyDescent="0.35">
      <c r="A57" s="302"/>
      <c r="B57" s="311"/>
      <c r="C57" s="314" t="s">
        <v>489</v>
      </c>
      <c r="D57" s="1168" t="s">
        <v>490</v>
      </c>
      <c r="E57" s="1169"/>
      <c r="F57" s="1170"/>
      <c r="G57" s="311"/>
      <c r="H57" s="310"/>
      <c r="I57" s="309"/>
      <c r="J57" s="309"/>
      <c r="K57" s="309"/>
      <c r="L57" s="308"/>
    </row>
    <row r="58" spans="1:32" ht="61.5" customHeight="1" thickBot="1" x14ac:dyDescent="0.4">
      <c r="A58" s="302"/>
      <c r="B58" s="313"/>
      <c r="C58" s="312" t="s">
        <v>491</v>
      </c>
      <c r="D58" s="1181" t="s">
        <v>492</v>
      </c>
      <c r="E58" s="1182"/>
      <c r="F58" s="1183"/>
      <c r="G58" s="311"/>
      <c r="H58" s="310"/>
      <c r="I58" s="309"/>
      <c r="J58" s="309"/>
      <c r="K58" s="309"/>
      <c r="L58" s="308"/>
    </row>
    <row r="59" spans="1:32" ht="15" thickBot="1" x14ac:dyDescent="0.4">
      <c r="A59" s="302"/>
      <c r="B59" s="307"/>
      <c r="C59" s="306"/>
      <c r="D59" s="305"/>
      <c r="E59" s="305"/>
      <c r="F59" s="305"/>
      <c r="G59" s="305"/>
      <c r="H59" s="305"/>
      <c r="I59" s="305"/>
      <c r="J59" s="304"/>
      <c r="K59" s="304"/>
      <c r="L59" s="303"/>
    </row>
    <row r="60" spans="1:32" ht="50.15" customHeight="1" x14ac:dyDescent="0.35">
      <c r="A60" s="302"/>
      <c r="C60" s="300"/>
    </row>
    <row r="61" spans="1:32" ht="50.15" customHeight="1" x14ac:dyDescent="0.35">
      <c r="A61" s="302"/>
      <c r="C61" s="300"/>
    </row>
    <row r="62" spans="1:32" ht="49.5" customHeight="1" x14ac:dyDescent="0.35">
      <c r="A62" s="302"/>
      <c r="C62" s="300"/>
    </row>
    <row r="63" spans="1:32" ht="50.15" customHeight="1" x14ac:dyDescent="0.35">
      <c r="A63" s="302"/>
      <c r="C63" s="300"/>
    </row>
    <row r="64" spans="1:32" ht="50.15" customHeight="1" x14ac:dyDescent="0.35">
      <c r="A64" s="302"/>
      <c r="C64" s="300"/>
    </row>
    <row r="65" spans="1:3" ht="50.15" customHeight="1" x14ac:dyDescent="0.35">
      <c r="A65" s="302"/>
      <c r="C65" s="300"/>
    </row>
    <row r="66" spans="1:3" x14ac:dyDescent="0.35">
      <c r="A66" s="302"/>
      <c r="C66" s="300"/>
    </row>
    <row r="67" spans="1:3" x14ac:dyDescent="0.35">
      <c r="A67" s="302"/>
      <c r="C67" s="300"/>
    </row>
    <row r="68" spans="1:3" x14ac:dyDescent="0.35">
      <c r="A68" s="302"/>
      <c r="C68" s="300"/>
    </row>
    <row r="69" spans="1:3" x14ac:dyDescent="0.35">
      <c r="C69" s="300"/>
    </row>
    <row r="70" spans="1:3" x14ac:dyDescent="0.35">
      <c r="C70" s="300"/>
    </row>
    <row r="71" spans="1:3" x14ac:dyDescent="0.35">
      <c r="C71" s="300"/>
    </row>
    <row r="72" spans="1:3" x14ac:dyDescent="0.35">
      <c r="C72" s="300"/>
    </row>
    <row r="73" spans="1:3" x14ac:dyDescent="0.35">
      <c r="C73" s="300"/>
    </row>
    <row r="74" spans="1:3" x14ac:dyDescent="0.35">
      <c r="C74" s="300"/>
    </row>
    <row r="75" spans="1:3" x14ac:dyDescent="0.35">
      <c r="C75" s="300"/>
    </row>
    <row r="76" spans="1:3" x14ac:dyDescent="0.35">
      <c r="C76" s="300"/>
    </row>
    <row r="77" spans="1:3" x14ac:dyDescent="0.35">
      <c r="C77" s="300"/>
    </row>
    <row r="78" spans="1:3" x14ac:dyDescent="0.35">
      <c r="C78" s="300"/>
    </row>
    <row r="79" spans="1:3" x14ac:dyDescent="0.35">
      <c r="C79" s="300"/>
    </row>
    <row r="80" spans="1:3" x14ac:dyDescent="0.35">
      <c r="C80" s="300"/>
    </row>
    <row r="81" spans="3:3" x14ac:dyDescent="0.35">
      <c r="C81" s="300"/>
    </row>
    <row r="82" spans="3:3" x14ac:dyDescent="0.35">
      <c r="C82" s="300"/>
    </row>
    <row r="83" spans="3:3" x14ac:dyDescent="0.35">
      <c r="C83" s="300"/>
    </row>
    <row r="84" spans="3:3" x14ac:dyDescent="0.35">
      <c r="C84" s="300"/>
    </row>
    <row r="85" spans="3:3" x14ac:dyDescent="0.35">
      <c r="C85" s="300"/>
    </row>
    <row r="86" spans="3:3" x14ac:dyDescent="0.35">
      <c r="C86" s="300"/>
    </row>
    <row r="87" spans="3:3" x14ac:dyDescent="0.35">
      <c r="C87" s="300"/>
    </row>
    <row r="88" spans="3:3" x14ac:dyDescent="0.35">
      <c r="C88" s="300"/>
    </row>
    <row r="89" spans="3:3" x14ac:dyDescent="0.35">
      <c r="C89" s="300"/>
    </row>
    <row r="90" spans="3:3" x14ac:dyDescent="0.35">
      <c r="C90" s="300"/>
    </row>
    <row r="91" spans="3:3" x14ac:dyDescent="0.35">
      <c r="C91" s="300"/>
    </row>
    <row r="92" spans="3:3" x14ac:dyDescent="0.35">
      <c r="C92" s="300"/>
    </row>
    <row r="93" spans="3:3" x14ac:dyDescent="0.35">
      <c r="C93" s="300"/>
    </row>
    <row r="94" spans="3:3" x14ac:dyDescent="0.35">
      <c r="C94" s="300"/>
    </row>
    <row r="95" spans="3:3" x14ac:dyDescent="0.35">
      <c r="C95" s="300"/>
    </row>
    <row r="96" spans="3:3" x14ac:dyDescent="0.35">
      <c r="C96" s="300"/>
    </row>
    <row r="97" spans="3:3" x14ac:dyDescent="0.35">
      <c r="C97" s="300"/>
    </row>
    <row r="98" spans="3:3" x14ac:dyDescent="0.35">
      <c r="C98" s="300"/>
    </row>
    <row r="99" spans="3:3" x14ac:dyDescent="0.35">
      <c r="C99" s="300"/>
    </row>
    <row r="100" spans="3:3" x14ac:dyDescent="0.35">
      <c r="C100" s="300"/>
    </row>
    <row r="101" spans="3:3" x14ac:dyDescent="0.35">
      <c r="C101" s="300"/>
    </row>
    <row r="102" spans="3:3" x14ac:dyDescent="0.35">
      <c r="C102" s="300"/>
    </row>
    <row r="103" spans="3:3" x14ac:dyDescent="0.35">
      <c r="C103" s="300"/>
    </row>
    <row r="104" spans="3:3" x14ac:dyDescent="0.35">
      <c r="C104" s="300"/>
    </row>
    <row r="105" spans="3:3" x14ac:dyDescent="0.35">
      <c r="C105" s="300"/>
    </row>
    <row r="106" spans="3:3" x14ac:dyDescent="0.35">
      <c r="C106" s="300"/>
    </row>
    <row r="107" spans="3:3" x14ac:dyDescent="0.35">
      <c r="C107" s="300"/>
    </row>
  </sheetData>
  <mergeCells count="52">
    <mergeCell ref="C3:K3"/>
    <mergeCell ref="C4:K4"/>
    <mergeCell ref="C5:K5"/>
    <mergeCell ref="D7:E7"/>
    <mergeCell ref="F7:G7"/>
    <mergeCell ref="H7:I7"/>
    <mergeCell ref="D8:E8"/>
    <mergeCell ref="H8:I8"/>
    <mergeCell ref="D22:E22"/>
    <mergeCell ref="H22:I22"/>
    <mergeCell ref="D21:E21"/>
    <mergeCell ref="F21:G21"/>
    <mergeCell ref="H21:I21"/>
    <mergeCell ref="H40:I40"/>
    <mergeCell ref="E26:J26"/>
    <mergeCell ref="D11:K11"/>
    <mergeCell ref="E12:J12"/>
    <mergeCell ref="E25:J25"/>
    <mergeCell ref="E13:J13"/>
    <mergeCell ref="C15:J15"/>
    <mergeCell ref="D16:K19"/>
    <mergeCell ref="C28:J28"/>
    <mergeCell ref="D29:K36"/>
    <mergeCell ref="D39:E39"/>
    <mergeCell ref="F39:G39"/>
    <mergeCell ref="H39:I39"/>
    <mergeCell ref="D56:F56"/>
    <mergeCell ref="I56:K56"/>
    <mergeCell ref="D57:F57"/>
    <mergeCell ref="D58:F58"/>
    <mergeCell ref="D53:F53"/>
    <mergeCell ref="I53:K53"/>
    <mergeCell ref="D54:F54"/>
    <mergeCell ref="I54:K54"/>
    <mergeCell ref="D55:F55"/>
    <mergeCell ref="I55:K55"/>
    <mergeCell ref="D52:F52"/>
    <mergeCell ref="I52:K52"/>
    <mergeCell ref="F41:G41"/>
    <mergeCell ref="H41:I41"/>
    <mergeCell ref="I51:K51"/>
    <mergeCell ref="D41:E41"/>
    <mergeCell ref="C48:E48"/>
    <mergeCell ref="D51:F51"/>
    <mergeCell ref="C40:C43"/>
    <mergeCell ref="D40:E40"/>
    <mergeCell ref="D42:E42"/>
    <mergeCell ref="F42:G42"/>
    <mergeCell ref="H42:I42"/>
    <mergeCell ref="E45:J45"/>
    <mergeCell ref="E46:J46"/>
    <mergeCell ref="F40:G40"/>
  </mergeCells>
  <dataValidations count="6">
    <dataValidation type="list" allowBlank="1" showInputMessage="1" showErrorMessage="1" prompt="Please use drop down menu to enter data " sqref="F8:G8 F22:G22 F40:G40" xr:uid="{00000000-0002-0000-0800-000000000000}">
      <formula1>"Outcome 1, Outcome 2, Outcome 3, Outcome 4, Outcome 5, Outcome 6, Outcome 7, Outcome 8"</formula1>
    </dataValidation>
    <dataValidation allowBlank="1" showInputMessage="1" showErrorMessage="1" prompt="Report the project components/outcomes as in the project document " sqref="D7:E7 D21:E21 D39:E39" xr:uid="{00000000-0002-0000-0800-000001000000}"/>
    <dataValidation allowBlank="1" showInputMessage="1" showErrorMessage="1" prompt="Please use the drop-down menu to fill this section" sqref="F7:G7 F21:G21 F39:G39" xr:uid="{00000000-0002-0000-0800-000002000000}"/>
    <dataValidation allowBlank="1" showInputMessage="1" showErrorMessage="1" prompt="Refers to the progress expected to be reached at project finalization. " sqref="H7:I7 H21:I21 H39:I39" xr:uid="{00000000-0002-0000-0800-000003000000}"/>
    <dataValidation allowBlank="1" showInputMessage="1" showErrorMessage="1" prompt="Report on the progress at output level and explain how it relates to the key milestone (outcome/project component)" sqref="J7 J21 J39" xr:uid="{00000000-0002-0000-0800-000004000000}"/>
    <dataValidation type="list" allowBlank="1" showInputMessage="1" showErrorMessage="1" sqref="F41:G42" xr:uid="{00000000-0002-0000-0800-000005000000}">
      <formula1>"Outcome 1, Outcome 2, Outcome 3, Outcome 4, Outcome 5, Outcome 6, Outcome 7, Outcome 8"</formula1>
    </dataValidation>
  </dataValidations>
  <hyperlinks>
    <hyperlink ref="E13" r:id="rId1" xr:uid="{00000000-0004-0000-0800-000000000000}"/>
  </hyperlinks>
  <pageMargins left="0.2" right="0.21" top="0.17" bottom="0.17" header="0.17" footer="0.17"/>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112"/>
  <sheetViews>
    <sheetView topLeftCell="A17" zoomScale="80" zoomScaleNormal="80" zoomScalePageLayoutView="80" workbookViewId="0">
      <selection activeCell="P25" sqref="P25"/>
    </sheetView>
  </sheetViews>
  <sheetFormatPr defaultColWidth="8.81640625" defaultRowHeight="14.5" x14ac:dyDescent="0.35"/>
  <cols>
    <col min="1" max="1" width="2.1796875" style="300" customWidth="1"/>
    <col min="2" max="2" width="2.453125" style="300" customWidth="1"/>
    <col min="3" max="3" width="22.453125" style="301" customWidth="1"/>
    <col min="4" max="4" width="15.36328125" style="300" customWidth="1"/>
    <col min="5" max="5" width="15" style="300" customWidth="1"/>
    <col min="6" max="6" width="16.1796875" style="300" customWidth="1"/>
    <col min="7" max="7" width="12.08984375" style="300" customWidth="1"/>
    <col min="8" max="8" width="18.81640625" style="300" customWidth="1"/>
    <col min="9" max="9" width="9.81640625" style="300" customWidth="1"/>
    <col min="10" max="10" width="34.453125" style="300" customWidth="1"/>
    <col min="11" max="11" width="13.7265625" style="300" customWidth="1"/>
    <col min="12" max="12" width="2.54296875" style="300" customWidth="1"/>
    <col min="13" max="13" width="2" style="300" customWidth="1"/>
    <col min="14" max="16384" width="8.81640625" style="300"/>
  </cols>
  <sheetData>
    <row r="1" spans="1:23" ht="15" thickBot="1" x14ac:dyDescent="0.4">
      <c r="A1" s="302"/>
      <c r="B1" s="302"/>
      <c r="C1" s="321"/>
      <c r="D1" s="302"/>
      <c r="E1" s="302"/>
      <c r="F1" s="302"/>
      <c r="G1" s="302"/>
      <c r="H1" s="302"/>
      <c r="I1" s="302"/>
      <c r="L1" s="302"/>
    </row>
    <row r="2" spans="1:23" ht="15" thickBot="1" x14ac:dyDescent="0.4">
      <c r="A2" s="302"/>
      <c r="B2" s="356"/>
      <c r="C2" s="355"/>
      <c r="D2" s="354"/>
      <c r="E2" s="354"/>
      <c r="F2" s="354"/>
      <c r="G2" s="354"/>
      <c r="H2" s="354"/>
      <c r="I2" s="354"/>
      <c r="J2" s="353"/>
      <c r="K2" s="353"/>
      <c r="L2" s="352"/>
    </row>
    <row r="3" spans="1:23" ht="20.5" thickBot="1" x14ac:dyDescent="0.45">
      <c r="A3" s="302"/>
      <c r="B3" s="351"/>
      <c r="C3" s="1211" t="s">
        <v>510</v>
      </c>
      <c r="D3" s="1212"/>
      <c r="E3" s="1212"/>
      <c r="F3" s="1212"/>
      <c r="G3" s="1212"/>
      <c r="H3" s="1212"/>
      <c r="I3" s="1212"/>
      <c r="J3" s="1212"/>
      <c r="K3" s="1213"/>
      <c r="L3" s="350"/>
    </row>
    <row r="4" spans="1:23" ht="15" customHeight="1" x14ac:dyDescent="0.35">
      <c r="A4" s="302"/>
      <c r="B4" s="311"/>
      <c r="C4" s="1214" t="s">
        <v>424</v>
      </c>
      <c r="D4" s="1214"/>
      <c r="E4" s="1214"/>
      <c r="F4" s="1214"/>
      <c r="G4" s="1214"/>
      <c r="H4" s="1214"/>
      <c r="I4" s="1214"/>
      <c r="J4" s="1214"/>
      <c r="K4" s="1214"/>
      <c r="L4" s="308"/>
    </row>
    <row r="5" spans="1:23" ht="15" customHeight="1" x14ac:dyDescent="0.35">
      <c r="A5" s="302"/>
      <c r="B5" s="311"/>
      <c r="C5" s="1215" t="s">
        <v>425</v>
      </c>
      <c r="D5" s="1215"/>
      <c r="E5" s="1215"/>
      <c r="F5" s="1215"/>
      <c r="G5" s="1215"/>
      <c r="H5" s="1215"/>
      <c r="I5" s="1215"/>
      <c r="J5" s="1215"/>
      <c r="K5" s="1215"/>
      <c r="L5" s="308"/>
    </row>
    <row r="6" spans="1:23" ht="14.5" customHeight="1" x14ac:dyDescent="0.35">
      <c r="A6" s="302"/>
      <c r="B6" s="311"/>
      <c r="C6" s="327"/>
      <c r="D6" s="316"/>
      <c r="E6" s="316"/>
      <c r="F6" s="316"/>
      <c r="G6" s="316"/>
      <c r="H6" s="316"/>
      <c r="I6" s="316"/>
      <c r="J6" s="324"/>
      <c r="K6" s="324"/>
      <c r="L6" s="308"/>
    </row>
    <row r="7" spans="1:23" ht="28.75" customHeight="1" thickBot="1" x14ac:dyDescent="0.4">
      <c r="A7" s="302"/>
      <c r="B7" s="311"/>
      <c r="C7" s="327"/>
      <c r="D7" s="1205" t="s">
        <v>426</v>
      </c>
      <c r="E7" s="1205"/>
      <c r="F7" s="1205" t="s">
        <v>427</v>
      </c>
      <c r="G7" s="1205"/>
      <c r="H7" s="1206" t="s">
        <v>428</v>
      </c>
      <c r="I7" s="1206"/>
      <c r="J7" s="338" t="s">
        <v>429</v>
      </c>
      <c r="K7" s="338" t="s">
        <v>430</v>
      </c>
      <c r="L7" s="308"/>
    </row>
    <row r="8" spans="1:23" s="301" customFormat="1" ht="177.65" customHeight="1" thickBot="1" x14ac:dyDescent="0.4">
      <c r="A8" s="321"/>
      <c r="B8" s="320"/>
      <c r="C8" s="347" t="s">
        <v>431</v>
      </c>
      <c r="D8" s="1207" t="s">
        <v>438</v>
      </c>
      <c r="E8" s="1208"/>
      <c r="F8" s="346" t="s">
        <v>439</v>
      </c>
      <c r="G8" s="345" t="s">
        <v>440</v>
      </c>
      <c r="H8" s="1209" t="s">
        <v>511</v>
      </c>
      <c r="I8" s="1210"/>
      <c r="J8" s="344" t="s">
        <v>512</v>
      </c>
      <c r="K8" s="763" t="s">
        <v>448</v>
      </c>
      <c r="L8" s="319"/>
      <c r="N8" s="300"/>
      <c r="O8" s="300"/>
      <c r="P8" s="300"/>
      <c r="Q8" s="300"/>
      <c r="R8" s="300"/>
      <c r="S8" s="300"/>
      <c r="T8" s="300"/>
      <c r="U8" s="300"/>
      <c r="V8" s="300"/>
      <c r="W8" s="300"/>
    </row>
    <row r="9" spans="1:23" s="301" customFormat="1" ht="32.15" customHeight="1" thickBot="1" x14ac:dyDescent="0.4">
      <c r="A9" s="321"/>
      <c r="B9" s="320"/>
      <c r="C9" s="347"/>
      <c r="D9" s="1216"/>
      <c r="E9" s="1217"/>
      <c r="F9" s="357"/>
      <c r="G9" s="358"/>
      <c r="H9" s="359"/>
      <c r="I9" s="358"/>
      <c r="J9" s="337"/>
      <c r="K9" s="337"/>
      <c r="L9" s="319"/>
      <c r="N9" s="300"/>
      <c r="O9" s="300"/>
      <c r="P9" s="300"/>
      <c r="Q9" s="300"/>
      <c r="R9" s="300"/>
      <c r="S9" s="300"/>
      <c r="T9" s="300"/>
      <c r="U9" s="300"/>
      <c r="V9" s="300"/>
      <c r="W9" s="300"/>
    </row>
    <row r="10" spans="1:23" s="301" customFormat="1" ht="29.15" customHeight="1" thickBot="1" x14ac:dyDescent="0.4">
      <c r="A10" s="321"/>
      <c r="B10" s="320"/>
      <c r="C10" s="360"/>
      <c r="D10" s="1218"/>
      <c r="E10" s="1219"/>
      <c r="F10" s="361"/>
      <c r="G10" s="362"/>
      <c r="H10" s="1171"/>
      <c r="I10" s="1172"/>
      <c r="J10" s="337"/>
      <c r="K10" s="337"/>
      <c r="L10" s="319"/>
      <c r="N10" s="300"/>
      <c r="O10" s="300"/>
      <c r="P10" s="300"/>
      <c r="Q10" s="300"/>
      <c r="R10" s="300"/>
      <c r="S10" s="300"/>
      <c r="T10" s="300"/>
      <c r="U10" s="300"/>
      <c r="V10" s="300"/>
      <c r="W10" s="300"/>
    </row>
    <row r="11" spans="1:23" s="301" customFormat="1" ht="27.65" customHeight="1" thickBot="1" x14ac:dyDescent="0.4">
      <c r="A11" s="321"/>
      <c r="B11" s="320"/>
      <c r="C11" s="360"/>
      <c r="D11" s="1216"/>
      <c r="E11" s="1217"/>
      <c r="F11" s="1171"/>
      <c r="G11" s="1172"/>
      <c r="H11" s="1171"/>
      <c r="I11" s="1172"/>
      <c r="J11" s="337"/>
      <c r="K11" s="337"/>
      <c r="L11" s="319"/>
      <c r="N11" s="300"/>
      <c r="O11" s="300"/>
      <c r="P11" s="300"/>
      <c r="Q11" s="300"/>
      <c r="R11" s="300"/>
      <c r="S11" s="300"/>
      <c r="T11" s="300"/>
      <c r="U11" s="300"/>
      <c r="V11" s="300"/>
      <c r="W11" s="300"/>
    </row>
    <row r="12" spans="1:23" s="301" customFormat="1" ht="24" customHeight="1" thickBot="1" x14ac:dyDescent="0.4">
      <c r="A12" s="321"/>
      <c r="B12" s="320"/>
      <c r="C12" s="349"/>
      <c r="D12" s="348"/>
      <c r="E12" s="348"/>
      <c r="F12" s="348"/>
      <c r="G12" s="348"/>
      <c r="H12" s="348"/>
      <c r="I12" s="348"/>
      <c r="J12" s="334" t="s">
        <v>443</v>
      </c>
      <c r="K12" s="341" t="s">
        <v>448</v>
      </c>
      <c r="L12" s="319"/>
      <c r="N12" s="300"/>
      <c r="O12" s="300"/>
      <c r="P12" s="300"/>
      <c r="Q12" s="300"/>
      <c r="R12" s="300"/>
      <c r="S12" s="300"/>
      <c r="T12" s="300"/>
      <c r="U12" s="300"/>
      <c r="V12" s="300"/>
      <c r="W12" s="300"/>
    </row>
    <row r="13" spans="1:23" s="301" customFormat="1" ht="18.75" customHeight="1" x14ac:dyDescent="0.35">
      <c r="A13" s="321"/>
      <c r="B13" s="320"/>
      <c r="C13" s="349"/>
      <c r="D13" s="348"/>
      <c r="E13" s="348"/>
      <c r="F13" s="348"/>
      <c r="G13" s="348"/>
      <c r="H13" s="348"/>
      <c r="I13" s="348"/>
      <c r="J13" s="334"/>
      <c r="K13" s="327"/>
      <c r="L13" s="319"/>
      <c r="N13" s="300"/>
      <c r="O13" s="300"/>
      <c r="P13" s="300"/>
      <c r="Q13" s="300"/>
      <c r="R13" s="300"/>
      <c r="S13" s="300"/>
      <c r="T13" s="300"/>
      <c r="U13" s="300"/>
      <c r="V13" s="300"/>
      <c r="W13" s="300"/>
    </row>
    <row r="14" spans="1:23" s="301" customFormat="1" ht="15" thickBot="1" x14ac:dyDescent="0.4">
      <c r="A14" s="321"/>
      <c r="B14" s="320"/>
      <c r="C14" s="349"/>
      <c r="D14" s="1187" t="s">
        <v>444</v>
      </c>
      <c r="E14" s="1187"/>
      <c r="F14" s="1187"/>
      <c r="G14" s="1187"/>
      <c r="H14" s="1187"/>
      <c r="I14" s="1187"/>
      <c r="J14" s="1187"/>
      <c r="K14" s="1187"/>
      <c r="L14" s="319"/>
      <c r="N14" s="300"/>
      <c r="O14" s="300"/>
      <c r="P14" s="300"/>
      <c r="Q14" s="300"/>
      <c r="R14" s="300"/>
      <c r="S14" s="300"/>
      <c r="T14" s="300"/>
      <c r="U14" s="300"/>
      <c r="V14" s="300"/>
      <c r="W14" s="300"/>
    </row>
    <row r="15" spans="1:23" s="301" customFormat="1" ht="15" thickBot="1" x14ac:dyDescent="0.4">
      <c r="A15" s="321"/>
      <c r="B15" s="320"/>
      <c r="C15" s="349"/>
      <c r="D15" s="333" t="s">
        <v>163</v>
      </c>
      <c r="E15" s="1188" t="s">
        <v>164</v>
      </c>
      <c r="F15" s="1189"/>
      <c r="G15" s="1189"/>
      <c r="H15" s="1189"/>
      <c r="I15" s="1189"/>
      <c r="J15" s="1190"/>
      <c r="K15" s="348"/>
      <c r="L15" s="319"/>
      <c r="N15" s="300"/>
      <c r="O15" s="300"/>
      <c r="P15" s="300"/>
      <c r="Q15" s="300"/>
      <c r="R15" s="300"/>
      <c r="S15" s="300"/>
      <c r="T15" s="300"/>
      <c r="U15" s="300"/>
      <c r="V15" s="300"/>
      <c r="W15" s="300"/>
    </row>
    <row r="16" spans="1:23" s="301" customFormat="1" ht="15" thickBot="1" x14ac:dyDescent="0.4">
      <c r="A16" s="321"/>
      <c r="B16" s="320"/>
      <c r="C16" s="349"/>
      <c r="D16" s="333" t="s">
        <v>166</v>
      </c>
      <c r="E16" s="1192" t="s">
        <v>167</v>
      </c>
      <c r="F16" s="1193"/>
      <c r="G16" s="1193"/>
      <c r="H16" s="1193"/>
      <c r="I16" s="1193"/>
      <c r="J16" s="1194"/>
      <c r="K16" s="348"/>
      <c r="L16" s="319"/>
      <c r="N16" s="300"/>
      <c r="O16" s="300"/>
      <c r="P16" s="300"/>
      <c r="Q16" s="300"/>
      <c r="R16" s="300"/>
      <c r="S16" s="300"/>
      <c r="T16" s="300"/>
      <c r="U16" s="300"/>
      <c r="V16" s="300"/>
      <c r="W16" s="300"/>
    </row>
    <row r="17" spans="1:23" s="301" customFormat="1" ht="13.5" customHeight="1" x14ac:dyDescent="0.35">
      <c r="A17" s="321"/>
      <c r="B17" s="320"/>
      <c r="C17" s="349"/>
      <c r="D17" s="348"/>
      <c r="E17" s="348"/>
      <c r="F17" s="348"/>
      <c r="G17" s="348"/>
      <c r="H17" s="348"/>
      <c r="I17" s="348"/>
      <c r="J17" s="348"/>
      <c r="K17" s="348"/>
      <c r="L17" s="319"/>
      <c r="N17" s="300"/>
      <c r="O17" s="300"/>
      <c r="P17" s="300"/>
      <c r="Q17" s="300"/>
      <c r="R17" s="300"/>
      <c r="S17" s="300"/>
      <c r="T17" s="300"/>
      <c r="U17" s="300"/>
      <c r="V17" s="300"/>
      <c r="W17" s="300"/>
    </row>
    <row r="18" spans="1:23" s="301" customFormat="1" ht="30.75" customHeight="1" thickBot="1" x14ac:dyDescent="0.4">
      <c r="A18" s="321"/>
      <c r="B18" s="320"/>
      <c r="C18" s="1195" t="s">
        <v>445</v>
      </c>
      <c r="D18" s="1195"/>
      <c r="E18" s="1195"/>
      <c r="F18" s="1195"/>
      <c r="G18" s="1195"/>
      <c r="H18" s="1195"/>
      <c r="I18" s="1195"/>
      <c r="J18" s="1195"/>
      <c r="K18" s="324"/>
      <c r="L18" s="319"/>
      <c r="N18" s="300"/>
      <c r="O18" s="300"/>
      <c r="P18" s="300"/>
      <c r="Q18" s="300"/>
      <c r="R18" s="300"/>
      <c r="S18" s="300"/>
      <c r="T18" s="300"/>
      <c r="U18" s="300"/>
      <c r="V18" s="300"/>
      <c r="W18" s="300"/>
    </row>
    <row r="19" spans="1:23" s="301" customFormat="1" ht="22.5" customHeight="1" x14ac:dyDescent="0.35">
      <c r="A19" s="321"/>
      <c r="B19" s="320"/>
      <c r="C19" s="340"/>
      <c r="D19" s="1196" t="s">
        <v>1428</v>
      </c>
      <c r="E19" s="1197"/>
      <c r="F19" s="1197"/>
      <c r="G19" s="1197"/>
      <c r="H19" s="1197"/>
      <c r="I19" s="1197"/>
      <c r="J19" s="1197"/>
      <c r="K19" s="1198"/>
      <c r="L19" s="319"/>
      <c r="N19" s="300"/>
      <c r="O19" s="300"/>
      <c r="P19" s="300"/>
      <c r="Q19" s="300"/>
      <c r="R19" s="300"/>
      <c r="S19" s="300"/>
      <c r="T19" s="300"/>
      <c r="U19" s="300"/>
      <c r="V19" s="300"/>
      <c r="W19" s="300"/>
    </row>
    <row r="20" spans="1:23" s="301" customFormat="1" ht="16" customHeight="1" x14ac:dyDescent="0.35">
      <c r="A20" s="321"/>
      <c r="B20" s="320"/>
      <c r="C20" s="340"/>
      <c r="D20" s="1199"/>
      <c r="E20" s="1200"/>
      <c r="F20" s="1200"/>
      <c r="G20" s="1200"/>
      <c r="H20" s="1200"/>
      <c r="I20" s="1200"/>
      <c r="J20" s="1200"/>
      <c r="K20" s="1201"/>
      <c r="L20" s="319"/>
      <c r="N20" s="300"/>
      <c r="O20" s="300"/>
      <c r="P20" s="300"/>
      <c r="Q20" s="300"/>
      <c r="R20" s="300"/>
      <c r="S20" s="300"/>
      <c r="T20" s="300"/>
      <c r="U20" s="300"/>
      <c r="V20" s="300"/>
      <c r="W20" s="300"/>
    </row>
    <row r="21" spans="1:23" s="301" customFormat="1" ht="16.5" customHeight="1" x14ac:dyDescent="0.35">
      <c r="A21" s="321"/>
      <c r="B21" s="320"/>
      <c r="C21" s="340"/>
      <c r="D21" s="1199"/>
      <c r="E21" s="1200"/>
      <c r="F21" s="1200"/>
      <c r="G21" s="1200"/>
      <c r="H21" s="1200"/>
      <c r="I21" s="1200"/>
      <c r="J21" s="1200"/>
      <c r="K21" s="1201"/>
      <c r="L21" s="319"/>
      <c r="N21" s="300"/>
      <c r="O21" s="300"/>
      <c r="P21" s="300"/>
      <c r="Q21" s="300"/>
      <c r="R21" s="300"/>
      <c r="S21" s="300"/>
      <c r="T21" s="300"/>
      <c r="U21" s="300"/>
      <c r="V21" s="300"/>
      <c r="W21" s="300"/>
    </row>
    <row r="22" spans="1:23" s="301" customFormat="1" ht="31.5" customHeight="1" thickBot="1" x14ac:dyDescent="0.4">
      <c r="A22" s="321"/>
      <c r="B22" s="320"/>
      <c r="C22" s="340"/>
      <c r="D22" s="1202"/>
      <c r="E22" s="1203"/>
      <c r="F22" s="1203"/>
      <c r="G22" s="1203"/>
      <c r="H22" s="1203"/>
      <c r="I22" s="1203"/>
      <c r="J22" s="1203"/>
      <c r="K22" s="1204"/>
      <c r="L22" s="319"/>
      <c r="N22" s="300"/>
      <c r="O22" s="300"/>
      <c r="P22" s="300"/>
      <c r="Q22" s="300"/>
      <c r="R22" s="300"/>
      <c r="S22" s="300"/>
      <c r="T22" s="300"/>
      <c r="U22" s="300"/>
      <c r="V22" s="300"/>
      <c r="W22" s="300"/>
    </row>
    <row r="23" spans="1:23" s="301" customFormat="1" x14ac:dyDescent="0.35">
      <c r="A23" s="321"/>
      <c r="B23" s="320"/>
      <c r="C23" s="340"/>
      <c r="D23" s="340"/>
      <c r="E23" s="340"/>
      <c r="F23" s="340"/>
      <c r="G23" s="340"/>
      <c r="H23" s="340"/>
      <c r="I23" s="340"/>
      <c r="J23" s="324"/>
      <c r="K23" s="324"/>
      <c r="L23" s="319"/>
      <c r="N23" s="300"/>
      <c r="O23" s="300"/>
      <c r="P23" s="300"/>
      <c r="Q23" s="300"/>
      <c r="R23" s="300"/>
      <c r="S23" s="300"/>
      <c r="T23" s="300"/>
      <c r="U23" s="300"/>
      <c r="V23" s="300"/>
      <c r="W23" s="300"/>
    </row>
    <row r="24" spans="1:23" ht="25.4" customHeight="1" thickBot="1" x14ac:dyDescent="0.4">
      <c r="A24" s="302"/>
      <c r="B24" s="320"/>
      <c r="C24" s="339"/>
      <c r="D24" s="1205" t="s">
        <v>426</v>
      </c>
      <c r="E24" s="1205"/>
      <c r="F24" s="1205" t="s">
        <v>427</v>
      </c>
      <c r="G24" s="1205"/>
      <c r="H24" s="1206" t="s">
        <v>428</v>
      </c>
      <c r="I24" s="1206"/>
      <c r="J24" s="338" t="s">
        <v>429</v>
      </c>
      <c r="K24" s="338" t="s">
        <v>430</v>
      </c>
      <c r="L24" s="319"/>
    </row>
    <row r="25" spans="1:23" ht="266" customHeight="1" thickBot="1" x14ac:dyDescent="0.4">
      <c r="A25" s="302"/>
      <c r="B25" s="320"/>
      <c r="C25" s="347" t="s">
        <v>449</v>
      </c>
      <c r="D25" s="1207" t="s">
        <v>438</v>
      </c>
      <c r="E25" s="1208"/>
      <c r="F25" s="346" t="s">
        <v>439</v>
      </c>
      <c r="G25" s="345" t="s">
        <v>440</v>
      </c>
      <c r="H25" s="1207" t="s">
        <v>513</v>
      </c>
      <c r="I25" s="1208"/>
      <c r="J25" s="343" t="s">
        <v>514</v>
      </c>
      <c r="K25" s="342" t="s">
        <v>448</v>
      </c>
      <c r="L25" s="319"/>
    </row>
    <row r="26" spans="1:23" ht="40" customHeight="1" thickBot="1" x14ac:dyDescent="0.4">
      <c r="A26" s="302"/>
      <c r="B26" s="320"/>
      <c r="C26" s="360"/>
      <c r="D26" s="1171"/>
      <c r="E26" s="1172"/>
      <c r="F26" s="1171"/>
      <c r="G26" s="1172"/>
      <c r="H26" s="1171"/>
      <c r="I26" s="1172"/>
      <c r="J26" s="337"/>
      <c r="K26" s="337"/>
      <c r="L26" s="319"/>
    </row>
    <row r="27" spans="1:23" ht="48" customHeight="1" thickBot="1" x14ac:dyDescent="0.4">
      <c r="A27" s="302"/>
      <c r="B27" s="320"/>
      <c r="C27" s="360"/>
      <c r="D27" s="1171"/>
      <c r="E27" s="1172"/>
      <c r="F27" s="1171"/>
      <c r="G27" s="1172"/>
      <c r="H27" s="1171"/>
      <c r="I27" s="1172"/>
      <c r="J27" s="337"/>
      <c r="K27" s="337"/>
      <c r="L27" s="319"/>
    </row>
    <row r="28" spans="1:23" ht="18.75" customHeight="1" thickBot="1" x14ac:dyDescent="0.4">
      <c r="A28" s="302"/>
      <c r="B28" s="320"/>
      <c r="C28" s="327"/>
      <c r="D28" s="327"/>
      <c r="E28" s="327"/>
      <c r="F28" s="327"/>
      <c r="G28" s="327"/>
      <c r="H28" s="327"/>
      <c r="I28" s="327"/>
      <c r="J28" s="334" t="s">
        <v>443</v>
      </c>
      <c r="K28" s="341" t="s">
        <v>448</v>
      </c>
      <c r="L28" s="319"/>
    </row>
    <row r="29" spans="1:23" ht="15" thickBot="1" x14ac:dyDescent="0.4">
      <c r="A29" s="302"/>
      <c r="B29" s="320"/>
      <c r="C29" s="327"/>
      <c r="D29" s="335" t="s">
        <v>444</v>
      </c>
      <c r="E29" s="324"/>
      <c r="F29" s="324"/>
      <c r="G29" s="324"/>
      <c r="H29" s="327"/>
      <c r="I29" s="327"/>
      <c r="J29" s="334"/>
      <c r="K29" s="327"/>
      <c r="L29" s="319"/>
    </row>
    <row r="30" spans="1:23" ht="15" thickBot="1" x14ac:dyDescent="0.4">
      <c r="A30" s="302"/>
      <c r="B30" s="320"/>
      <c r="C30" s="327"/>
      <c r="D30" s="333" t="s">
        <v>163</v>
      </c>
      <c r="E30" s="1191" t="s">
        <v>515</v>
      </c>
      <c r="F30" s="1185"/>
      <c r="G30" s="1185"/>
      <c r="H30" s="1185"/>
      <c r="I30" s="1185"/>
      <c r="J30" s="1186"/>
      <c r="K30" s="327"/>
      <c r="L30" s="319"/>
    </row>
    <row r="31" spans="1:23" ht="15" thickBot="1" x14ac:dyDescent="0.4">
      <c r="A31" s="302"/>
      <c r="B31" s="320"/>
      <c r="C31" s="327"/>
      <c r="D31" s="333" t="s">
        <v>166</v>
      </c>
      <c r="E31" s="1184" t="s">
        <v>516</v>
      </c>
      <c r="F31" s="1185"/>
      <c r="G31" s="1185"/>
      <c r="H31" s="1185"/>
      <c r="I31" s="1185"/>
      <c r="J31" s="1186"/>
      <c r="K31" s="327"/>
      <c r="L31" s="319"/>
    </row>
    <row r="32" spans="1:23" x14ac:dyDescent="0.35">
      <c r="A32" s="302"/>
      <c r="B32" s="320"/>
      <c r="C32" s="327"/>
      <c r="D32" s="327"/>
      <c r="E32" s="327"/>
      <c r="F32" s="327"/>
      <c r="G32" s="327"/>
      <c r="H32" s="327"/>
      <c r="I32" s="327"/>
      <c r="J32" s="334"/>
      <c r="K32" s="327"/>
      <c r="L32" s="319"/>
    </row>
    <row r="33" spans="1:12" ht="32.5" customHeight="1" thickBot="1" x14ac:dyDescent="0.4">
      <c r="A33" s="302"/>
      <c r="B33" s="320"/>
      <c r="C33" s="1195" t="s">
        <v>445</v>
      </c>
      <c r="D33" s="1195"/>
      <c r="E33" s="1195"/>
      <c r="F33" s="1195"/>
      <c r="G33" s="1195"/>
      <c r="H33" s="1195"/>
      <c r="I33" s="1195"/>
      <c r="J33" s="1195"/>
      <c r="K33" s="324"/>
      <c r="L33" s="319"/>
    </row>
    <row r="34" spans="1:12" ht="15" customHeight="1" x14ac:dyDescent="0.35">
      <c r="A34" s="302"/>
      <c r="B34" s="320"/>
      <c r="C34" s="340"/>
      <c r="D34" s="1196" t="s">
        <v>517</v>
      </c>
      <c r="E34" s="1197"/>
      <c r="F34" s="1197"/>
      <c r="G34" s="1197"/>
      <c r="H34" s="1197"/>
      <c r="I34" s="1197"/>
      <c r="J34" s="1197"/>
      <c r="K34" s="1198"/>
      <c r="L34" s="319"/>
    </row>
    <row r="35" spans="1:12" ht="15" customHeight="1" x14ac:dyDescent="0.35">
      <c r="A35" s="302"/>
      <c r="B35" s="320"/>
      <c r="C35" s="340"/>
      <c r="D35" s="1199"/>
      <c r="E35" s="1200"/>
      <c r="F35" s="1200"/>
      <c r="G35" s="1200"/>
      <c r="H35" s="1200"/>
      <c r="I35" s="1200"/>
      <c r="J35" s="1200"/>
      <c r="K35" s="1201"/>
      <c r="L35" s="319"/>
    </row>
    <row r="36" spans="1:12" ht="15" customHeight="1" x14ac:dyDescent="0.35">
      <c r="A36" s="302"/>
      <c r="B36" s="320"/>
      <c r="C36" s="340"/>
      <c r="D36" s="1199"/>
      <c r="E36" s="1200"/>
      <c r="F36" s="1200"/>
      <c r="G36" s="1200"/>
      <c r="H36" s="1200"/>
      <c r="I36" s="1200"/>
      <c r="J36" s="1200"/>
      <c r="K36" s="1201"/>
      <c r="L36" s="319"/>
    </row>
    <row r="37" spans="1:12" ht="15" customHeight="1" x14ac:dyDescent="0.35">
      <c r="A37" s="302"/>
      <c r="B37" s="320"/>
      <c r="C37" s="340"/>
      <c r="D37" s="1199"/>
      <c r="E37" s="1200"/>
      <c r="F37" s="1200"/>
      <c r="G37" s="1200"/>
      <c r="H37" s="1200"/>
      <c r="I37" s="1200"/>
      <c r="J37" s="1200"/>
      <c r="K37" s="1201"/>
      <c r="L37" s="319"/>
    </row>
    <row r="38" spans="1:12" ht="15" customHeight="1" x14ac:dyDescent="0.35">
      <c r="A38" s="302"/>
      <c r="B38" s="320"/>
      <c r="C38" s="340"/>
      <c r="D38" s="1199"/>
      <c r="E38" s="1200"/>
      <c r="F38" s="1200"/>
      <c r="G38" s="1200"/>
      <c r="H38" s="1200"/>
      <c r="I38" s="1200"/>
      <c r="J38" s="1200"/>
      <c r="K38" s="1201"/>
      <c r="L38" s="319"/>
    </row>
    <row r="39" spans="1:12" ht="15" customHeight="1" x14ac:dyDescent="0.35">
      <c r="A39" s="302"/>
      <c r="B39" s="320"/>
      <c r="C39" s="340"/>
      <c r="D39" s="1199"/>
      <c r="E39" s="1200"/>
      <c r="F39" s="1200"/>
      <c r="G39" s="1200"/>
      <c r="H39" s="1200"/>
      <c r="I39" s="1200"/>
      <c r="J39" s="1200"/>
      <c r="K39" s="1201"/>
      <c r="L39" s="319"/>
    </row>
    <row r="40" spans="1:12" x14ac:dyDescent="0.35">
      <c r="A40" s="302"/>
      <c r="B40" s="320"/>
      <c r="C40" s="340"/>
      <c r="D40" s="1199"/>
      <c r="E40" s="1200"/>
      <c r="F40" s="1200"/>
      <c r="G40" s="1200"/>
      <c r="H40" s="1200"/>
      <c r="I40" s="1200"/>
      <c r="J40" s="1200"/>
      <c r="K40" s="1201"/>
      <c r="L40" s="319"/>
    </row>
    <row r="41" spans="1:12" ht="15" thickBot="1" x14ac:dyDescent="0.4">
      <c r="A41" s="302"/>
      <c r="B41" s="320"/>
      <c r="C41" s="340"/>
      <c r="D41" s="1202"/>
      <c r="E41" s="1203"/>
      <c r="F41" s="1203"/>
      <c r="G41" s="1203"/>
      <c r="H41" s="1203"/>
      <c r="I41" s="1203"/>
      <c r="J41" s="1203"/>
      <c r="K41" s="1204"/>
      <c r="L41" s="319"/>
    </row>
    <row r="42" spans="1:12" x14ac:dyDescent="0.35">
      <c r="A42" s="302"/>
      <c r="B42" s="320"/>
      <c r="C42" s="327"/>
      <c r="D42" s="327"/>
      <c r="E42" s="327"/>
      <c r="F42" s="327"/>
      <c r="G42" s="327"/>
      <c r="H42" s="327"/>
      <c r="I42" s="327"/>
      <c r="J42" s="334"/>
      <c r="K42" s="327"/>
      <c r="L42" s="319"/>
    </row>
    <row r="43" spans="1:12" ht="8.5" customHeight="1" x14ac:dyDescent="0.35">
      <c r="A43" s="302"/>
      <c r="B43" s="320"/>
      <c r="C43" s="327"/>
      <c r="D43" s="327"/>
      <c r="E43" s="327"/>
      <c r="F43" s="327"/>
      <c r="G43" s="327"/>
      <c r="H43" s="327"/>
      <c r="I43" s="327"/>
      <c r="J43" s="334"/>
      <c r="K43" s="327"/>
      <c r="L43" s="319"/>
    </row>
    <row r="44" spans="1:12" ht="25.4" customHeight="1" thickBot="1" x14ac:dyDescent="0.4">
      <c r="A44" s="302"/>
      <c r="B44" s="320"/>
      <c r="C44" s="339"/>
      <c r="D44" s="1205" t="s">
        <v>426</v>
      </c>
      <c r="E44" s="1205"/>
      <c r="F44" s="1205" t="s">
        <v>427</v>
      </c>
      <c r="G44" s="1205"/>
      <c r="H44" s="1206" t="s">
        <v>428</v>
      </c>
      <c r="I44" s="1206"/>
      <c r="J44" s="338" t="s">
        <v>429</v>
      </c>
      <c r="K44" s="338" t="s">
        <v>430</v>
      </c>
      <c r="L44" s="319"/>
    </row>
    <row r="45" spans="1:12" ht="40" customHeight="1" thickBot="1" x14ac:dyDescent="0.4">
      <c r="A45" s="302"/>
      <c r="B45" s="320"/>
      <c r="C45" s="1177" t="s">
        <v>463</v>
      </c>
      <c r="D45" s="1171"/>
      <c r="E45" s="1172"/>
      <c r="F45" s="1171"/>
      <c r="G45" s="1172"/>
      <c r="H45" s="1171"/>
      <c r="I45" s="1172"/>
      <c r="J45" s="337"/>
      <c r="K45" s="337"/>
      <c r="L45" s="319"/>
    </row>
    <row r="46" spans="1:12" ht="40" customHeight="1" thickBot="1" x14ac:dyDescent="0.4">
      <c r="A46" s="302"/>
      <c r="B46" s="320"/>
      <c r="C46" s="1177"/>
      <c r="D46" s="1171"/>
      <c r="E46" s="1172"/>
      <c r="F46" s="1171"/>
      <c r="G46" s="1172"/>
      <c r="H46" s="1171"/>
      <c r="I46" s="1172"/>
      <c r="J46" s="337"/>
      <c r="K46" s="337"/>
      <c r="L46" s="319"/>
    </row>
    <row r="47" spans="1:12" ht="48" customHeight="1" thickBot="1" x14ac:dyDescent="0.4">
      <c r="A47" s="302"/>
      <c r="B47" s="320"/>
      <c r="C47" s="1177"/>
      <c r="D47" s="1171"/>
      <c r="E47" s="1172"/>
      <c r="F47" s="1171"/>
      <c r="G47" s="1172"/>
      <c r="H47" s="1171"/>
      <c r="I47" s="1172"/>
      <c r="J47" s="337"/>
      <c r="K47" s="337"/>
      <c r="L47" s="319"/>
    </row>
    <row r="48" spans="1:12" ht="26.15" customHeight="1" thickBot="1" x14ac:dyDescent="0.4">
      <c r="A48" s="302"/>
      <c r="B48" s="320"/>
      <c r="C48" s="1177"/>
      <c r="D48" s="327"/>
      <c r="E48" s="327"/>
      <c r="F48" s="327"/>
      <c r="G48" s="327"/>
      <c r="H48" s="327"/>
      <c r="I48" s="327"/>
      <c r="J48" s="334" t="s">
        <v>443</v>
      </c>
      <c r="K48" s="336"/>
      <c r="L48" s="319"/>
    </row>
    <row r="49" spans="1:23" ht="15" thickBot="1" x14ac:dyDescent="0.4">
      <c r="A49" s="302"/>
      <c r="B49" s="320"/>
      <c r="C49" s="327"/>
      <c r="D49" s="335" t="s">
        <v>444</v>
      </c>
      <c r="E49" s="324"/>
      <c r="F49" s="324"/>
      <c r="G49" s="324"/>
      <c r="H49" s="327"/>
      <c r="I49" s="327"/>
      <c r="J49" s="334"/>
      <c r="K49" s="327"/>
      <c r="L49" s="319"/>
    </row>
    <row r="50" spans="1:23" ht="15" thickBot="1" x14ac:dyDescent="0.4">
      <c r="A50" s="302"/>
      <c r="B50" s="320"/>
      <c r="C50" s="327"/>
      <c r="D50" s="333" t="s">
        <v>163</v>
      </c>
      <c r="E50" s="1178"/>
      <c r="F50" s="1179"/>
      <c r="G50" s="1179"/>
      <c r="H50" s="1179"/>
      <c r="I50" s="1179"/>
      <c r="J50" s="1180"/>
      <c r="K50" s="327"/>
      <c r="L50" s="319"/>
    </row>
    <row r="51" spans="1:23" ht="15" thickBot="1" x14ac:dyDescent="0.4">
      <c r="A51" s="302"/>
      <c r="B51" s="320"/>
      <c r="C51" s="327"/>
      <c r="D51" s="333" t="s">
        <v>166</v>
      </c>
      <c r="E51" s="1178"/>
      <c r="F51" s="1179"/>
      <c r="G51" s="1179"/>
      <c r="H51" s="1179"/>
      <c r="I51" s="1179"/>
      <c r="J51" s="1180"/>
      <c r="K51" s="327"/>
      <c r="L51" s="319"/>
    </row>
    <row r="52" spans="1:23" ht="15" thickBot="1" x14ac:dyDescent="0.4">
      <c r="A52" s="302"/>
      <c r="B52" s="320"/>
      <c r="C52" s="327"/>
      <c r="D52" s="333"/>
      <c r="E52" s="327"/>
      <c r="F52" s="327"/>
      <c r="G52" s="327"/>
      <c r="H52" s="327"/>
      <c r="I52" s="327"/>
      <c r="J52" s="327"/>
      <c r="K52" s="327"/>
      <c r="L52" s="319"/>
    </row>
    <row r="53" spans="1:23" ht="191.15" customHeight="1" thickBot="1" x14ac:dyDescent="0.4">
      <c r="A53" s="302"/>
      <c r="B53" s="320"/>
      <c r="C53" s="1176" t="s">
        <v>464</v>
      </c>
      <c r="D53" s="1176"/>
      <c r="E53" s="1176"/>
      <c r="F53" s="332"/>
      <c r="G53" s="331"/>
      <c r="H53" s="330"/>
      <c r="I53" s="330"/>
      <c r="J53" s="330"/>
      <c r="K53" s="329"/>
      <c r="L53" s="319"/>
    </row>
    <row r="54" spans="1:23" s="301" customFormat="1" ht="18.75" customHeight="1" x14ac:dyDescent="0.35">
      <c r="A54" s="321"/>
      <c r="B54" s="320"/>
      <c r="C54" s="328"/>
      <c r="D54" s="328"/>
      <c r="E54" s="328"/>
      <c r="F54" s="328"/>
      <c r="G54" s="328"/>
      <c r="H54" s="328"/>
      <c r="I54" s="328"/>
      <c r="J54" s="324"/>
      <c r="K54" s="324"/>
      <c r="L54" s="319"/>
      <c r="N54" s="300"/>
      <c r="O54" s="300"/>
      <c r="P54" s="300"/>
      <c r="Q54" s="300"/>
      <c r="R54" s="300"/>
      <c r="S54" s="300"/>
      <c r="T54" s="300"/>
      <c r="U54" s="300"/>
      <c r="V54" s="300"/>
      <c r="W54" s="300"/>
    </row>
    <row r="55" spans="1:23" s="301" customFormat="1" ht="15.75" customHeight="1" thickBot="1" x14ac:dyDescent="0.4">
      <c r="A55" s="321"/>
      <c r="B55" s="320"/>
      <c r="C55" s="327"/>
      <c r="D55" s="326" t="s">
        <v>465</v>
      </c>
      <c r="E55" s="316"/>
      <c r="F55" s="316"/>
      <c r="G55" s="316"/>
      <c r="H55" s="316"/>
      <c r="I55" s="325" t="s">
        <v>466</v>
      </c>
      <c r="J55" s="324"/>
      <c r="K55" s="324"/>
      <c r="L55" s="319"/>
      <c r="N55" s="300"/>
      <c r="O55" s="300"/>
      <c r="P55" s="300"/>
      <c r="Q55" s="300"/>
      <c r="R55" s="300"/>
      <c r="S55" s="300"/>
      <c r="T55" s="300"/>
      <c r="U55" s="300"/>
      <c r="V55" s="300"/>
      <c r="W55" s="300"/>
    </row>
    <row r="56" spans="1:23" s="301" customFormat="1" ht="78" customHeight="1" x14ac:dyDescent="0.35">
      <c r="A56" s="321"/>
      <c r="B56" s="320"/>
      <c r="C56" s="323" t="s">
        <v>439</v>
      </c>
      <c r="D56" s="1173" t="s">
        <v>467</v>
      </c>
      <c r="E56" s="1174"/>
      <c r="F56" s="1175"/>
      <c r="G56" s="316"/>
      <c r="H56" s="322" t="s">
        <v>468</v>
      </c>
      <c r="I56" s="1173" t="s">
        <v>469</v>
      </c>
      <c r="J56" s="1174"/>
      <c r="K56" s="1175"/>
      <c r="L56" s="319"/>
      <c r="N56" s="300"/>
      <c r="O56" s="300"/>
      <c r="P56" s="300"/>
      <c r="Q56" s="300"/>
      <c r="R56" s="300"/>
      <c r="S56" s="300"/>
      <c r="T56" s="300"/>
      <c r="U56" s="300"/>
      <c r="V56" s="300"/>
      <c r="W56" s="300"/>
    </row>
    <row r="57" spans="1:23" s="301" customFormat="1" ht="54.75" customHeight="1" x14ac:dyDescent="0.35">
      <c r="A57" s="321"/>
      <c r="B57" s="320"/>
      <c r="C57" s="317" t="s">
        <v>440</v>
      </c>
      <c r="D57" s="1168" t="s">
        <v>470</v>
      </c>
      <c r="E57" s="1169"/>
      <c r="F57" s="1170"/>
      <c r="G57" s="316"/>
      <c r="H57" s="318" t="s">
        <v>471</v>
      </c>
      <c r="I57" s="1168" t="s">
        <v>472</v>
      </c>
      <c r="J57" s="1169"/>
      <c r="K57" s="1170"/>
      <c r="L57" s="319"/>
      <c r="N57" s="300"/>
      <c r="O57" s="300"/>
      <c r="P57" s="300"/>
      <c r="Q57" s="300"/>
      <c r="R57" s="300"/>
      <c r="S57" s="300"/>
      <c r="T57" s="300"/>
      <c r="U57" s="300"/>
      <c r="V57" s="300"/>
      <c r="W57" s="300"/>
    </row>
    <row r="58" spans="1:23" s="301" customFormat="1" ht="58.5" customHeight="1" x14ac:dyDescent="0.35">
      <c r="A58" s="321"/>
      <c r="B58" s="320"/>
      <c r="C58" s="317" t="s">
        <v>473</v>
      </c>
      <c r="D58" s="1168" t="s">
        <v>474</v>
      </c>
      <c r="E58" s="1169"/>
      <c r="F58" s="1170"/>
      <c r="G58" s="316"/>
      <c r="H58" s="318" t="s">
        <v>475</v>
      </c>
      <c r="I58" s="1168" t="s">
        <v>476</v>
      </c>
      <c r="J58" s="1169"/>
      <c r="K58" s="1170"/>
      <c r="L58" s="319"/>
      <c r="N58" s="300"/>
      <c r="O58" s="300"/>
      <c r="P58" s="300"/>
      <c r="Q58" s="300"/>
      <c r="R58" s="300"/>
      <c r="S58" s="300"/>
      <c r="T58" s="300"/>
      <c r="U58" s="300"/>
      <c r="V58" s="300"/>
      <c r="W58" s="300"/>
    </row>
    <row r="59" spans="1:23" ht="60" customHeight="1" x14ac:dyDescent="0.35">
      <c r="A59" s="302"/>
      <c r="B59" s="320"/>
      <c r="C59" s="317" t="s">
        <v>477</v>
      </c>
      <c r="D59" s="1168" t="s">
        <v>478</v>
      </c>
      <c r="E59" s="1169"/>
      <c r="F59" s="1170"/>
      <c r="G59" s="316"/>
      <c r="H59" s="318" t="s">
        <v>479</v>
      </c>
      <c r="I59" s="1168" t="s">
        <v>480</v>
      </c>
      <c r="J59" s="1169"/>
      <c r="K59" s="1170"/>
      <c r="L59" s="319"/>
    </row>
    <row r="60" spans="1:23" ht="54" customHeight="1" x14ac:dyDescent="0.35">
      <c r="A60" s="302"/>
      <c r="B60" s="311"/>
      <c r="C60" s="317" t="s">
        <v>481</v>
      </c>
      <c r="D60" s="1168" t="s">
        <v>482</v>
      </c>
      <c r="E60" s="1169"/>
      <c r="F60" s="1170"/>
      <c r="G60" s="316"/>
      <c r="H60" s="318" t="s">
        <v>483</v>
      </c>
      <c r="I60" s="1168" t="s">
        <v>484</v>
      </c>
      <c r="J60" s="1169"/>
      <c r="K60" s="1170"/>
      <c r="L60" s="308"/>
    </row>
    <row r="61" spans="1:23" ht="61.5" customHeight="1" thickBot="1" x14ac:dyDescent="0.4">
      <c r="A61" s="302"/>
      <c r="B61" s="311"/>
      <c r="C61" s="317" t="s">
        <v>485</v>
      </c>
      <c r="D61" s="1168" t="s">
        <v>486</v>
      </c>
      <c r="E61" s="1169"/>
      <c r="F61" s="1170"/>
      <c r="G61" s="316"/>
      <c r="H61" s="315" t="s">
        <v>487</v>
      </c>
      <c r="I61" s="1181" t="s">
        <v>488</v>
      </c>
      <c r="J61" s="1182"/>
      <c r="K61" s="1183"/>
      <c r="L61" s="308"/>
    </row>
    <row r="62" spans="1:23" ht="61.5" customHeight="1" x14ac:dyDescent="0.35">
      <c r="A62" s="302"/>
      <c r="B62" s="311"/>
      <c r="C62" s="314" t="s">
        <v>489</v>
      </c>
      <c r="D62" s="1168" t="s">
        <v>490</v>
      </c>
      <c r="E62" s="1169"/>
      <c r="F62" s="1170"/>
      <c r="G62" s="311"/>
      <c r="H62" s="310"/>
      <c r="I62" s="309"/>
      <c r="J62" s="309"/>
      <c r="K62" s="309"/>
      <c r="L62" s="308"/>
    </row>
    <row r="63" spans="1:23" ht="61.5" customHeight="1" thickBot="1" x14ac:dyDescent="0.4">
      <c r="A63" s="302"/>
      <c r="B63" s="313"/>
      <c r="C63" s="312" t="s">
        <v>491</v>
      </c>
      <c r="D63" s="1181" t="s">
        <v>492</v>
      </c>
      <c r="E63" s="1182"/>
      <c r="F63" s="1183"/>
      <c r="G63" s="311"/>
      <c r="H63" s="310"/>
      <c r="I63" s="309"/>
      <c r="J63" s="309"/>
      <c r="K63" s="309"/>
      <c r="L63" s="308"/>
    </row>
    <row r="64" spans="1:23" ht="15" thickBot="1" x14ac:dyDescent="0.4">
      <c r="A64" s="302"/>
      <c r="B64" s="307"/>
      <c r="C64" s="306"/>
      <c r="D64" s="305"/>
      <c r="E64" s="305"/>
      <c r="F64" s="305"/>
      <c r="G64" s="305"/>
      <c r="H64" s="305"/>
      <c r="I64" s="305"/>
      <c r="J64" s="304"/>
      <c r="K64" s="304"/>
      <c r="L64" s="303"/>
    </row>
    <row r="65" spans="1:3" ht="50.15" customHeight="1" x14ac:dyDescent="0.35">
      <c r="A65" s="302"/>
      <c r="C65" s="300"/>
    </row>
    <row r="66" spans="1:3" ht="50.15" customHeight="1" x14ac:dyDescent="0.35">
      <c r="A66" s="302"/>
      <c r="C66" s="300"/>
    </row>
    <row r="67" spans="1:3" ht="49.5" customHeight="1" x14ac:dyDescent="0.35">
      <c r="A67" s="302"/>
      <c r="C67" s="300"/>
    </row>
    <row r="68" spans="1:3" ht="50.15" customHeight="1" x14ac:dyDescent="0.35">
      <c r="A68" s="302"/>
      <c r="C68" s="300"/>
    </row>
    <row r="69" spans="1:3" ht="50.15" customHeight="1" x14ac:dyDescent="0.35">
      <c r="A69" s="302"/>
      <c r="C69" s="300"/>
    </row>
    <row r="70" spans="1:3" ht="50.15" customHeight="1" x14ac:dyDescent="0.35">
      <c r="A70" s="302"/>
      <c r="C70" s="300"/>
    </row>
    <row r="71" spans="1:3" x14ac:dyDescent="0.35">
      <c r="A71" s="302"/>
      <c r="C71" s="300"/>
    </row>
    <row r="72" spans="1:3" x14ac:dyDescent="0.35">
      <c r="A72" s="302"/>
      <c r="C72" s="300"/>
    </row>
    <row r="73" spans="1:3" x14ac:dyDescent="0.35">
      <c r="A73" s="302"/>
      <c r="C73" s="300"/>
    </row>
    <row r="74" spans="1:3" x14ac:dyDescent="0.35">
      <c r="C74" s="300"/>
    </row>
    <row r="75" spans="1:3" x14ac:dyDescent="0.35">
      <c r="C75" s="300"/>
    </row>
    <row r="76" spans="1:3" x14ac:dyDescent="0.35">
      <c r="C76" s="300"/>
    </row>
    <row r="77" spans="1:3" x14ac:dyDescent="0.35">
      <c r="C77" s="300"/>
    </row>
    <row r="78" spans="1:3" x14ac:dyDescent="0.35">
      <c r="C78" s="300"/>
    </row>
    <row r="79" spans="1:3" x14ac:dyDescent="0.35">
      <c r="C79" s="300"/>
    </row>
    <row r="80" spans="1:3" x14ac:dyDescent="0.35">
      <c r="C80" s="300"/>
    </row>
    <row r="81" spans="3:3" x14ac:dyDescent="0.35">
      <c r="C81" s="300"/>
    </row>
    <row r="82" spans="3:3" x14ac:dyDescent="0.35">
      <c r="C82" s="300"/>
    </row>
    <row r="83" spans="3:3" x14ac:dyDescent="0.35">
      <c r="C83" s="300"/>
    </row>
    <row r="84" spans="3:3" x14ac:dyDescent="0.35">
      <c r="C84" s="300"/>
    </row>
    <row r="85" spans="3:3" x14ac:dyDescent="0.35">
      <c r="C85" s="300"/>
    </row>
    <row r="86" spans="3:3" x14ac:dyDescent="0.35">
      <c r="C86" s="300"/>
    </row>
    <row r="87" spans="3:3" x14ac:dyDescent="0.35">
      <c r="C87" s="300"/>
    </row>
    <row r="88" spans="3:3" x14ac:dyDescent="0.35">
      <c r="C88" s="300"/>
    </row>
    <row r="89" spans="3:3" x14ac:dyDescent="0.35">
      <c r="C89" s="300"/>
    </row>
    <row r="90" spans="3:3" x14ac:dyDescent="0.35">
      <c r="C90" s="300"/>
    </row>
    <row r="91" spans="3:3" x14ac:dyDescent="0.35">
      <c r="C91" s="300"/>
    </row>
    <row r="92" spans="3:3" x14ac:dyDescent="0.35">
      <c r="C92" s="300"/>
    </row>
    <row r="93" spans="3:3" x14ac:dyDescent="0.35">
      <c r="C93" s="300"/>
    </row>
    <row r="94" spans="3:3" x14ac:dyDescent="0.35">
      <c r="C94" s="300"/>
    </row>
    <row r="95" spans="3:3" x14ac:dyDescent="0.35">
      <c r="C95" s="300"/>
    </row>
    <row r="96" spans="3:3" x14ac:dyDescent="0.35">
      <c r="C96" s="300"/>
    </row>
    <row r="97" spans="3:3" x14ac:dyDescent="0.35">
      <c r="C97" s="300"/>
    </row>
    <row r="98" spans="3:3" x14ac:dyDescent="0.35">
      <c r="C98" s="300"/>
    </row>
    <row r="99" spans="3:3" x14ac:dyDescent="0.35">
      <c r="C99" s="300"/>
    </row>
    <row r="100" spans="3:3" x14ac:dyDescent="0.35">
      <c r="C100" s="300"/>
    </row>
    <row r="101" spans="3:3" x14ac:dyDescent="0.35">
      <c r="C101" s="300"/>
    </row>
    <row r="102" spans="3:3" x14ac:dyDescent="0.35">
      <c r="C102" s="300"/>
    </row>
    <row r="103" spans="3:3" x14ac:dyDescent="0.35">
      <c r="C103" s="300"/>
    </row>
    <row r="104" spans="3:3" x14ac:dyDescent="0.35">
      <c r="C104" s="300"/>
    </row>
    <row r="105" spans="3:3" x14ac:dyDescent="0.35">
      <c r="C105" s="300"/>
    </row>
    <row r="106" spans="3:3" x14ac:dyDescent="0.35">
      <c r="C106" s="300"/>
    </row>
    <row r="107" spans="3:3" x14ac:dyDescent="0.35">
      <c r="C107" s="300"/>
    </row>
    <row r="108" spans="3:3" x14ac:dyDescent="0.35">
      <c r="C108" s="300"/>
    </row>
    <row r="109" spans="3:3" x14ac:dyDescent="0.35">
      <c r="C109" s="300"/>
    </row>
    <row r="110" spans="3:3" x14ac:dyDescent="0.35">
      <c r="C110" s="300"/>
    </row>
    <row r="111" spans="3:3" x14ac:dyDescent="0.35">
      <c r="C111" s="300"/>
    </row>
    <row r="112" spans="3:3" x14ac:dyDescent="0.35">
      <c r="C112" s="300"/>
    </row>
  </sheetData>
  <mergeCells count="64">
    <mergeCell ref="C3:K3"/>
    <mergeCell ref="C4:K4"/>
    <mergeCell ref="C5:K5"/>
    <mergeCell ref="D14:K14"/>
    <mergeCell ref="D7:E7"/>
    <mergeCell ref="F7:G7"/>
    <mergeCell ref="H7:I7"/>
    <mergeCell ref="D8:E8"/>
    <mergeCell ref="H8:I8"/>
    <mergeCell ref="D9:E9"/>
    <mergeCell ref="D10:E10"/>
    <mergeCell ref="H10:I10"/>
    <mergeCell ref="D11:E11"/>
    <mergeCell ref="F11:G11"/>
    <mergeCell ref="H11:I11"/>
    <mergeCell ref="E15:J15"/>
    <mergeCell ref="E16:J16"/>
    <mergeCell ref="C18:J18"/>
    <mergeCell ref="D19:K22"/>
    <mergeCell ref="D24:E24"/>
    <mergeCell ref="F24:G24"/>
    <mergeCell ref="H24:I24"/>
    <mergeCell ref="D25:E25"/>
    <mergeCell ref="H25:I25"/>
    <mergeCell ref="D26:E26"/>
    <mergeCell ref="F26:G26"/>
    <mergeCell ref="H26:I26"/>
    <mergeCell ref="D27:E27"/>
    <mergeCell ref="F27:G27"/>
    <mergeCell ref="H27:I27"/>
    <mergeCell ref="E30:J30"/>
    <mergeCell ref="E31:J31"/>
    <mergeCell ref="H45:I45"/>
    <mergeCell ref="D46:E46"/>
    <mergeCell ref="F46:G46"/>
    <mergeCell ref="C33:J33"/>
    <mergeCell ref="D34:K41"/>
    <mergeCell ref="D44:E44"/>
    <mergeCell ref="F44:G44"/>
    <mergeCell ref="H44:I44"/>
    <mergeCell ref="D58:F58"/>
    <mergeCell ref="I58:K58"/>
    <mergeCell ref="H46:I46"/>
    <mergeCell ref="D47:E47"/>
    <mergeCell ref="F47:G47"/>
    <mergeCell ref="H47:I47"/>
    <mergeCell ref="E50:J50"/>
    <mergeCell ref="E51:J51"/>
    <mergeCell ref="C53:E53"/>
    <mergeCell ref="D56:F56"/>
    <mergeCell ref="I56:K56"/>
    <mergeCell ref="D57:F57"/>
    <mergeCell ref="I57:K57"/>
    <mergeCell ref="C45:C48"/>
    <mergeCell ref="D45:E45"/>
    <mergeCell ref="F45:G45"/>
    <mergeCell ref="D62:F62"/>
    <mergeCell ref="D63:F63"/>
    <mergeCell ref="D59:F59"/>
    <mergeCell ref="I59:K59"/>
    <mergeCell ref="D60:F60"/>
    <mergeCell ref="I60:K60"/>
    <mergeCell ref="D61:F61"/>
    <mergeCell ref="I61:K61"/>
  </mergeCells>
  <dataValidations count="6">
    <dataValidation type="list" allowBlank="1" showInputMessage="1" showErrorMessage="1" sqref="F26:G27 F46:G47 F10:F11 G10" xr:uid="{00000000-0002-0000-09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4" xr:uid="{00000000-0002-0000-0900-000001000000}"/>
    <dataValidation allowBlank="1" showInputMessage="1" showErrorMessage="1" prompt="Refers to the progress expected to be reached at project finalization. " sqref="H7:I7 H24:I24 H44:I44" xr:uid="{00000000-0002-0000-0900-000002000000}"/>
    <dataValidation allowBlank="1" showInputMessage="1" showErrorMessage="1" prompt="Please use the drop-down menu to fill this section" sqref="F7:G7 F24:G24 F44:G44" xr:uid="{00000000-0002-0000-0900-000003000000}"/>
    <dataValidation allowBlank="1" showInputMessage="1" showErrorMessage="1" prompt="Report the project components/outcomes as in the project document " sqref="D7:E7 D24:E24 D44:E44" xr:uid="{00000000-0002-0000-0900-000004000000}"/>
    <dataValidation type="list" allowBlank="1" showInputMessage="1" showErrorMessage="1" prompt="Please use drop down menu to enter data " sqref="F8:G9 F25:G25 F45:G45" xr:uid="{00000000-0002-0000-0900-000005000000}">
      <formula1>"Outcome 1, Outcome 2, Outcome 3, Outcome 4, Outcome 5, Outcome 6, Outcome 7, Outcome 8"</formula1>
    </dataValidation>
  </dataValidations>
  <hyperlinks>
    <hyperlink ref="E16" r:id="rId1" xr:uid="{00000000-0004-0000-0900-000000000000}"/>
    <hyperlink ref="E31" r:id="rId2" xr:uid="{00000000-0004-0000-0900-000001000000}"/>
  </hyperlinks>
  <pageMargins left="0.2" right="0.21" top="0.17" bottom="0.17" header="0.17" footer="0.17"/>
  <pageSetup orientation="landscape"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I422"/>
  <sheetViews>
    <sheetView topLeftCell="B52" zoomScale="90" zoomScaleNormal="90" workbookViewId="0">
      <selection activeCell="F54" sqref="F54"/>
    </sheetView>
  </sheetViews>
  <sheetFormatPr defaultColWidth="8.81640625" defaultRowHeight="14.5" x14ac:dyDescent="0.35"/>
  <cols>
    <col min="1" max="1" width="1.453125" style="554" customWidth="1"/>
    <col min="2" max="2" width="1.7265625" style="554" customWidth="1"/>
    <col min="3" max="3" width="13.453125" style="614" customWidth="1"/>
    <col min="4" max="4" width="23.54296875" style="554" customWidth="1"/>
    <col min="5" max="5" width="12.26953125" style="554" customWidth="1"/>
    <col min="6" max="6" width="16.90625" style="613" customWidth="1"/>
    <col min="7" max="7" width="40.1796875" style="554" customWidth="1"/>
    <col min="8" max="8" width="51.6328125" style="557" customWidth="1"/>
    <col min="9" max="9" width="10.36328125" style="554" customWidth="1"/>
    <col min="10" max="16384" width="8.81640625" style="554"/>
  </cols>
  <sheetData>
    <row r="1" spans="2:9" ht="15" thickBot="1" x14ac:dyDescent="0.4">
      <c r="C1" s="555"/>
      <c r="F1" s="556"/>
    </row>
    <row r="2" spans="2:9" ht="15" thickBot="1" x14ac:dyDescent="0.4">
      <c r="B2" s="558"/>
      <c r="C2" s="559"/>
      <c r="D2" s="560"/>
      <c r="E2" s="560"/>
      <c r="F2" s="561"/>
      <c r="G2" s="560"/>
      <c r="H2" s="562"/>
      <c r="I2" s="563"/>
    </row>
    <row r="3" spans="2:9" ht="20.5" thickBot="1" x14ac:dyDescent="0.45">
      <c r="B3" s="565"/>
      <c r="C3" s="1220" t="s">
        <v>962</v>
      </c>
      <c r="D3" s="1221"/>
      <c r="E3" s="1221"/>
      <c r="F3" s="1221"/>
      <c r="G3" s="1221"/>
      <c r="H3" s="1222"/>
      <c r="I3" s="566"/>
    </row>
    <row r="4" spans="2:9" x14ac:dyDescent="0.35">
      <c r="B4" s="567"/>
      <c r="C4" s="1223" t="s">
        <v>963</v>
      </c>
      <c r="D4" s="1223"/>
      <c r="E4" s="1223"/>
      <c r="F4" s="1223"/>
      <c r="G4" s="1223"/>
      <c r="H4" s="1223"/>
      <c r="I4" s="568"/>
    </row>
    <row r="5" spans="2:9" ht="45" customHeight="1" x14ac:dyDescent="0.35">
      <c r="B5" s="567"/>
      <c r="C5" s="1224"/>
      <c r="D5" s="1224"/>
      <c r="E5" s="1224"/>
      <c r="F5" s="1224"/>
      <c r="G5" s="1224"/>
      <c r="H5" s="1224"/>
      <c r="I5" s="568"/>
    </row>
    <row r="6" spans="2:9" ht="33.75" customHeight="1" x14ac:dyDescent="0.35">
      <c r="B6" s="567"/>
      <c r="C6" s="1225" t="s">
        <v>964</v>
      </c>
      <c r="D6" s="1225"/>
      <c r="E6" s="564"/>
      <c r="F6" s="569"/>
      <c r="G6" s="564"/>
      <c r="H6" s="570"/>
      <c r="I6" s="568"/>
    </row>
    <row r="7" spans="2:9" ht="51" customHeight="1" x14ac:dyDescent="0.35">
      <c r="B7" s="567"/>
      <c r="C7" s="571" t="s">
        <v>965</v>
      </c>
      <c r="D7" s="572" t="s">
        <v>966</v>
      </c>
      <c r="E7" s="572" t="s">
        <v>967</v>
      </c>
      <c r="F7" s="573" t="s">
        <v>1231</v>
      </c>
      <c r="G7" s="574" t="s">
        <v>968</v>
      </c>
      <c r="H7" s="575" t="s">
        <v>969</v>
      </c>
      <c r="I7" s="576"/>
    </row>
    <row r="8" spans="2:9" ht="93" customHeight="1" x14ac:dyDescent="0.35">
      <c r="B8" s="577"/>
      <c r="C8" s="578" t="s">
        <v>970</v>
      </c>
      <c r="D8" s="768" t="s">
        <v>1285</v>
      </c>
      <c r="E8" s="578">
        <v>0</v>
      </c>
      <c r="F8" s="836">
        <v>41</v>
      </c>
      <c r="G8" s="579" t="s">
        <v>971</v>
      </c>
      <c r="H8" s="586" t="s">
        <v>1282</v>
      </c>
      <c r="I8" s="580"/>
    </row>
    <row r="9" spans="2:9" ht="68.5" customHeight="1" x14ac:dyDescent="0.35">
      <c r="B9" s="577"/>
      <c r="C9" s="578" t="s">
        <v>970</v>
      </c>
      <c r="D9" s="768" t="s">
        <v>972</v>
      </c>
      <c r="E9" s="578">
        <v>0</v>
      </c>
      <c r="F9" s="836">
        <v>120</v>
      </c>
      <c r="G9" s="581" t="s">
        <v>973</v>
      </c>
      <c r="H9" s="765" t="s">
        <v>1283</v>
      </c>
      <c r="I9" s="580"/>
    </row>
    <row r="10" spans="2:9" ht="70.5" customHeight="1" x14ac:dyDescent="0.35">
      <c r="B10" s="577"/>
      <c r="C10" s="578" t="s">
        <v>970</v>
      </c>
      <c r="D10" s="581" t="s">
        <v>974</v>
      </c>
      <c r="E10" s="578">
        <v>0</v>
      </c>
      <c r="F10" s="836">
        <v>1</v>
      </c>
      <c r="G10" s="581" t="s">
        <v>975</v>
      </c>
      <c r="H10" s="586" t="s">
        <v>976</v>
      </c>
      <c r="I10" s="580"/>
    </row>
    <row r="11" spans="2:9" ht="127.5" customHeight="1" x14ac:dyDescent="0.35">
      <c r="B11" s="577"/>
      <c r="C11" s="578" t="s">
        <v>970</v>
      </c>
      <c r="D11" s="581" t="s">
        <v>977</v>
      </c>
      <c r="E11" s="578">
        <v>0</v>
      </c>
      <c r="F11" s="836">
        <v>25</v>
      </c>
      <c r="G11" s="581" t="s">
        <v>978</v>
      </c>
      <c r="H11" s="586" t="s">
        <v>1284</v>
      </c>
      <c r="I11" s="580"/>
    </row>
    <row r="12" spans="2:9" ht="77.150000000000006" customHeight="1" x14ac:dyDescent="0.35">
      <c r="B12" s="577"/>
      <c r="C12" s="578" t="s">
        <v>970</v>
      </c>
      <c r="D12" s="581" t="s">
        <v>979</v>
      </c>
      <c r="E12" s="582">
        <v>0</v>
      </c>
      <c r="F12" s="836">
        <v>125</v>
      </c>
      <c r="G12" s="581" t="s">
        <v>980</v>
      </c>
      <c r="H12" s="704" t="s">
        <v>1286</v>
      </c>
      <c r="I12" s="580"/>
    </row>
    <row r="13" spans="2:9" ht="51.65" customHeight="1" x14ac:dyDescent="0.35">
      <c r="B13" s="577"/>
      <c r="C13" s="578" t="s">
        <v>970</v>
      </c>
      <c r="D13" s="581" t="s">
        <v>981</v>
      </c>
      <c r="E13" s="584" t="s">
        <v>982</v>
      </c>
      <c r="F13" s="836">
        <v>9733</v>
      </c>
      <c r="G13" s="585" t="s">
        <v>983</v>
      </c>
      <c r="H13" s="586" t="s">
        <v>984</v>
      </c>
      <c r="I13" s="580"/>
    </row>
    <row r="14" spans="2:9" ht="43.5" customHeight="1" x14ac:dyDescent="0.35">
      <c r="B14" s="577"/>
      <c r="C14" s="578" t="s">
        <v>970</v>
      </c>
      <c r="D14" s="581" t="s">
        <v>985</v>
      </c>
      <c r="E14" s="582">
        <v>0</v>
      </c>
      <c r="F14" s="836" t="s">
        <v>1287</v>
      </c>
      <c r="G14" s="581" t="s">
        <v>986</v>
      </c>
      <c r="H14" s="766" t="s">
        <v>987</v>
      </c>
      <c r="I14" s="580"/>
    </row>
    <row r="15" spans="2:9" ht="50" customHeight="1" x14ac:dyDescent="0.35">
      <c r="B15" s="577"/>
      <c r="C15" s="578" t="s">
        <v>970</v>
      </c>
      <c r="D15" s="581" t="s">
        <v>988</v>
      </c>
      <c r="E15" s="582">
        <v>0</v>
      </c>
      <c r="F15" s="836">
        <v>26.6</v>
      </c>
      <c r="G15" s="581" t="s">
        <v>1289</v>
      </c>
      <c r="H15" s="586" t="s">
        <v>1288</v>
      </c>
      <c r="I15" s="580"/>
    </row>
    <row r="16" spans="2:9" ht="44.25" customHeight="1" x14ac:dyDescent="0.35">
      <c r="B16" s="577"/>
      <c r="C16" s="578" t="s">
        <v>970</v>
      </c>
      <c r="D16" s="581" t="s">
        <v>989</v>
      </c>
      <c r="E16" s="582">
        <v>0</v>
      </c>
      <c r="F16" s="836">
        <v>137</v>
      </c>
      <c r="G16" s="581" t="s">
        <v>1290</v>
      </c>
      <c r="H16" s="586" t="s">
        <v>1225</v>
      </c>
      <c r="I16" s="580"/>
    </row>
    <row r="17" spans="2:9" ht="51.75" customHeight="1" x14ac:dyDescent="0.35">
      <c r="B17" s="577"/>
      <c r="C17" s="578" t="s">
        <v>970</v>
      </c>
      <c r="D17" s="581" t="s">
        <v>990</v>
      </c>
      <c r="E17" s="578">
        <v>0</v>
      </c>
      <c r="F17" s="836">
        <v>0</v>
      </c>
      <c r="G17" s="585" t="s">
        <v>991</v>
      </c>
      <c r="H17" s="586" t="s">
        <v>992</v>
      </c>
      <c r="I17" s="580"/>
    </row>
    <row r="18" spans="2:9" ht="74.5" customHeight="1" x14ac:dyDescent="0.35">
      <c r="B18" s="577"/>
      <c r="C18" s="578" t="s">
        <v>970</v>
      </c>
      <c r="D18" s="581" t="s">
        <v>993</v>
      </c>
      <c r="E18" s="578">
        <v>0</v>
      </c>
      <c r="F18" s="582" t="s">
        <v>994</v>
      </c>
      <c r="G18" s="581" t="s">
        <v>995</v>
      </c>
      <c r="H18" s="767" t="s">
        <v>996</v>
      </c>
      <c r="I18" s="580"/>
    </row>
    <row r="19" spans="2:9" ht="82" customHeight="1" x14ac:dyDescent="0.35">
      <c r="B19" s="577"/>
      <c r="C19" s="578" t="s">
        <v>970</v>
      </c>
      <c r="D19" s="581" t="s">
        <v>997</v>
      </c>
      <c r="E19" s="582">
        <v>0</v>
      </c>
      <c r="F19" s="836">
        <v>200</v>
      </c>
      <c r="G19" s="581" t="s">
        <v>998</v>
      </c>
      <c r="H19" s="584" t="s">
        <v>1291</v>
      </c>
      <c r="I19" s="580"/>
    </row>
    <row r="20" spans="2:9" ht="79" customHeight="1" x14ac:dyDescent="0.35">
      <c r="B20" s="577"/>
      <c r="C20" s="578" t="s">
        <v>970</v>
      </c>
      <c r="D20" s="768" t="s">
        <v>999</v>
      </c>
      <c r="E20" s="769">
        <v>0</v>
      </c>
      <c r="F20" s="769">
        <v>480</v>
      </c>
      <c r="G20" s="770" t="s">
        <v>1000</v>
      </c>
      <c r="H20" s="705" t="s">
        <v>1226</v>
      </c>
      <c r="I20" s="580"/>
    </row>
    <row r="21" spans="2:9" s="774" customFormat="1" ht="62.5" customHeight="1" x14ac:dyDescent="0.35">
      <c r="B21" s="771"/>
      <c r="C21" s="769" t="s">
        <v>970</v>
      </c>
      <c r="D21" s="768" t="s">
        <v>1001</v>
      </c>
      <c r="E21" s="770" t="s">
        <v>1002</v>
      </c>
      <c r="F21" s="772">
        <v>0.2</v>
      </c>
      <c r="G21" s="768" t="s">
        <v>1003</v>
      </c>
      <c r="H21" s="773" t="s">
        <v>1292</v>
      </c>
      <c r="I21" s="580"/>
    </row>
    <row r="22" spans="2:9" ht="65.5" customHeight="1" x14ac:dyDescent="0.35">
      <c r="B22" s="577"/>
      <c r="C22" s="578" t="s">
        <v>970</v>
      </c>
      <c r="D22" s="588" t="s">
        <v>1004</v>
      </c>
      <c r="E22" s="582" t="s">
        <v>1005</v>
      </c>
      <c r="F22" s="836" t="s">
        <v>1006</v>
      </c>
      <c r="G22" s="581" t="s">
        <v>1007</v>
      </c>
      <c r="H22" s="594" t="s">
        <v>1227</v>
      </c>
      <c r="I22" s="580"/>
    </row>
    <row r="23" spans="2:9" ht="35.5" customHeight="1" x14ac:dyDescent="0.35">
      <c r="B23" s="577"/>
      <c r="C23" s="578" t="s">
        <v>970</v>
      </c>
      <c r="D23" s="581" t="s">
        <v>1008</v>
      </c>
      <c r="E23" s="589">
        <v>0</v>
      </c>
      <c r="F23" s="836">
        <v>2</v>
      </c>
      <c r="G23" s="581" t="s">
        <v>1009</v>
      </c>
      <c r="H23" s="586"/>
      <c r="I23" s="580"/>
    </row>
    <row r="24" spans="2:9" ht="90.5" customHeight="1" x14ac:dyDescent="0.35">
      <c r="B24" s="577"/>
      <c r="C24" s="578" t="s">
        <v>970</v>
      </c>
      <c r="D24" s="581" t="s">
        <v>1010</v>
      </c>
      <c r="E24" s="578">
        <v>0</v>
      </c>
      <c r="F24" s="836" t="s">
        <v>1228</v>
      </c>
      <c r="G24" s="581" t="s">
        <v>1011</v>
      </c>
      <c r="H24" s="705" t="s">
        <v>1229</v>
      </c>
      <c r="I24" s="580"/>
    </row>
    <row r="25" spans="2:9" ht="82.5" customHeight="1" x14ac:dyDescent="0.35">
      <c r="B25" s="577"/>
      <c r="C25" s="578" t="s">
        <v>970</v>
      </c>
      <c r="D25" s="581" t="s">
        <v>1012</v>
      </c>
      <c r="E25" s="584" t="s">
        <v>1013</v>
      </c>
      <c r="F25" s="836">
        <v>600</v>
      </c>
      <c r="G25" s="581" t="s">
        <v>1014</v>
      </c>
      <c r="H25" s="583" t="s">
        <v>1015</v>
      </c>
      <c r="I25" s="580"/>
    </row>
    <row r="26" spans="2:9" ht="46" customHeight="1" x14ac:dyDescent="0.35">
      <c r="B26" s="577"/>
      <c r="C26" s="578" t="s">
        <v>970</v>
      </c>
      <c r="D26" s="581" t="s">
        <v>1016</v>
      </c>
      <c r="E26" s="589">
        <v>0</v>
      </c>
      <c r="F26" s="836">
        <v>120</v>
      </c>
      <c r="G26" s="581">
        <v>120</v>
      </c>
      <c r="H26" s="583" t="s">
        <v>1293</v>
      </c>
      <c r="I26" s="580"/>
    </row>
    <row r="27" spans="2:9" ht="62.5" customHeight="1" x14ac:dyDescent="0.35">
      <c r="B27" s="577"/>
      <c r="C27" s="582" t="s">
        <v>970</v>
      </c>
      <c r="D27" s="581" t="s">
        <v>1017</v>
      </c>
      <c r="E27" s="582">
        <v>0</v>
      </c>
      <c r="F27" s="836">
        <v>607</v>
      </c>
      <c r="G27" s="581" t="s">
        <v>1018</v>
      </c>
      <c r="H27" s="704" t="s">
        <v>1230</v>
      </c>
      <c r="I27" s="580"/>
    </row>
    <row r="28" spans="2:9" ht="61.5" customHeight="1" x14ac:dyDescent="0.35">
      <c r="B28" s="577"/>
      <c r="C28" s="578" t="s">
        <v>970</v>
      </c>
      <c r="D28" s="590" t="s">
        <v>1019</v>
      </c>
      <c r="E28" s="578">
        <v>0</v>
      </c>
      <c r="F28" s="836">
        <v>1</v>
      </c>
      <c r="G28" s="581" t="s">
        <v>1020</v>
      </c>
      <c r="H28" s="581" t="s">
        <v>1021</v>
      </c>
      <c r="I28" s="580"/>
    </row>
    <row r="29" spans="2:9" ht="77.150000000000006" customHeight="1" x14ac:dyDescent="0.35">
      <c r="B29" s="577"/>
      <c r="C29" s="578" t="s">
        <v>970</v>
      </c>
      <c r="D29" s="590" t="s">
        <v>1022</v>
      </c>
      <c r="E29" s="578">
        <v>0</v>
      </c>
      <c r="F29" s="836">
        <v>4</v>
      </c>
      <c r="G29" s="581" t="s">
        <v>1023</v>
      </c>
      <c r="H29" s="581" t="s">
        <v>1024</v>
      </c>
      <c r="I29" s="580"/>
    </row>
    <row r="30" spans="2:9" ht="76.5" customHeight="1" x14ac:dyDescent="0.35">
      <c r="B30" s="577"/>
      <c r="C30" s="578" t="s">
        <v>970</v>
      </c>
      <c r="D30" s="590" t="s">
        <v>1025</v>
      </c>
      <c r="E30" s="578">
        <v>0</v>
      </c>
      <c r="F30" s="836">
        <v>19</v>
      </c>
      <c r="G30" s="581" t="s">
        <v>1026</v>
      </c>
      <c r="H30" s="581" t="s">
        <v>1232</v>
      </c>
      <c r="I30" s="580"/>
    </row>
    <row r="31" spans="2:9" ht="45" customHeight="1" x14ac:dyDescent="0.35">
      <c r="B31" s="577"/>
      <c r="C31" s="578" t="s">
        <v>970</v>
      </c>
      <c r="D31" s="581" t="s">
        <v>1027</v>
      </c>
      <c r="E31" s="578">
        <v>0</v>
      </c>
      <c r="F31" s="836">
        <v>1</v>
      </c>
      <c r="G31" s="581" t="s">
        <v>1028</v>
      </c>
      <c r="H31" s="586" t="s">
        <v>1294</v>
      </c>
      <c r="I31" s="580"/>
    </row>
    <row r="32" spans="2:9" ht="79.5" customHeight="1" x14ac:dyDescent="0.35">
      <c r="B32" s="577"/>
      <c r="C32" s="578" t="s">
        <v>970</v>
      </c>
      <c r="D32" s="581" t="s">
        <v>1029</v>
      </c>
      <c r="E32" s="578">
        <v>0</v>
      </c>
      <c r="F32" s="836">
        <v>17</v>
      </c>
      <c r="G32" s="581" t="s">
        <v>1030</v>
      </c>
      <c r="H32" s="581" t="s">
        <v>1233</v>
      </c>
      <c r="I32" s="580"/>
    </row>
    <row r="33" spans="2:9" ht="311.5" customHeight="1" x14ac:dyDescent="0.35">
      <c r="B33" s="577"/>
      <c r="C33" s="578" t="s">
        <v>970</v>
      </c>
      <c r="D33" s="581" t="s">
        <v>1031</v>
      </c>
      <c r="E33" s="578">
        <v>0</v>
      </c>
      <c r="F33" s="836">
        <v>17</v>
      </c>
      <c r="G33" s="581" t="s">
        <v>1032</v>
      </c>
      <c r="H33" s="586" t="s">
        <v>1295</v>
      </c>
      <c r="I33" s="580"/>
    </row>
    <row r="34" spans="2:9" ht="86.5" customHeight="1" x14ac:dyDescent="0.35">
      <c r="B34" s="577"/>
      <c r="C34" s="578" t="s">
        <v>970</v>
      </c>
      <c r="D34" s="579" t="s">
        <v>1033</v>
      </c>
      <c r="E34" s="578">
        <v>0</v>
      </c>
      <c r="F34" s="836">
        <v>1</v>
      </c>
      <c r="G34" s="581" t="s">
        <v>1034</v>
      </c>
      <c r="H34" s="586" t="s">
        <v>1234</v>
      </c>
      <c r="I34" s="580"/>
    </row>
    <row r="35" spans="2:9" ht="64.5" customHeight="1" x14ac:dyDescent="0.35">
      <c r="B35" s="577"/>
      <c r="C35" s="1226" t="s">
        <v>1035</v>
      </c>
      <c r="D35" s="1227" t="s">
        <v>1036</v>
      </c>
      <c r="E35" s="1226">
        <v>0</v>
      </c>
      <c r="F35" s="1226">
        <v>8</v>
      </c>
      <c r="G35" s="579" t="s">
        <v>1037</v>
      </c>
      <c r="H35" s="586" t="s">
        <v>1038</v>
      </c>
      <c r="I35" s="580"/>
    </row>
    <row r="36" spans="2:9" ht="35.15" customHeight="1" x14ac:dyDescent="0.35">
      <c r="B36" s="577"/>
      <c r="C36" s="1226"/>
      <c r="D36" s="1227"/>
      <c r="E36" s="1226"/>
      <c r="F36" s="1226"/>
      <c r="G36" s="837" t="s">
        <v>1039</v>
      </c>
      <c r="H36" s="591" t="s">
        <v>1039</v>
      </c>
      <c r="I36" s="580"/>
    </row>
    <row r="37" spans="2:9" ht="28.5" customHeight="1" x14ac:dyDescent="0.35">
      <c r="B37" s="577"/>
      <c r="C37" s="1226"/>
      <c r="D37" s="1227"/>
      <c r="E37" s="1226"/>
      <c r="F37" s="1226"/>
      <c r="G37" s="837" t="s">
        <v>1040</v>
      </c>
      <c r="H37" s="591" t="s">
        <v>1040</v>
      </c>
      <c r="I37" s="580"/>
    </row>
    <row r="38" spans="2:9" ht="46" customHeight="1" x14ac:dyDescent="0.35">
      <c r="B38" s="577"/>
      <c r="C38" s="1226"/>
      <c r="D38" s="1227"/>
      <c r="E38" s="1226"/>
      <c r="F38" s="1226"/>
      <c r="G38" s="837" t="s">
        <v>1041</v>
      </c>
      <c r="H38" s="592" t="s">
        <v>1041</v>
      </c>
      <c r="I38" s="580"/>
    </row>
    <row r="39" spans="2:9" ht="62.25" customHeight="1" x14ac:dyDescent="0.35">
      <c r="B39" s="577"/>
      <c r="C39" s="1226"/>
      <c r="D39" s="1227"/>
      <c r="E39" s="1226"/>
      <c r="F39" s="1226"/>
      <c r="G39" s="837" t="s">
        <v>1042</v>
      </c>
      <c r="H39" s="592" t="s">
        <v>1042</v>
      </c>
      <c r="I39" s="580"/>
    </row>
    <row r="40" spans="2:9" ht="24.75" customHeight="1" x14ac:dyDescent="0.35">
      <c r="B40" s="577"/>
      <c r="C40" s="1226"/>
      <c r="D40" s="1227"/>
      <c r="E40" s="1226"/>
      <c r="F40" s="1226"/>
      <c r="G40" s="837" t="s">
        <v>1043</v>
      </c>
      <c r="H40" s="592" t="s">
        <v>1043</v>
      </c>
      <c r="I40" s="580"/>
    </row>
    <row r="41" spans="2:9" ht="33" customHeight="1" x14ac:dyDescent="0.35">
      <c r="B41" s="577"/>
      <c r="C41" s="1226"/>
      <c r="D41" s="1227"/>
      <c r="E41" s="1226"/>
      <c r="F41" s="1226"/>
      <c r="G41" s="837" t="s">
        <v>1044</v>
      </c>
      <c r="H41" s="593" t="s">
        <v>1044</v>
      </c>
      <c r="I41" s="580"/>
    </row>
    <row r="42" spans="2:9" ht="134.5" customHeight="1" x14ac:dyDescent="0.35">
      <c r="B42" s="577"/>
      <c r="C42" s="579" t="s">
        <v>1035</v>
      </c>
      <c r="D42" s="581" t="s">
        <v>1046</v>
      </c>
      <c r="E42" s="836">
        <v>0</v>
      </c>
      <c r="F42" s="601">
        <v>116322</v>
      </c>
      <c r="G42" s="579" t="s">
        <v>1047</v>
      </c>
      <c r="H42" s="705" t="s">
        <v>1235</v>
      </c>
      <c r="I42" s="580"/>
    </row>
    <row r="43" spans="2:9" ht="107" customHeight="1" x14ac:dyDescent="0.35">
      <c r="B43" s="577"/>
      <c r="C43" s="578" t="s">
        <v>970</v>
      </c>
      <c r="D43" s="581" t="s">
        <v>1048</v>
      </c>
      <c r="E43" s="836">
        <v>0</v>
      </c>
      <c r="F43" s="836">
        <v>1</v>
      </c>
      <c r="G43" s="579" t="s">
        <v>1049</v>
      </c>
      <c r="H43" s="583" t="s">
        <v>1236</v>
      </c>
      <c r="I43" s="580"/>
    </row>
    <row r="44" spans="2:9" ht="48" customHeight="1" x14ac:dyDescent="0.35">
      <c r="B44" s="577"/>
      <c r="C44" s="578" t="s">
        <v>970</v>
      </c>
      <c r="D44" s="581" t="s">
        <v>1050</v>
      </c>
      <c r="E44" s="836">
        <v>0</v>
      </c>
      <c r="F44" s="836">
        <v>183</v>
      </c>
      <c r="G44" s="579" t="s">
        <v>1051</v>
      </c>
      <c r="H44" s="594" t="s">
        <v>1052</v>
      </c>
      <c r="I44" s="580"/>
    </row>
    <row r="45" spans="2:9" ht="67.5" customHeight="1" x14ac:dyDescent="0.35">
      <c r="B45" s="577"/>
      <c r="C45" s="578" t="s">
        <v>970</v>
      </c>
      <c r="D45" s="581" t="s">
        <v>1053</v>
      </c>
      <c r="E45" s="836">
        <v>0</v>
      </c>
      <c r="F45" s="836">
        <v>1</v>
      </c>
      <c r="G45" s="579" t="s">
        <v>1054</v>
      </c>
      <c r="H45" s="594" t="s">
        <v>1055</v>
      </c>
      <c r="I45" s="580"/>
    </row>
    <row r="46" spans="2:9" ht="57.65" customHeight="1" x14ac:dyDescent="0.35">
      <c r="B46" s="577"/>
      <c r="C46" s="582" t="s">
        <v>970</v>
      </c>
      <c r="D46" s="581" t="s">
        <v>1050</v>
      </c>
      <c r="E46" s="836">
        <v>0</v>
      </c>
      <c r="F46" s="836">
        <v>545</v>
      </c>
      <c r="G46" s="579" t="s">
        <v>1051</v>
      </c>
      <c r="H46" s="586" t="s">
        <v>1303</v>
      </c>
      <c r="I46" s="580"/>
    </row>
    <row r="47" spans="2:9" ht="85.5" customHeight="1" x14ac:dyDescent="0.35">
      <c r="B47" s="577"/>
      <c r="C47" s="578" t="s">
        <v>970</v>
      </c>
      <c r="D47" s="581" t="s">
        <v>1056</v>
      </c>
      <c r="E47" s="836">
        <v>0</v>
      </c>
      <c r="F47" s="836">
        <v>2</v>
      </c>
      <c r="G47" s="579" t="s">
        <v>1057</v>
      </c>
      <c r="H47" s="583" t="s">
        <v>1058</v>
      </c>
      <c r="I47" s="580"/>
    </row>
    <row r="48" spans="2:9" ht="89.5" customHeight="1" x14ac:dyDescent="0.35">
      <c r="B48" s="577"/>
      <c r="C48" s="578" t="s">
        <v>970</v>
      </c>
      <c r="D48" s="581" t="s">
        <v>1059</v>
      </c>
      <c r="E48" s="836">
        <v>0</v>
      </c>
      <c r="F48" s="836">
        <v>3</v>
      </c>
      <c r="G48" s="579" t="s">
        <v>1060</v>
      </c>
      <c r="H48" s="704" t="s">
        <v>1237</v>
      </c>
      <c r="I48" s="580"/>
    </row>
    <row r="49" spans="2:9" ht="142" customHeight="1" x14ac:dyDescent="0.35">
      <c r="B49" s="577"/>
      <c r="C49" s="578" t="s">
        <v>970</v>
      </c>
      <c r="D49" s="581" t="s">
        <v>1061</v>
      </c>
      <c r="E49" s="836">
        <v>0</v>
      </c>
      <c r="F49" s="836">
        <v>45</v>
      </c>
      <c r="G49" s="579" t="s">
        <v>1062</v>
      </c>
      <c r="H49" s="704" t="s">
        <v>1238</v>
      </c>
      <c r="I49" s="580"/>
    </row>
    <row r="50" spans="2:9" ht="94" customHeight="1" x14ac:dyDescent="0.35">
      <c r="B50" s="577"/>
      <c r="C50" s="578" t="s">
        <v>970</v>
      </c>
      <c r="D50" s="581" t="s">
        <v>1063</v>
      </c>
      <c r="E50" s="836">
        <v>0</v>
      </c>
      <c r="F50" s="836">
        <v>1</v>
      </c>
      <c r="G50" s="579" t="s">
        <v>1064</v>
      </c>
      <c r="H50" s="594" t="s">
        <v>1239</v>
      </c>
      <c r="I50" s="580"/>
    </row>
    <row r="51" spans="2:9" ht="61" customHeight="1" x14ac:dyDescent="0.35">
      <c r="B51" s="577"/>
      <c r="C51" s="578" t="s">
        <v>970</v>
      </c>
      <c r="D51" s="581" t="s">
        <v>1065</v>
      </c>
      <c r="E51" s="836">
        <v>0</v>
      </c>
      <c r="F51" s="836">
        <v>2</v>
      </c>
      <c r="G51" s="579" t="s">
        <v>1066</v>
      </c>
      <c r="H51" s="583" t="s">
        <v>1067</v>
      </c>
      <c r="I51" s="580"/>
    </row>
    <row r="52" spans="2:9" ht="69" customHeight="1" x14ac:dyDescent="0.35">
      <c r="B52" s="577"/>
      <c r="C52" s="578" t="s">
        <v>970</v>
      </c>
      <c r="D52" s="581" t="s">
        <v>1045</v>
      </c>
      <c r="E52" s="836">
        <v>0</v>
      </c>
      <c r="F52" s="836">
        <v>0</v>
      </c>
      <c r="G52" s="579" t="s">
        <v>1068</v>
      </c>
      <c r="H52" s="594" t="s">
        <v>1240</v>
      </c>
      <c r="I52" s="580"/>
    </row>
    <row r="53" spans="2:9" ht="63.75" customHeight="1" x14ac:dyDescent="0.35">
      <c r="B53" s="577"/>
      <c r="C53" s="578" t="s">
        <v>970</v>
      </c>
      <c r="D53" s="581" t="s">
        <v>1069</v>
      </c>
      <c r="E53" s="836">
        <v>0</v>
      </c>
      <c r="F53" s="836">
        <v>1</v>
      </c>
      <c r="G53" s="579" t="s">
        <v>1314</v>
      </c>
      <c r="H53" s="594" t="s">
        <v>1241</v>
      </c>
      <c r="I53" s="580"/>
    </row>
    <row r="54" spans="2:9" ht="78" customHeight="1" x14ac:dyDescent="0.35">
      <c r="B54" s="577"/>
      <c r="C54" s="578" t="s">
        <v>970</v>
      </c>
      <c r="D54" s="595" t="s">
        <v>1070</v>
      </c>
      <c r="E54" s="836">
        <v>1</v>
      </c>
      <c r="F54" s="836">
        <v>3</v>
      </c>
      <c r="G54" s="837" t="s">
        <v>1071</v>
      </c>
      <c r="H54" s="596" t="s">
        <v>1315</v>
      </c>
      <c r="I54" s="580"/>
    </row>
    <row r="55" spans="2:9" ht="75.5" customHeight="1" x14ac:dyDescent="0.35">
      <c r="B55" s="577"/>
      <c r="C55" s="578" t="s">
        <v>970</v>
      </c>
      <c r="D55" s="595" t="s">
        <v>1072</v>
      </c>
      <c r="E55" s="836">
        <v>72</v>
      </c>
      <c r="F55" s="836" t="s">
        <v>1073</v>
      </c>
      <c r="G55" s="837" t="s">
        <v>1074</v>
      </c>
      <c r="H55" s="775" t="s">
        <v>1296</v>
      </c>
      <c r="I55" s="580"/>
    </row>
    <row r="56" spans="2:9" ht="115.5" customHeight="1" x14ac:dyDescent="0.35">
      <c r="B56" s="577"/>
      <c r="C56" s="578" t="s">
        <v>970</v>
      </c>
      <c r="D56" s="581" t="s">
        <v>1075</v>
      </c>
      <c r="E56" s="837" t="s">
        <v>1076</v>
      </c>
      <c r="F56" s="836">
        <v>2</v>
      </c>
      <c r="G56" s="837" t="s">
        <v>1242</v>
      </c>
      <c r="H56" s="583" t="s">
        <v>1077</v>
      </c>
      <c r="I56" s="580"/>
    </row>
    <row r="57" spans="2:9" ht="63" customHeight="1" x14ac:dyDescent="0.35">
      <c r="B57" s="577"/>
      <c r="C57" s="578" t="s">
        <v>970</v>
      </c>
      <c r="D57" s="579" t="s">
        <v>1078</v>
      </c>
      <c r="E57" s="837" t="s">
        <v>1079</v>
      </c>
      <c r="F57" s="836">
        <v>44</v>
      </c>
      <c r="G57" s="837" t="s">
        <v>1080</v>
      </c>
      <c r="H57" s="586" t="s">
        <v>1304</v>
      </c>
      <c r="I57" s="580"/>
    </row>
    <row r="58" spans="2:9" ht="51" customHeight="1" x14ac:dyDescent="0.35">
      <c r="B58" s="577"/>
      <c r="C58" s="578" t="s">
        <v>970</v>
      </c>
      <c r="D58" s="597" t="s">
        <v>1081</v>
      </c>
      <c r="E58" s="836">
        <v>0</v>
      </c>
      <c r="F58" s="836">
        <f>76+30</f>
        <v>106</v>
      </c>
      <c r="G58" s="837" t="s">
        <v>1082</v>
      </c>
      <c r="H58" s="586" t="s">
        <v>1297</v>
      </c>
      <c r="I58" s="580"/>
    </row>
    <row r="59" spans="2:9" ht="65.25" customHeight="1" x14ac:dyDescent="0.35">
      <c r="B59" s="577"/>
      <c r="C59" s="578" t="s">
        <v>1083</v>
      </c>
      <c r="D59" s="597" t="s">
        <v>1084</v>
      </c>
      <c r="E59" s="836">
        <v>0</v>
      </c>
      <c r="F59" s="836">
        <v>33</v>
      </c>
      <c r="G59" s="837" t="s">
        <v>1085</v>
      </c>
      <c r="H59" s="583" t="s">
        <v>1243</v>
      </c>
      <c r="I59" s="580"/>
    </row>
    <row r="60" spans="2:9" ht="50.15" customHeight="1" x14ac:dyDescent="0.35">
      <c r="B60" s="577"/>
      <c r="C60" s="578" t="s">
        <v>1083</v>
      </c>
      <c r="D60" s="595" t="s">
        <v>1086</v>
      </c>
      <c r="E60" s="837" t="s">
        <v>1079</v>
      </c>
      <c r="F60" s="836">
        <v>12</v>
      </c>
      <c r="G60" s="837" t="s">
        <v>1087</v>
      </c>
      <c r="H60" s="586" t="s">
        <v>1088</v>
      </c>
      <c r="I60" s="580"/>
    </row>
    <row r="61" spans="2:9" ht="51.75" customHeight="1" x14ac:dyDescent="0.35">
      <c r="B61" s="577"/>
      <c r="C61" s="578" t="s">
        <v>1083</v>
      </c>
      <c r="D61" s="597" t="s">
        <v>1081</v>
      </c>
      <c r="E61" s="836">
        <v>0</v>
      </c>
      <c r="F61" s="706">
        <f>62+75</f>
        <v>137</v>
      </c>
      <c r="G61" s="837" t="s">
        <v>1082</v>
      </c>
      <c r="H61" s="586" t="s">
        <v>1244</v>
      </c>
      <c r="I61" s="580"/>
    </row>
    <row r="62" spans="2:9" ht="65.25" customHeight="1" x14ac:dyDescent="0.35">
      <c r="B62" s="577"/>
      <c r="C62" s="578" t="s">
        <v>1083</v>
      </c>
      <c r="D62" s="597" t="s">
        <v>1084</v>
      </c>
      <c r="E62" s="836">
        <v>0</v>
      </c>
      <c r="F62" s="836">
        <v>34</v>
      </c>
      <c r="G62" s="837" t="s">
        <v>1085</v>
      </c>
      <c r="H62" s="586" t="s">
        <v>1298</v>
      </c>
      <c r="I62" s="580"/>
    </row>
    <row r="63" spans="2:9" ht="89" customHeight="1" x14ac:dyDescent="0.35">
      <c r="B63" s="577"/>
      <c r="C63" s="578" t="s">
        <v>1083</v>
      </c>
      <c r="D63" s="588" t="s">
        <v>1089</v>
      </c>
      <c r="E63" s="836">
        <v>0</v>
      </c>
      <c r="F63" s="836">
        <v>1</v>
      </c>
      <c r="G63" s="837" t="s">
        <v>1090</v>
      </c>
      <c r="H63" s="596" t="s">
        <v>1245</v>
      </c>
      <c r="I63" s="580"/>
    </row>
    <row r="64" spans="2:9" ht="128" customHeight="1" x14ac:dyDescent="0.35">
      <c r="B64" s="577"/>
      <c r="C64" s="578" t="s">
        <v>1083</v>
      </c>
      <c r="D64" s="588" t="s">
        <v>1091</v>
      </c>
      <c r="E64" s="836">
        <v>0</v>
      </c>
      <c r="F64" s="836">
        <v>73</v>
      </c>
      <c r="G64" s="837" t="s">
        <v>1092</v>
      </c>
      <c r="H64" s="596" t="s">
        <v>1093</v>
      </c>
      <c r="I64" s="580"/>
    </row>
    <row r="65" spans="2:9" ht="151.5" customHeight="1" x14ac:dyDescent="0.35">
      <c r="B65" s="577"/>
      <c r="C65" s="578" t="s">
        <v>1083</v>
      </c>
      <c r="D65" s="595" t="s">
        <v>1094</v>
      </c>
      <c r="E65" s="836">
        <v>0</v>
      </c>
      <c r="F65" s="836">
        <v>1</v>
      </c>
      <c r="G65" s="837" t="s">
        <v>1095</v>
      </c>
      <c r="H65" s="583" t="s">
        <v>1096</v>
      </c>
      <c r="I65" s="580"/>
    </row>
    <row r="66" spans="2:9" ht="78.5" customHeight="1" x14ac:dyDescent="0.35">
      <c r="B66" s="577"/>
      <c r="C66" s="578" t="s">
        <v>1083</v>
      </c>
      <c r="D66" s="595" t="s">
        <v>1097</v>
      </c>
      <c r="E66" s="836">
        <v>0</v>
      </c>
      <c r="F66" s="836">
        <v>42</v>
      </c>
      <c r="G66" s="837" t="s">
        <v>1099</v>
      </c>
      <c r="H66" s="704" t="s">
        <v>1098</v>
      </c>
      <c r="I66" s="580"/>
    </row>
    <row r="67" spans="2:9" ht="85.5" customHeight="1" x14ac:dyDescent="0.35">
      <c r="B67" s="577"/>
      <c r="C67" s="578" t="s">
        <v>1083</v>
      </c>
      <c r="D67" s="595" t="s">
        <v>1100</v>
      </c>
      <c r="E67" s="836">
        <v>0</v>
      </c>
      <c r="F67" s="706">
        <v>188</v>
      </c>
      <c r="G67" s="837" t="s">
        <v>1101</v>
      </c>
      <c r="H67" s="776" t="s">
        <v>1246</v>
      </c>
      <c r="I67" s="580"/>
    </row>
    <row r="68" spans="2:9" ht="103.5" customHeight="1" x14ac:dyDescent="0.35">
      <c r="B68" s="577"/>
      <c r="C68" s="578" t="s">
        <v>1083</v>
      </c>
      <c r="D68" s="581" t="s">
        <v>1102</v>
      </c>
      <c r="E68" s="582">
        <v>0</v>
      </c>
      <c r="F68" s="582" t="s">
        <v>1103</v>
      </c>
      <c r="G68" s="584" t="s">
        <v>1104</v>
      </c>
      <c r="H68" s="705" t="s">
        <v>1299</v>
      </c>
      <c r="I68" s="580"/>
    </row>
    <row r="69" spans="2:9" ht="40.5" customHeight="1" x14ac:dyDescent="0.35">
      <c r="B69" s="577"/>
      <c r="C69" s="578" t="s">
        <v>1083</v>
      </c>
      <c r="D69" s="588" t="s">
        <v>1105</v>
      </c>
      <c r="E69" s="836">
        <v>0</v>
      </c>
      <c r="F69" s="587">
        <v>1</v>
      </c>
      <c r="G69" s="587">
        <v>1</v>
      </c>
      <c r="H69" s="599" t="s">
        <v>1106</v>
      </c>
      <c r="I69" s="580"/>
    </row>
    <row r="70" spans="2:9" ht="51" customHeight="1" x14ac:dyDescent="0.35">
      <c r="B70" s="577"/>
      <c r="C70" s="578" t="s">
        <v>1083</v>
      </c>
      <c r="D70" s="588" t="s">
        <v>1107</v>
      </c>
      <c r="E70" s="836">
        <v>0</v>
      </c>
      <c r="F70" s="587">
        <v>1</v>
      </c>
      <c r="G70" s="587">
        <v>1</v>
      </c>
      <c r="H70" s="599" t="s">
        <v>1108</v>
      </c>
      <c r="I70" s="580"/>
    </row>
    <row r="71" spans="2:9" ht="138" customHeight="1" x14ac:dyDescent="0.35">
      <c r="B71" s="577"/>
      <c r="C71" s="578" t="s">
        <v>1083</v>
      </c>
      <c r="D71" s="588" t="s">
        <v>1109</v>
      </c>
      <c r="E71" s="836">
        <v>0</v>
      </c>
      <c r="F71" s="582">
        <v>4</v>
      </c>
      <c r="G71" s="837" t="s">
        <v>1110</v>
      </c>
      <c r="H71" s="596" t="s">
        <v>1247</v>
      </c>
      <c r="I71" s="580"/>
    </row>
    <row r="72" spans="2:9" ht="124" customHeight="1" x14ac:dyDescent="0.35">
      <c r="B72" s="577"/>
      <c r="C72" s="578" t="s">
        <v>1083</v>
      </c>
      <c r="D72" s="588" t="s">
        <v>1111</v>
      </c>
      <c r="E72" s="836">
        <v>0</v>
      </c>
      <c r="F72" s="601">
        <v>179933</v>
      </c>
      <c r="G72" s="837" t="s">
        <v>1112</v>
      </c>
      <c r="H72" s="777" t="s">
        <v>1248</v>
      </c>
      <c r="I72" s="580"/>
    </row>
    <row r="73" spans="2:9" ht="74.5" customHeight="1" x14ac:dyDescent="0.35">
      <c r="B73" s="577"/>
      <c r="C73" s="578" t="s">
        <v>1083</v>
      </c>
      <c r="D73" s="588" t="s">
        <v>1113</v>
      </c>
      <c r="E73" s="836">
        <v>0</v>
      </c>
      <c r="F73" s="836">
        <v>46</v>
      </c>
      <c r="G73" s="837" t="s">
        <v>1114</v>
      </c>
      <c r="H73" s="583" t="s">
        <v>1115</v>
      </c>
      <c r="I73" s="580"/>
    </row>
    <row r="74" spans="2:9" ht="63.65" customHeight="1" x14ac:dyDescent="0.35">
      <c r="B74" s="577"/>
      <c r="C74" s="578" t="s">
        <v>1083</v>
      </c>
      <c r="D74" s="588" t="s">
        <v>1116</v>
      </c>
      <c r="E74" s="836">
        <v>0</v>
      </c>
      <c r="F74" s="836">
        <v>42</v>
      </c>
      <c r="G74" s="837" t="s">
        <v>1117</v>
      </c>
      <c r="H74" s="583" t="s">
        <v>1118</v>
      </c>
      <c r="I74" s="580"/>
    </row>
    <row r="75" spans="2:9" ht="77.5" customHeight="1" x14ac:dyDescent="0.35">
      <c r="B75" s="577"/>
      <c r="C75" s="578" t="s">
        <v>1083</v>
      </c>
      <c r="D75" s="588" t="s">
        <v>1119</v>
      </c>
      <c r="E75" s="836">
        <v>0</v>
      </c>
      <c r="F75" s="836">
        <v>44</v>
      </c>
      <c r="G75" s="837" t="s">
        <v>1120</v>
      </c>
      <c r="H75" s="583" t="s">
        <v>1121</v>
      </c>
      <c r="I75" s="580"/>
    </row>
    <row r="76" spans="2:9" ht="64" customHeight="1" x14ac:dyDescent="0.35">
      <c r="B76" s="577"/>
      <c r="C76" s="578" t="s">
        <v>1083</v>
      </c>
      <c r="D76" s="595" t="s">
        <v>1122</v>
      </c>
      <c r="E76" s="836">
        <v>0</v>
      </c>
      <c r="F76" s="836">
        <v>45</v>
      </c>
      <c r="G76" s="837" t="s">
        <v>1123</v>
      </c>
      <c r="H76" s="777" t="s">
        <v>1124</v>
      </c>
      <c r="I76" s="580"/>
    </row>
    <row r="77" spans="2:9" ht="91" customHeight="1" x14ac:dyDescent="0.35">
      <c r="B77" s="577"/>
      <c r="C77" s="578" t="s">
        <v>1083</v>
      </c>
      <c r="D77" s="595" t="s">
        <v>1125</v>
      </c>
      <c r="E77" s="836">
        <v>0</v>
      </c>
      <c r="F77" s="836">
        <v>1</v>
      </c>
      <c r="G77" s="837" t="s">
        <v>1126</v>
      </c>
      <c r="H77" s="583" t="s">
        <v>1127</v>
      </c>
      <c r="I77" s="580"/>
    </row>
    <row r="78" spans="2:9" ht="127" customHeight="1" x14ac:dyDescent="0.35">
      <c r="B78" s="577"/>
      <c r="C78" s="578" t="s">
        <v>1083</v>
      </c>
      <c r="D78" s="597" t="s">
        <v>1128</v>
      </c>
      <c r="E78" s="836">
        <v>0</v>
      </c>
      <c r="F78" s="836">
        <v>12</v>
      </c>
      <c r="G78" s="837" t="s">
        <v>1129</v>
      </c>
      <c r="H78" s="776" t="s">
        <v>1422</v>
      </c>
      <c r="I78" s="580"/>
    </row>
    <row r="79" spans="2:9" ht="53.5" customHeight="1" x14ac:dyDescent="0.35">
      <c r="B79" s="577"/>
      <c r="C79" s="578" t="s">
        <v>1083</v>
      </c>
      <c r="D79" s="588" t="s">
        <v>1130</v>
      </c>
      <c r="E79" s="836">
        <v>0</v>
      </c>
      <c r="F79" s="836">
        <v>593</v>
      </c>
      <c r="G79" s="837" t="s">
        <v>1131</v>
      </c>
      <c r="H79" s="776" t="s">
        <v>1132</v>
      </c>
      <c r="I79" s="580"/>
    </row>
    <row r="80" spans="2:9" ht="38.25" customHeight="1" x14ac:dyDescent="0.35">
      <c r="B80" s="577"/>
      <c r="C80" s="578" t="s">
        <v>1083</v>
      </c>
      <c r="D80" s="595" t="s">
        <v>1133</v>
      </c>
      <c r="E80" s="836">
        <v>0</v>
      </c>
      <c r="F80" s="836">
        <v>8</v>
      </c>
      <c r="G80" s="837" t="s">
        <v>1134</v>
      </c>
      <c r="H80" s="586" t="s">
        <v>1249</v>
      </c>
      <c r="I80" s="580"/>
    </row>
    <row r="81" spans="2:9" ht="63.65" customHeight="1" x14ac:dyDescent="0.35">
      <c r="B81" s="577"/>
      <c r="C81" s="582" t="s">
        <v>1083</v>
      </c>
      <c r="D81" s="600" t="s">
        <v>1135</v>
      </c>
      <c r="E81" s="836">
        <v>0</v>
      </c>
      <c r="F81" s="601">
        <v>106480</v>
      </c>
      <c r="G81" s="837" t="s">
        <v>1136</v>
      </c>
      <c r="H81" s="780" t="s">
        <v>1302</v>
      </c>
      <c r="I81" s="580"/>
    </row>
    <row r="82" spans="2:9" ht="37.5" customHeight="1" x14ac:dyDescent="0.35">
      <c r="B82" s="577"/>
      <c r="C82" s="578" t="s">
        <v>1083</v>
      </c>
      <c r="D82" s="835" t="s">
        <v>1137</v>
      </c>
      <c r="E82" s="836">
        <v>0</v>
      </c>
      <c r="F82" s="836">
        <v>1100</v>
      </c>
      <c r="G82" s="837" t="s">
        <v>1138</v>
      </c>
      <c r="H82" s="598"/>
      <c r="I82" s="580"/>
    </row>
    <row r="83" spans="2:9" ht="51" customHeight="1" x14ac:dyDescent="0.35">
      <c r="B83" s="577"/>
      <c r="C83" s="578" t="s">
        <v>1083</v>
      </c>
      <c r="D83" s="835" t="s">
        <v>1139</v>
      </c>
      <c r="E83" s="836">
        <v>0</v>
      </c>
      <c r="F83" s="836">
        <v>0</v>
      </c>
      <c r="G83" s="837" t="s">
        <v>1138</v>
      </c>
      <c r="H83" s="779" t="s">
        <v>1301</v>
      </c>
      <c r="I83" s="580"/>
    </row>
    <row r="84" spans="2:9" ht="245" customHeight="1" x14ac:dyDescent="0.35">
      <c r="B84" s="577"/>
      <c r="C84" s="578" t="s">
        <v>1083</v>
      </c>
      <c r="D84" s="595" t="s">
        <v>1140</v>
      </c>
      <c r="E84" s="836">
        <v>0</v>
      </c>
      <c r="F84" s="836">
        <v>32</v>
      </c>
      <c r="G84" s="837" t="s">
        <v>1141</v>
      </c>
      <c r="H84" s="777" t="s">
        <v>1142</v>
      </c>
      <c r="I84" s="580"/>
    </row>
    <row r="85" spans="2:9" ht="50.5" customHeight="1" x14ac:dyDescent="0.35">
      <c r="B85" s="577"/>
      <c r="C85" s="578" t="s">
        <v>1083</v>
      </c>
      <c r="D85" s="835" t="s">
        <v>1143</v>
      </c>
      <c r="E85" s="836" t="s">
        <v>1144</v>
      </c>
      <c r="F85" s="601">
        <v>2221</v>
      </c>
      <c r="G85" s="837" t="s">
        <v>1138</v>
      </c>
      <c r="H85" s="781" t="s">
        <v>1305</v>
      </c>
      <c r="I85" s="580"/>
    </row>
    <row r="86" spans="2:9" ht="74.5" customHeight="1" x14ac:dyDescent="0.35">
      <c r="B86" s="577"/>
      <c r="C86" s="578" t="s">
        <v>1083</v>
      </c>
      <c r="D86" s="595" t="s">
        <v>1145</v>
      </c>
      <c r="E86" s="836">
        <v>0</v>
      </c>
      <c r="F86" s="836">
        <v>1096</v>
      </c>
      <c r="G86" s="837" t="s">
        <v>1146</v>
      </c>
      <c r="H86" s="777" t="s">
        <v>1250</v>
      </c>
      <c r="I86" s="580"/>
    </row>
    <row r="87" spans="2:9" ht="69.75" customHeight="1" x14ac:dyDescent="0.35">
      <c r="B87" s="577"/>
      <c r="C87" s="578" t="s">
        <v>1083</v>
      </c>
      <c r="D87" s="588" t="s">
        <v>1147</v>
      </c>
      <c r="E87" s="836">
        <v>0</v>
      </c>
      <c r="F87" s="836">
        <v>1</v>
      </c>
      <c r="G87" s="837" t="s">
        <v>1148</v>
      </c>
      <c r="H87" s="596" t="s">
        <v>1149</v>
      </c>
      <c r="I87" s="580"/>
    </row>
    <row r="88" spans="2:9" ht="68.25" customHeight="1" x14ac:dyDescent="0.35">
      <c r="B88" s="577"/>
      <c r="C88" s="578" t="s">
        <v>1083</v>
      </c>
      <c r="D88" s="595" t="s">
        <v>1150</v>
      </c>
      <c r="E88" s="836">
        <v>0</v>
      </c>
      <c r="F88" s="836">
        <v>2</v>
      </c>
      <c r="G88" s="837" t="s">
        <v>1151</v>
      </c>
      <c r="H88" s="596" t="s">
        <v>1300</v>
      </c>
      <c r="I88" s="580"/>
    </row>
    <row r="89" spans="2:9" ht="57.65" customHeight="1" x14ac:dyDescent="0.35">
      <c r="B89" s="577"/>
      <c r="C89" s="578" t="s">
        <v>1083</v>
      </c>
      <c r="D89" s="588" t="s">
        <v>1152</v>
      </c>
      <c r="E89" s="836">
        <v>0</v>
      </c>
      <c r="F89" s="836">
        <v>300</v>
      </c>
      <c r="G89" s="837" t="s">
        <v>1153</v>
      </c>
      <c r="H89" s="778"/>
      <c r="I89" s="580"/>
    </row>
    <row r="90" spans="2:9" ht="15" thickBot="1" x14ac:dyDescent="0.4">
      <c r="B90" s="577"/>
      <c r="C90" s="602"/>
      <c r="D90" s="603"/>
      <c r="E90" s="602"/>
      <c r="F90" s="604"/>
      <c r="G90" s="602"/>
      <c r="H90" s="605"/>
      <c r="I90" s="606"/>
    </row>
    <row r="91" spans="2:9" ht="15" thickBot="1" x14ac:dyDescent="0.4">
      <c r="B91" s="607"/>
      <c r="C91" s="608"/>
      <c r="D91" s="609"/>
      <c r="E91" s="609"/>
      <c r="F91" s="610"/>
      <c r="G91" s="609"/>
      <c r="H91" s="611"/>
      <c r="I91" s="612"/>
    </row>
    <row r="92" spans="2:9" x14ac:dyDescent="0.35">
      <c r="C92" s="555"/>
    </row>
    <row r="93" spans="2:9" x14ac:dyDescent="0.35">
      <c r="C93" s="555"/>
    </row>
    <row r="94" spans="2:9" x14ac:dyDescent="0.35">
      <c r="C94" s="555"/>
    </row>
    <row r="95" spans="2:9" x14ac:dyDescent="0.35">
      <c r="C95" s="555"/>
    </row>
    <row r="96" spans="2:9" x14ac:dyDescent="0.35">
      <c r="C96" s="555"/>
    </row>
    <row r="97" spans="3:3" x14ac:dyDescent="0.35">
      <c r="C97" s="555"/>
    </row>
    <row r="98" spans="3:3" x14ac:dyDescent="0.35">
      <c r="C98" s="555"/>
    </row>
    <row r="99" spans="3:3" x14ac:dyDescent="0.35">
      <c r="C99" s="555"/>
    </row>
    <row r="100" spans="3:3" x14ac:dyDescent="0.35">
      <c r="C100" s="555"/>
    </row>
    <row r="101" spans="3:3" x14ac:dyDescent="0.35">
      <c r="C101" s="555"/>
    </row>
    <row r="102" spans="3:3" x14ac:dyDescent="0.35">
      <c r="C102" s="555"/>
    </row>
    <row r="103" spans="3:3" x14ac:dyDescent="0.35">
      <c r="C103" s="555"/>
    </row>
    <row r="104" spans="3:3" x14ac:dyDescent="0.35">
      <c r="C104" s="555"/>
    </row>
    <row r="105" spans="3:3" x14ac:dyDescent="0.35">
      <c r="C105" s="555"/>
    </row>
    <row r="106" spans="3:3" x14ac:dyDescent="0.35">
      <c r="C106" s="555"/>
    </row>
    <row r="107" spans="3:3" x14ac:dyDescent="0.35">
      <c r="C107" s="555"/>
    </row>
    <row r="108" spans="3:3" x14ac:dyDescent="0.35">
      <c r="C108" s="555"/>
    </row>
    <row r="109" spans="3:3" x14ac:dyDescent="0.35">
      <c r="C109" s="555"/>
    </row>
    <row r="110" spans="3:3" x14ac:dyDescent="0.35">
      <c r="C110" s="555"/>
    </row>
    <row r="111" spans="3:3" x14ac:dyDescent="0.35">
      <c r="C111" s="555"/>
    </row>
    <row r="112" spans="3:3" x14ac:dyDescent="0.35">
      <c r="C112" s="555"/>
    </row>
    <row r="113" spans="3:3" x14ac:dyDescent="0.35">
      <c r="C113" s="555"/>
    </row>
    <row r="114" spans="3:3" x14ac:dyDescent="0.35">
      <c r="C114" s="555"/>
    </row>
    <row r="115" spans="3:3" x14ac:dyDescent="0.35">
      <c r="C115" s="555"/>
    </row>
    <row r="116" spans="3:3" x14ac:dyDescent="0.35">
      <c r="C116" s="555"/>
    </row>
    <row r="117" spans="3:3" x14ac:dyDescent="0.35">
      <c r="C117" s="555"/>
    </row>
    <row r="118" spans="3:3" x14ac:dyDescent="0.35">
      <c r="C118" s="555"/>
    </row>
    <row r="119" spans="3:3" x14ac:dyDescent="0.35">
      <c r="C119" s="555"/>
    </row>
    <row r="120" spans="3:3" x14ac:dyDescent="0.35">
      <c r="C120" s="555"/>
    </row>
    <row r="121" spans="3:3" x14ac:dyDescent="0.35">
      <c r="C121" s="555"/>
    </row>
    <row r="122" spans="3:3" x14ac:dyDescent="0.35">
      <c r="C122" s="555"/>
    </row>
    <row r="123" spans="3:3" x14ac:dyDescent="0.35">
      <c r="C123" s="555"/>
    </row>
    <row r="124" spans="3:3" x14ac:dyDescent="0.35">
      <c r="C124" s="555"/>
    </row>
    <row r="125" spans="3:3" x14ac:dyDescent="0.35">
      <c r="C125" s="555"/>
    </row>
    <row r="126" spans="3:3" x14ac:dyDescent="0.35">
      <c r="C126" s="555"/>
    </row>
    <row r="127" spans="3:3" x14ac:dyDescent="0.35">
      <c r="C127" s="555"/>
    </row>
    <row r="128" spans="3:3" x14ac:dyDescent="0.35">
      <c r="C128" s="555"/>
    </row>
    <row r="129" spans="3:3" x14ac:dyDescent="0.35">
      <c r="C129" s="555"/>
    </row>
    <row r="130" spans="3:3" x14ac:dyDescent="0.35">
      <c r="C130" s="555"/>
    </row>
    <row r="131" spans="3:3" x14ac:dyDescent="0.35">
      <c r="C131" s="555"/>
    </row>
    <row r="132" spans="3:3" x14ac:dyDescent="0.35">
      <c r="C132" s="555"/>
    </row>
    <row r="133" spans="3:3" x14ac:dyDescent="0.35">
      <c r="C133" s="555"/>
    </row>
    <row r="134" spans="3:3" x14ac:dyDescent="0.35">
      <c r="C134" s="555"/>
    </row>
    <row r="135" spans="3:3" x14ac:dyDescent="0.35">
      <c r="C135" s="555"/>
    </row>
    <row r="136" spans="3:3" x14ac:dyDescent="0.35">
      <c r="C136" s="555"/>
    </row>
    <row r="137" spans="3:3" x14ac:dyDescent="0.35">
      <c r="C137" s="555"/>
    </row>
    <row r="138" spans="3:3" x14ac:dyDescent="0.35">
      <c r="C138" s="555"/>
    </row>
    <row r="139" spans="3:3" x14ac:dyDescent="0.35">
      <c r="C139" s="555"/>
    </row>
    <row r="140" spans="3:3" x14ac:dyDescent="0.35">
      <c r="C140" s="555"/>
    </row>
    <row r="141" spans="3:3" x14ac:dyDescent="0.35">
      <c r="C141" s="555"/>
    </row>
    <row r="142" spans="3:3" x14ac:dyDescent="0.35">
      <c r="C142" s="555"/>
    </row>
    <row r="143" spans="3:3" x14ac:dyDescent="0.35">
      <c r="C143" s="555"/>
    </row>
    <row r="144" spans="3:3" x14ac:dyDescent="0.35">
      <c r="C144" s="555"/>
    </row>
    <row r="145" spans="3:3" x14ac:dyDescent="0.35">
      <c r="C145" s="555"/>
    </row>
    <row r="146" spans="3:3" x14ac:dyDescent="0.35">
      <c r="C146" s="555"/>
    </row>
    <row r="147" spans="3:3" x14ac:dyDescent="0.35">
      <c r="C147" s="555"/>
    </row>
    <row r="148" spans="3:3" x14ac:dyDescent="0.35">
      <c r="C148" s="555"/>
    </row>
    <row r="149" spans="3:3" x14ac:dyDescent="0.35">
      <c r="C149" s="555"/>
    </row>
    <row r="150" spans="3:3" x14ac:dyDescent="0.35">
      <c r="C150" s="555"/>
    </row>
    <row r="151" spans="3:3" x14ac:dyDescent="0.35">
      <c r="C151" s="555"/>
    </row>
    <row r="152" spans="3:3" x14ac:dyDescent="0.35">
      <c r="C152" s="555"/>
    </row>
    <row r="153" spans="3:3" x14ac:dyDescent="0.35">
      <c r="C153" s="555"/>
    </row>
    <row r="154" spans="3:3" x14ac:dyDescent="0.35">
      <c r="C154" s="555"/>
    </row>
    <row r="155" spans="3:3" x14ac:dyDescent="0.35">
      <c r="C155" s="555"/>
    </row>
    <row r="156" spans="3:3" x14ac:dyDescent="0.35">
      <c r="C156" s="555"/>
    </row>
    <row r="157" spans="3:3" x14ac:dyDescent="0.35">
      <c r="C157" s="555"/>
    </row>
    <row r="158" spans="3:3" x14ac:dyDescent="0.35">
      <c r="C158" s="555"/>
    </row>
    <row r="159" spans="3:3" x14ac:dyDescent="0.35">
      <c r="C159" s="555"/>
    </row>
    <row r="160" spans="3:3" x14ac:dyDescent="0.35">
      <c r="C160" s="555"/>
    </row>
    <row r="161" spans="3:3" x14ac:dyDescent="0.35">
      <c r="C161" s="555"/>
    </row>
    <row r="162" spans="3:3" x14ac:dyDescent="0.35">
      <c r="C162" s="555"/>
    </row>
    <row r="163" spans="3:3" x14ac:dyDescent="0.35">
      <c r="C163" s="555"/>
    </row>
    <row r="164" spans="3:3" x14ac:dyDescent="0.35">
      <c r="C164" s="555"/>
    </row>
    <row r="165" spans="3:3" x14ac:dyDescent="0.35">
      <c r="C165" s="555"/>
    </row>
    <row r="166" spans="3:3" x14ac:dyDescent="0.35">
      <c r="C166" s="555"/>
    </row>
    <row r="167" spans="3:3" x14ac:dyDescent="0.35">
      <c r="C167" s="555"/>
    </row>
    <row r="168" spans="3:3" x14ac:dyDescent="0.35">
      <c r="C168" s="555"/>
    </row>
    <row r="169" spans="3:3" x14ac:dyDescent="0.35">
      <c r="C169" s="555"/>
    </row>
    <row r="170" spans="3:3" x14ac:dyDescent="0.35">
      <c r="C170" s="555"/>
    </row>
    <row r="171" spans="3:3" x14ac:dyDescent="0.35">
      <c r="C171" s="555"/>
    </row>
    <row r="172" spans="3:3" x14ac:dyDescent="0.35">
      <c r="C172" s="555"/>
    </row>
    <row r="173" spans="3:3" x14ac:dyDescent="0.35">
      <c r="C173" s="555"/>
    </row>
    <row r="174" spans="3:3" x14ac:dyDescent="0.35">
      <c r="C174" s="555"/>
    </row>
    <row r="175" spans="3:3" x14ac:dyDescent="0.35">
      <c r="C175" s="555"/>
    </row>
    <row r="176" spans="3:3" x14ac:dyDescent="0.35">
      <c r="C176" s="555"/>
    </row>
    <row r="177" spans="3:3" x14ac:dyDescent="0.35">
      <c r="C177" s="555"/>
    </row>
    <row r="178" spans="3:3" x14ac:dyDescent="0.35">
      <c r="C178" s="555"/>
    </row>
    <row r="179" spans="3:3" x14ac:dyDescent="0.35">
      <c r="C179" s="555"/>
    </row>
    <row r="180" spans="3:3" x14ac:dyDescent="0.35">
      <c r="C180" s="555"/>
    </row>
    <row r="181" spans="3:3" x14ac:dyDescent="0.35">
      <c r="C181" s="555"/>
    </row>
    <row r="182" spans="3:3" x14ac:dyDescent="0.35">
      <c r="C182" s="555"/>
    </row>
    <row r="183" spans="3:3" x14ac:dyDescent="0.35">
      <c r="C183" s="555"/>
    </row>
    <row r="184" spans="3:3" x14ac:dyDescent="0.35">
      <c r="C184" s="555"/>
    </row>
    <row r="185" spans="3:3" x14ac:dyDescent="0.35">
      <c r="C185" s="555"/>
    </row>
    <row r="186" spans="3:3" x14ac:dyDescent="0.35">
      <c r="C186" s="555"/>
    </row>
    <row r="187" spans="3:3" x14ac:dyDescent="0.35">
      <c r="C187" s="555"/>
    </row>
    <row r="188" spans="3:3" x14ac:dyDescent="0.35">
      <c r="C188" s="555"/>
    </row>
    <row r="189" spans="3:3" x14ac:dyDescent="0.35">
      <c r="C189" s="555"/>
    </row>
    <row r="190" spans="3:3" x14ac:dyDescent="0.35">
      <c r="C190" s="555"/>
    </row>
    <row r="191" spans="3:3" x14ac:dyDescent="0.35">
      <c r="C191" s="555"/>
    </row>
    <row r="192" spans="3:3" x14ac:dyDescent="0.35">
      <c r="C192" s="555"/>
    </row>
    <row r="193" spans="3:3" x14ac:dyDescent="0.35">
      <c r="C193" s="555"/>
    </row>
    <row r="194" spans="3:3" x14ac:dyDescent="0.35">
      <c r="C194" s="555"/>
    </row>
    <row r="195" spans="3:3" x14ac:dyDescent="0.35">
      <c r="C195" s="555"/>
    </row>
    <row r="196" spans="3:3" x14ac:dyDescent="0.35">
      <c r="C196" s="555"/>
    </row>
    <row r="197" spans="3:3" x14ac:dyDescent="0.35">
      <c r="C197" s="555"/>
    </row>
    <row r="198" spans="3:3" x14ac:dyDescent="0.35">
      <c r="C198" s="555"/>
    </row>
    <row r="199" spans="3:3" x14ac:dyDescent="0.35">
      <c r="C199" s="555"/>
    </row>
    <row r="200" spans="3:3" x14ac:dyDescent="0.35">
      <c r="C200" s="555"/>
    </row>
    <row r="201" spans="3:3" x14ac:dyDescent="0.35">
      <c r="C201" s="555"/>
    </row>
    <row r="202" spans="3:3" x14ac:dyDescent="0.35">
      <c r="C202" s="555"/>
    </row>
    <row r="203" spans="3:3" x14ac:dyDescent="0.35">
      <c r="C203" s="555"/>
    </row>
    <row r="204" spans="3:3" x14ac:dyDescent="0.35">
      <c r="C204" s="555"/>
    </row>
    <row r="205" spans="3:3" x14ac:dyDescent="0.35">
      <c r="C205" s="555"/>
    </row>
    <row r="206" spans="3:3" x14ac:dyDescent="0.35">
      <c r="C206" s="555"/>
    </row>
    <row r="207" spans="3:3" x14ac:dyDescent="0.35">
      <c r="C207" s="555"/>
    </row>
    <row r="208" spans="3:3" x14ac:dyDescent="0.35">
      <c r="C208" s="555"/>
    </row>
    <row r="209" spans="3:3" x14ac:dyDescent="0.35">
      <c r="C209" s="555"/>
    </row>
    <row r="210" spans="3:3" x14ac:dyDescent="0.35">
      <c r="C210" s="555"/>
    </row>
    <row r="211" spans="3:3" x14ac:dyDescent="0.35">
      <c r="C211" s="555"/>
    </row>
    <row r="212" spans="3:3" x14ac:dyDescent="0.35">
      <c r="C212" s="555"/>
    </row>
    <row r="213" spans="3:3" x14ac:dyDescent="0.35">
      <c r="C213" s="555"/>
    </row>
    <row r="214" spans="3:3" x14ac:dyDescent="0.35">
      <c r="C214" s="555"/>
    </row>
    <row r="215" spans="3:3" x14ac:dyDescent="0.35">
      <c r="C215" s="555"/>
    </row>
    <row r="216" spans="3:3" x14ac:dyDescent="0.35">
      <c r="C216" s="555"/>
    </row>
    <row r="217" spans="3:3" x14ac:dyDescent="0.35">
      <c r="C217" s="555"/>
    </row>
    <row r="218" spans="3:3" x14ac:dyDescent="0.35">
      <c r="C218" s="555"/>
    </row>
    <row r="219" spans="3:3" x14ac:dyDescent="0.35">
      <c r="C219" s="555"/>
    </row>
    <row r="220" spans="3:3" x14ac:dyDescent="0.35">
      <c r="C220" s="555"/>
    </row>
    <row r="221" spans="3:3" x14ac:dyDescent="0.35">
      <c r="C221" s="555"/>
    </row>
    <row r="222" spans="3:3" x14ac:dyDescent="0.35">
      <c r="C222" s="555"/>
    </row>
    <row r="223" spans="3:3" x14ac:dyDescent="0.35">
      <c r="C223" s="555"/>
    </row>
    <row r="224" spans="3:3" x14ac:dyDescent="0.35">
      <c r="C224" s="555"/>
    </row>
    <row r="225" spans="3:3" x14ac:dyDescent="0.35">
      <c r="C225" s="555"/>
    </row>
    <row r="226" spans="3:3" x14ac:dyDescent="0.35">
      <c r="C226" s="555"/>
    </row>
    <row r="227" spans="3:3" x14ac:dyDescent="0.35">
      <c r="C227" s="555"/>
    </row>
    <row r="228" spans="3:3" x14ac:dyDescent="0.35">
      <c r="C228" s="555"/>
    </row>
    <row r="229" spans="3:3" x14ac:dyDescent="0.35">
      <c r="C229" s="555"/>
    </row>
    <row r="230" spans="3:3" x14ac:dyDescent="0.35">
      <c r="C230" s="555"/>
    </row>
    <row r="231" spans="3:3" x14ac:dyDescent="0.35">
      <c r="C231" s="555"/>
    </row>
    <row r="232" spans="3:3" x14ac:dyDescent="0.35">
      <c r="C232" s="555"/>
    </row>
    <row r="233" spans="3:3" x14ac:dyDescent="0.35">
      <c r="C233" s="555"/>
    </row>
    <row r="234" spans="3:3" x14ac:dyDescent="0.35">
      <c r="C234" s="555"/>
    </row>
    <row r="235" spans="3:3" x14ac:dyDescent="0.35">
      <c r="C235" s="555"/>
    </row>
    <row r="236" spans="3:3" x14ac:dyDescent="0.35">
      <c r="C236" s="555"/>
    </row>
    <row r="237" spans="3:3" x14ac:dyDescent="0.35">
      <c r="C237" s="555"/>
    </row>
    <row r="238" spans="3:3" x14ac:dyDescent="0.35">
      <c r="C238" s="555"/>
    </row>
    <row r="239" spans="3:3" x14ac:dyDescent="0.35">
      <c r="C239" s="555"/>
    </row>
    <row r="240" spans="3:3" x14ac:dyDescent="0.35">
      <c r="C240" s="555"/>
    </row>
    <row r="241" spans="3:3" x14ac:dyDescent="0.35">
      <c r="C241" s="555"/>
    </row>
    <row r="242" spans="3:3" x14ac:dyDescent="0.35">
      <c r="C242" s="555"/>
    </row>
    <row r="243" spans="3:3" x14ac:dyDescent="0.35">
      <c r="C243" s="555"/>
    </row>
    <row r="244" spans="3:3" x14ac:dyDescent="0.35">
      <c r="C244" s="555"/>
    </row>
    <row r="245" spans="3:3" x14ac:dyDescent="0.35">
      <c r="C245" s="555"/>
    </row>
    <row r="246" spans="3:3" x14ac:dyDescent="0.35">
      <c r="C246" s="555"/>
    </row>
    <row r="247" spans="3:3" x14ac:dyDescent="0.35">
      <c r="C247" s="555"/>
    </row>
    <row r="248" spans="3:3" x14ac:dyDescent="0.35">
      <c r="C248" s="555"/>
    </row>
    <row r="249" spans="3:3" x14ac:dyDescent="0.35">
      <c r="C249" s="555"/>
    </row>
    <row r="250" spans="3:3" x14ac:dyDescent="0.35">
      <c r="C250" s="555"/>
    </row>
    <row r="251" spans="3:3" x14ac:dyDescent="0.35">
      <c r="C251" s="555"/>
    </row>
    <row r="252" spans="3:3" x14ac:dyDescent="0.35">
      <c r="C252" s="555"/>
    </row>
    <row r="253" spans="3:3" x14ac:dyDescent="0.35">
      <c r="C253" s="555"/>
    </row>
    <row r="254" spans="3:3" x14ac:dyDescent="0.35">
      <c r="C254" s="555"/>
    </row>
    <row r="255" spans="3:3" x14ac:dyDescent="0.35">
      <c r="C255" s="555"/>
    </row>
    <row r="256" spans="3:3" x14ac:dyDescent="0.35">
      <c r="C256" s="555"/>
    </row>
    <row r="257" spans="3:3" x14ac:dyDescent="0.35">
      <c r="C257" s="555"/>
    </row>
    <row r="258" spans="3:3" x14ac:dyDescent="0.35">
      <c r="C258" s="555"/>
    </row>
    <row r="259" spans="3:3" x14ac:dyDescent="0.35">
      <c r="C259" s="555"/>
    </row>
    <row r="260" spans="3:3" x14ac:dyDescent="0.35">
      <c r="C260" s="555"/>
    </row>
    <row r="261" spans="3:3" x14ac:dyDescent="0.35">
      <c r="C261" s="555"/>
    </row>
    <row r="262" spans="3:3" x14ac:dyDescent="0.35">
      <c r="C262" s="555"/>
    </row>
    <row r="263" spans="3:3" x14ac:dyDescent="0.35">
      <c r="C263" s="555"/>
    </row>
    <row r="264" spans="3:3" x14ac:dyDescent="0.35">
      <c r="C264" s="555"/>
    </row>
    <row r="265" spans="3:3" x14ac:dyDescent="0.35">
      <c r="C265" s="555"/>
    </row>
    <row r="266" spans="3:3" x14ac:dyDescent="0.35">
      <c r="C266" s="555"/>
    </row>
    <row r="267" spans="3:3" x14ac:dyDescent="0.35">
      <c r="C267" s="555"/>
    </row>
    <row r="268" spans="3:3" x14ac:dyDescent="0.35">
      <c r="C268" s="555"/>
    </row>
    <row r="269" spans="3:3" x14ac:dyDescent="0.35">
      <c r="C269" s="555"/>
    </row>
    <row r="270" spans="3:3" x14ac:dyDescent="0.35">
      <c r="C270" s="555"/>
    </row>
    <row r="271" spans="3:3" x14ac:dyDescent="0.35">
      <c r="C271" s="555"/>
    </row>
    <row r="272" spans="3:3" x14ac:dyDescent="0.35">
      <c r="C272" s="555"/>
    </row>
    <row r="273" spans="3:3" x14ac:dyDescent="0.35">
      <c r="C273" s="555"/>
    </row>
    <row r="274" spans="3:3" x14ac:dyDescent="0.35">
      <c r="C274" s="555"/>
    </row>
    <row r="275" spans="3:3" x14ac:dyDescent="0.35">
      <c r="C275" s="555"/>
    </row>
    <row r="276" spans="3:3" x14ac:dyDescent="0.35">
      <c r="C276" s="555"/>
    </row>
    <row r="277" spans="3:3" x14ac:dyDescent="0.35">
      <c r="C277" s="555"/>
    </row>
    <row r="278" spans="3:3" x14ac:dyDescent="0.35">
      <c r="C278" s="555"/>
    </row>
    <row r="279" spans="3:3" x14ac:dyDescent="0.35">
      <c r="C279" s="555"/>
    </row>
    <row r="280" spans="3:3" x14ac:dyDescent="0.35">
      <c r="C280" s="555"/>
    </row>
    <row r="281" spans="3:3" x14ac:dyDescent="0.35">
      <c r="C281" s="555"/>
    </row>
    <row r="282" spans="3:3" x14ac:dyDescent="0.35">
      <c r="C282" s="555"/>
    </row>
    <row r="283" spans="3:3" x14ac:dyDescent="0.35">
      <c r="C283" s="555"/>
    </row>
    <row r="284" spans="3:3" x14ac:dyDescent="0.35">
      <c r="C284" s="555"/>
    </row>
    <row r="285" spans="3:3" x14ac:dyDescent="0.35">
      <c r="C285" s="555"/>
    </row>
    <row r="286" spans="3:3" x14ac:dyDescent="0.35">
      <c r="C286" s="555"/>
    </row>
    <row r="287" spans="3:3" x14ac:dyDescent="0.35">
      <c r="C287" s="555"/>
    </row>
    <row r="288" spans="3:3" x14ac:dyDescent="0.35">
      <c r="C288" s="555"/>
    </row>
    <row r="289" spans="3:3" x14ac:dyDescent="0.35">
      <c r="C289" s="555"/>
    </row>
    <row r="290" spans="3:3" x14ac:dyDescent="0.35">
      <c r="C290" s="555"/>
    </row>
    <row r="291" spans="3:3" x14ac:dyDescent="0.35">
      <c r="C291" s="555"/>
    </row>
    <row r="292" spans="3:3" x14ac:dyDescent="0.35">
      <c r="C292" s="555"/>
    </row>
    <row r="293" spans="3:3" x14ac:dyDescent="0.35">
      <c r="C293" s="555"/>
    </row>
    <row r="294" spans="3:3" x14ac:dyDescent="0.35">
      <c r="C294" s="555"/>
    </row>
    <row r="295" spans="3:3" x14ac:dyDescent="0.35">
      <c r="C295" s="555"/>
    </row>
    <row r="296" spans="3:3" x14ac:dyDescent="0.35">
      <c r="C296" s="555"/>
    </row>
    <row r="297" spans="3:3" x14ac:dyDescent="0.35">
      <c r="C297" s="555"/>
    </row>
    <row r="298" spans="3:3" x14ac:dyDescent="0.35">
      <c r="C298" s="555"/>
    </row>
    <row r="299" spans="3:3" x14ac:dyDescent="0.35">
      <c r="C299" s="555"/>
    </row>
    <row r="300" spans="3:3" x14ac:dyDescent="0.35">
      <c r="C300" s="555"/>
    </row>
    <row r="301" spans="3:3" x14ac:dyDescent="0.35">
      <c r="C301" s="555"/>
    </row>
    <row r="302" spans="3:3" x14ac:dyDescent="0.35">
      <c r="C302" s="555"/>
    </row>
    <row r="303" spans="3:3" x14ac:dyDescent="0.35">
      <c r="C303" s="555"/>
    </row>
    <row r="304" spans="3:3" x14ac:dyDescent="0.35">
      <c r="C304" s="555"/>
    </row>
    <row r="305" spans="3:3" x14ac:dyDescent="0.35">
      <c r="C305" s="555"/>
    </row>
    <row r="306" spans="3:3" x14ac:dyDescent="0.35">
      <c r="C306" s="555"/>
    </row>
    <row r="307" spans="3:3" x14ac:dyDescent="0.35">
      <c r="C307" s="555"/>
    </row>
    <row r="308" spans="3:3" x14ac:dyDescent="0.35">
      <c r="C308" s="555"/>
    </row>
    <row r="309" spans="3:3" x14ac:dyDescent="0.35">
      <c r="C309" s="555"/>
    </row>
    <row r="310" spans="3:3" x14ac:dyDescent="0.35">
      <c r="C310" s="555"/>
    </row>
    <row r="311" spans="3:3" x14ac:dyDescent="0.35">
      <c r="C311" s="555"/>
    </row>
    <row r="312" spans="3:3" x14ac:dyDescent="0.35">
      <c r="C312" s="555"/>
    </row>
    <row r="313" spans="3:3" x14ac:dyDescent="0.35">
      <c r="C313" s="555"/>
    </row>
    <row r="314" spans="3:3" x14ac:dyDescent="0.35">
      <c r="C314" s="555"/>
    </row>
    <row r="315" spans="3:3" x14ac:dyDescent="0.35">
      <c r="C315" s="555"/>
    </row>
    <row r="316" spans="3:3" x14ac:dyDescent="0.35">
      <c r="C316" s="555"/>
    </row>
    <row r="317" spans="3:3" x14ac:dyDescent="0.35">
      <c r="C317" s="555"/>
    </row>
    <row r="318" spans="3:3" x14ac:dyDescent="0.35">
      <c r="C318" s="555"/>
    </row>
    <row r="319" spans="3:3" x14ac:dyDescent="0.35">
      <c r="C319" s="555"/>
    </row>
    <row r="320" spans="3:3" x14ac:dyDescent="0.35">
      <c r="C320" s="555"/>
    </row>
    <row r="321" spans="3:3" x14ac:dyDescent="0.35">
      <c r="C321" s="555"/>
    </row>
    <row r="322" spans="3:3" x14ac:dyDescent="0.35">
      <c r="C322" s="555"/>
    </row>
    <row r="323" spans="3:3" x14ac:dyDescent="0.35">
      <c r="C323" s="555"/>
    </row>
    <row r="324" spans="3:3" x14ac:dyDescent="0.35">
      <c r="C324" s="555"/>
    </row>
    <row r="325" spans="3:3" x14ac:dyDescent="0.35">
      <c r="C325" s="555"/>
    </row>
    <row r="326" spans="3:3" x14ac:dyDescent="0.35">
      <c r="C326" s="555"/>
    </row>
    <row r="327" spans="3:3" x14ac:dyDescent="0.35">
      <c r="C327" s="555"/>
    </row>
    <row r="328" spans="3:3" x14ac:dyDescent="0.35">
      <c r="C328" s="555"/>
    </row>
    <row r="329" spans="3:3" x14ac:dyDescent="0.35">
      <c r="C329" s="555"/>
    </row>
    <row r="330" spans="3:3" x14ac:dyDescent="0.35">
      <c r="C330" s="555"/>
    </row>
    <row r="331" spans="3:3" x14ac:dyDescent="0.35">
      <c r="C331" s="555"/>
    </row>
    <row r="332" spans="3:3" x14ac:dyDescent="0.35">
      <c r="C332" s="555"/>
    </row>
    <row r="333" spans="3:3" x14ac:dyDescent="0.35">
      <c r="C333" s="555"/>
    </row>
    <row r="334" spans="3:3" x14ac:dyDescent="0.35">
      <c r="C334" s="555"/>
    </row>
    <row r="335" spans="3:3" x14ac:dyDescent="0.35">
      <c r="C335" s="555"/>
    </row>
    <row r="336" spans="3:3" x14ac:dyDescent="0.35">
      <c r="C336" s="555"/>
    </row>
    <row r="337" spans="3:3" x14ac:dyDescent="0.35">
      <c r="C337" s="555"/>
    </row>
    <row r="338" spans="3:3" x14ac:dyDescent="0.35">
      <c r="C338" s="555"/>
    </row>
    <row r="339" spans="3:3" x14ac:dyDescent="0.35">
      <c r="C339" s="555"/>
    </row>
    <row r="340" spans="3:3" x14ac:dyDescent="0.35">
      <c r="C340" s="555"/>
    </row>
    <row r="341" spans="3:3" x14ac:dyDescent="0.35">
      <c r="C341" s="555"/>
    </row>
    <row r="342" spans="3:3" x14ac:dyDescent="0.35">
      <c r="C342" s="555"/>
    </row>
    <row r="343" spans="3:3" x14ac:dyDescent="0.35">
      <c r="C343" s="555"/>
    </row>
    <row r="344" spans="3:3" x14ac:dyDescent="0.35">
      <c r="C344" s="555"/>
    </row>
    <row r="345" spans="3:3" x14ac:dyDescent="0.35">
      <c r="C345" s="555"/>
    </row>
    <row r="346" spans="3:3" x14ac:dyDescent="0.35">
      <c r="C346" s="555"/>
    </row>
    <row r="347" spans="3:3" x14ac:dyDescent="0.35">
      <c r="C347" s="555"/>
    </row>
    <row r="348" spans="3:3" x14ac:dyDescent="0.35">
      <c r="C348" s="555"/>
    </row>
    <row r="349" spans="3:3" x14ac:dyDescent="0.35">
      <c r="C349" s="555"/>
    </row>
    <row r="350" spans="3:3" x14ac:dyDescent="0.35">
      <c r="C350" s="555"/>
    </row>
    <row r="351" spans="3:3" x14ac:dyDescent="0.35">
      <c r="C351" s="555"/>
    </row>
    <row r="352" spans="3:3" x14ac:dyDescent="0.35">
      <c r="C352" s="555"/>
    </row>
    <row r="353" spans="3:3" x14ac:dyDescent="0.35">
      <c r="C353" s="555"/>
    </row>
    <row r="354" spans="3:3" x14ac:dyDescent="0.35">
      <c r="C354" s="555"/>
    </row>
    <row r="355" spans="3:3" x14ac:dyDescent="0.35">
      <c r="C355" s="555"/>
    </row>
    <row r="356" spans="3:3" x14ac:dyDescent="0.35">
      <c r="C356" s="555"/>
    </row>
    <row r="357" spans="3:3" x14ac:dyDescent="0.35">
      <c r="C357" s="555"/>
    </row>
    <row r="358" spans="3:3" x14ac:dyDescent="0.35">
      <c r="C358" s="555"/>
    </row>
    <row r="359" spans="3:3" x14ac:dyDescent="0.35">
      <c r="C359" s="555"/>
    </row>
    <row r="360" spans="3:3" x14ac:dyDescent="0.35">
      <c r="C360" s="555"/>
    </row>
    <row r="361" spans="3:3" x14ac:dyDescent="0.35">
      <c r="C361" s="555"/>
    </row>
    <row r="362" spans="3:3" x14ac:dyDescent="0.35">
      <c r="C362" s="555"/>
    </row>
    <row r="363" spans="3:3" x14ac:dyDescent="0.35">
      <c r="C363" s="555"/>
    </row>
    <row r="364" spans="3:3" x14ac:dyDescent="0.35">
      <c r="C364" s="555"/>
    </row>
    <row r="365" spans="3:3" x14ac:dyDescent="0.35">
      <c r="C365" s="555"/>
    </row>
    <row r="366" spans="3:3" x14ac:dyDescent="0.35">
      <c r="C366" s="555"/>
    </row>
    <row r="367" spans="3:3" x14ac:dyDescent="0.35">
      <c r="C367" s="555"/>
    </row>
    <row r="368" spans="3:3" x14ac:dyDescent="0.35">
      <c r="C368" s="555"/>
    </row>
    <row r="369" spans="3:3" x14ac:dyDescent="0.35">
      <c r="C369" s="555"/>
    </row>
    <row r="370" spans="3:3" x14ac:dyDescent="0.35">
      <c r="C370" s="555"/>
    </row>
    <row r="371" spans="3:3" x14ac:dyDescent="0.35">
      <c r="C371" s="555"/>
    </row>
    <row r="372" spans="3:3" x14ac:dyDescent="0.35">
      <c r="C372" s="555"/>
    </row>
    <row r="373" spans="3:3" x14ac:dyDescent="0.35">
      <c r="C373" s="555"/>
    </row>
    <row r="374" spans="3:3" x14ac:dyDescent="0.35">
      <c r="C374" s="555"/>
    </row>
    <row r="375" spans="3:3" x14ac:dyDescent="0.35">
      <c r="C375" s="555"/>
    </row>
    <row r="376" spans="3:3" x14ac:dyDescent="0.35">
      <c r="C376" s="555"/>
    </row>
    <row r="377" spans="3:3" x14ac:dyDescent="0.35">
      <c r="C377" s="555"/>
    </row>
    <row r="378" spans="3:3" x14ac:dyDescent="0.35">
      <c r="C378" s="555"/>
    </row>
    <row r="379" spans="3:3" x14ac:dyDescent="0.35">
      <c r="C379" s="555"/>
    </row>
    <row r="380" spans="3:3" x14ac:dyDescent="0.35">
      <c r="C380" s="555"/>
    </row>
    <row r="381" spans="3:3" x14ac:dyDescent="0.35">
      <c r="C381" s="555"/>
    </row>
    <row r="382" spans="3:3" x14ac:dyDescent="0.35">
      <c r="C382" s="555"/>
    </row>
    <row r="383" spans="3:3" x14ac:dyDescent="0.35">
      <c r="C383" s="555"/>
    </row>
    <row r="384" spans="3:3" x14ac:dyDescent="0.35">
      <c r="C384" s="555"/>
    </row>
    <row r="385" spans="3:3" x14ac:dyDescent="0.35">
      <c r="C385" s="555"/>
    </row>
    <row r="386" spans="3:3" x14ac:dyDescent="0.35">
      <c r="C386" s="555"/>
    </row>
    <row r="387" spans="3:3" x14ac:dyDescent="0.35">
      <c r="C387" s="555"/>
    </row>
    <row r="388" spans="3:3" x14ac:dyDescent="0.35">
      <c r="C388" s="555"/>
    </row>
    <row r="389" spans="3:3" x14ac:dyDescent="0.35">
      <c r="C389" s="555"/>
    </row>
    <row r="390" spans="3:3" x14ac:dyDescent="0.35">
      <c r="C390" s="555"/>
    </row>
    <row r="391" spans="3:3" x14ac:dyDescent="0.35">
      <c r="C391" s="555"/>
    </row>
    <row r="392" spans="3:3" x14ac:dyDescent="0.35">
      <c r="C392" s="555"/>
    </row>
    <row r="393" spans="3:3" x14ac:dyDescent="0.35">
      <c r="C393" s="555"/>
    </row>
    <row r="394" spans="3:3" x14ac:dyDescent="0.35">
      <c r="C394" s="555"/>
    </row>
    <row r="395" spans="3:3" x14ac:dyDescent="0.35">
      <c r="C395" s="555"/>
    </row>
    <row r="396" spans="3:3" x14ac:dyDescent="0.35">
      <c r="C396" s="555"/>
    </row>
    <row r="397" spans="3:3" x14ac:dyDescent="0.35">
      <c r="C397" s="555"/>
    </row>
    <row r="398" spans="3:3" x14ac:dyDescent="0.35">
      <c r="C398" s="555"/>
    </row>
    <row r="399" spans="3:3" x14ac:dyDescent="0.35">
      <c r="C399" s="555"/>
    </row>
    <row r="400" spans="3:3" x14ac:dyDescent="0.35">
      <c r="C400" s="555"/>
    </row>
    <row r="401" spans="3:3" x14ac:dyDescent="0.35">
      <c r="C401" s="555"/>
    </row>
    <row r="402" spans="3:3" x14ac:dyDescent="0.35">
      <c r="C402" s="555"/>
    </row>
    <row r="403" spans="3:3" x14ac:dyDescent="0.35">
      <c r="C403" s="555"/>
    </row>
    <row r="404" spans="3:3" x14ac:dyDescent="0.35">
      <c r="C404" s="555"/>
    </row>
    <row r="405" spans="3:3" x14ac:dyDescent="0.35">
      <c r="C405" s="555"/>
    </row>
    <row r="406" spans="3:3" x14ac:dyDescent="0.35">
      <c r="C406" s="555"/>
    </row>
    <row r="407" spans="3:3" x14ac:dyDescent="0.35">
      <c r="C407" s="555"/>
    </row>
    <row r="408" spans="3:3" x14ac:dyDescent="0.35">
      <c r="C408" s="555"/>
    </row>
    <row r="409" spans="3:3" x14ac:dyDescent="0.35">
      <c r="C409" s="555"/>
    </row>
    <row r="410" spans="3:3" x14ac:dyDescent="0.35">
      <c r="C410" s="555"/>
    </row>
    <row r="411" spans="3:3" x14ac:dyDescent="0.35">
      <c r="C411" s="555"/>
    </row>
    <row r="412" spans="3:3" x14ac:dyDescent="0.35">
      <c r="C412" s="555"/>
    </row>
    <row r="413" spans="3:3" x14ac:dyDescent="0.35">
      <c r="C413" s="555"/>
    </row>
    <row r="414" spans="3:3" x14ac:dyDescent="0.35">
      <c r="C414" s="555"/>
    </row>
    <row r="415" spans="3:3" x14ac:dyDescent="0.35">
      <c r="C415" s="555"/>
    </row>
    <row r="416" spans="3:3" x14ac:dyDescent="0.35">
      <c r="C416" s="555"/>
    </row>
    <row r="417" spans="3:3" x14ac:dyDescent="0.35">
      <c r="C417" s="555"/>
    </row>
    <row r="418" spans="3:3" x14ac:dyDescent="0.35">
      <c r="C418" s="555"/>
    </row>
    <row r="419" spans="3:3" x14ac:dyDescent="0.35">
      <c r="C419" s="555"/>
    </row>
    <row r="420" spans="3:3" x14ac:dyDescent="0.35">
      <c r="C420" s="555"/>
    </row>
    <row r="421" spans="3:3" x14ac:dyDescent="0.35">
      <c r="C421" s="555"/>
    </row>
    <row r="422" spans="3:3" x14ac:dyDescent="0.35">
      <c r="C422" s="555"/>
    </row>
  </sheetData>
  <mergeCells count="8">
    <mergeCell ref="C3:H3"/>
    <mergeCell ref="C4:H4"/>
    <mergeCell ref="C5:H5"/>
    <mergeCell ref="C6:D6"/>
    <mergeCell ref="C35:C41"/>
    <mergeCell ref="D35:D41"/>
    <mergeCell ref="E35:E41"/>
    <mergeCell ref="F35:F41"/>
  </mergeCells>
  <pageMargins left="0.70866141732283472" right="0.70866141732283472" top="0.74803149606299213" bottom="0.74803149606299213" header="0.31496062992125984" footer="0.31496062992125984"/>
  <pageSetup paperSize="17" orientation="landscape" r:id="rId1"/>
  <headerFooter>
    <oddFooter>&amp;L&amp;P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E44"/>
  <sheetViews>
    <sheetView zoomScale="80" zoomScaleNormal="80" workbookViewId="0">
      <selection activeCell="L7" sqref="L7"/>
    </sheetView>
  </sheetViews>
  <sheetFormatPr defaultColWidth="8.81640625" defaultRowHeight="157.5" customHeight="1" x14ac:dyDescent="0.35"/>
  <cols>
    <col min="1" max="1" width="1.7265625" style="530" customWidth="1"/>
    <col min="2" max="2" width="2" style="530" customWidth="1"/>
    <col min="3" max="3" width="29" style="530" customWidth="1"/>
    <col min="4" max="4" width="78.7265625" style="530" customWidth="1"/>
    <col min="5" max="5" width="3.7265625" style="530" customWidth="1"/>
    <col min="6" max="16384" width="8.81640625" style="530"/>
  </cols>
  <sheetData>
    <row r="1" spans="2:5" ht="35.25" customHeight="1" thickBot="1" x14ac:dyDescent="0.4">
      <c r="B1" s="1229"/>
      <c r="C1" s="1229"/>
      <c r="D1" s="1229"/>
      <c r="E1" s="1229"/>
    </row>
    <row r="2" spans="2:5" ht="39" customHeight="1" thickBot="1" x14ac:dyDescent="0.4">
      <c r="B2" s="531"/>
      <c r="C2" s="532"/>
      <c r="D2" s="533"/>
      <c r="E2" s="534"/>
    </row>
    <row r="3" spans="2:5" ht="32.25" customHeight="1" thickBot="1" x14ac:dyDescent="0.4">
      <c r="B3" s="536"/>
      <c r="C3" s="1230" t="s">
        <v>912</v>
      </c>
      <c r="D3" s="1231"/>
      <c r="E3" s="537"/>
    </row>
    <row r="4" spans="2:5" ht="11.15" customHeight="1" x14ac:dyDescent="0.35">
      <c r="B4" s="536"/>
      <c r="C4" s="538"/>
      <c r="D4" s="538"/>
      <c r="E4" s="537"/>
    </row>
    <row r="5" spans="2:5" s="541" customFormat="1" ht="38.15" customHeight="1" thickBot="1" x14ac:dyDescent="0.4">
      <c r="B5" s="539"/>
      <c r="C5" s="1232" t="s">
        <v>913</v>
      </c>
      <c r="D5" s="1232"/>
      <c r="E5" s="540"/>
    </row>
    <row r="6" spans="2:5" s="545" customFormat="1" ht="39.65" customHeight="1" thickBot="1" x14ac:dyDescent="0.4">
      <c r="B6" s="542"/>
      <c r="C6" s="543" t="s">
        <v>914</v>
      </c>
      <c r="D6" s="543" t="s">
        <v>915</v>
      </c>
      <c r="E6" s="544"/>
    </row>
    <row r="7" spans="2:5" s="535" customFormat="1" ht="409.5" customHeight="1" thickBot="1" x14ac:dyDescent="0.4">
      <c r="B7" s="546"/>
      <c r="C7" s="549" t="s">
        <v>916</v>
      </c>
      <c r="D7" s="549" t="s">
        <v>917</v>
      </c>
      <c r="E7" s="548"/>
    </row>
    <row r="8" spans="2:5" s="535" customFormat="1" ht="409.5" customHeight="1" thickBot="1" x14ac:dyDescent="0.4">
      <c r="B8" s="546"/>
      <c r="C8" s="549" t="s">
        <v>918</v>
      </c>
      <c r="D8" s="549" t="s">
        <v>1316</v>
      </c>
      <c r="E8" s="548"/>
    </row>
    <row r="9" spans="2:5" s="535" customFormat="1" ht="286" customHeight="1" thickBot="1" x14ac:dyDescent="0.4">
      <c r="B9" s="546"/>
      <c r="C9" s="796" t="s">
        <v>919</v>
      </c>
      <c r="D9" s="549" t="s">
        <v>920</v>
      </c>
      <c r="E9" s="548"/>
    </row>
    <row r="10" spans="2:5" s="535" customFormat="1" ht="146" customHeight="1" thickBot="1" x14ac:dyDescent="0.4">
      <c r="B10" s="546"/>
      <c r="C10" s="549" t="s">
        <v>921</v>
      </c>
      <c r="D10" s="797" t="s">
        <v>922</v>
      </c>
      <c r="E10" s="548"/>
    </row>
    <row r="11" spans="2:5" s="535" customFormat="1" ht="409" customHeight="1" thickBot="1" x14ac:dyDescent="0.35">
      <c r="B11" s="546"/>
      <c r="C11" s="549" t="s">
        <v>923</v>
      </c>
      <c r="D11" s="798" t="s">
        <v>924</v>
      </c>
      <c r="E11" s="548"/>
    </row>
    <row r="12" spans="2:5" ht="46.5" customHeight="1" x14ac:dyDescent="0.35">
      <c r="B12" s="536"/>
      <c r="C12" s="1233" t="s">
        <v>925</v>
      </c>
      <c r="D12" s="1233"/>
      <c r="E12" s="537"/>
    </row>
    <row r="13" spans="2:5" ht="21.75" customHeight="1" x14ac:dyDescent="0.35">
      <c r="B13" s="536"/>
      <c r="C13" s="799"/>
      <c r="D13" s="799"/>
      <c r="E13" s="537"/>
    </row>
    <row r="14" spans="2:5" ht="24.75" customHeight="1" thickBot="1" x14ac:dyDescent="0.4">
      <c r="B14" s="536"/>
      <c r="C14" s="1228" t="s">
        <v>1323</v>
      </c>
      <c r="D14" s="1228"/>
      <c r="E14" s="537"/>
    </row>
    <row r="15" spans="2:5" ht="51" customHeight="1" thickBot="1" x14ac:dyDescent="0.4">
      <c r="B15" s="536"/>
      <c r="C15" s="543" t="s">
        <v>926</v>
      </c>
      <c r="D15" s="543" t="s">
        <v>927</v>
      </c>
      <c r="E15" s="537"/>
    </row>
    <row r="16" spans="2:5" ht="36.75" customHeight="1" thickBot="1" x14ac:dyDescent="0.4">
      <c r="B16" s="536"/>
      <c r="C16" s="1234" t="s">
        <v>928</v>
      </c>
      <c r="D16" s="1234"/>
      <c r="E16" s="537"/>
    </row>
    <row r="17" spans="2:5" ht="336.5" customHeight="1" thickBot="1" x14ac:dyDescent="0.4">
      <c r="B17" s="536"/>
      <c r="C17" s="549" t="s">
        <v>929</v>
      </c>
      <c r="D17" s="549" t="s">
        <v>1324</v>
      </c>
      <c r="E17" s="537"/>
    </row>
    <row r="18" spans="2:5" ht="167.5" customHeight="1" thickBot="1" x14ac:dyDescent="0.4">
      <c r="B18" s="536"/>
      <c r="C18" s="549" t="s">
        <v>930</v>
      </c>
      <c r="D18" s="549" t="s">
        <v>931</v>
      </c>
      <c r="E18" s="537"/>
    </row>
    <row r="19" spans="2:5" ht="51" customHeight="1" thickBot="1" x14ac:dyDescent="0.4">
      <c r="B19" s="536"/>
      <c r="C19" s="1234" t="s">
        <v>932</v>
      </c>
      <c r="D19" s="1234"/>
      <c r="E19" s="537"/>
    </row>
    <row r="20" spans="2:5" ht="138" customHeight="1" thickBot="1" x14ac:dyDescent="0.4">
      <c r="B20" s="536"/>
      <c r="C20" s="549" t="s">
        <v>933</v>
      </c>
      <c r="D20" s="547" t="s">
        <v>934</v>
      </c>
      <c r="E20" s="537"/>
    </row>
    <row r="21" spans="2:5" ht="171.75" customHeight="1" thickBot="1" x14ac:dyDescent="0.4">
      <c r="B21" s="536"/>
      <c r="C21" s="549" t="s">
        <v>935</v>
      </c>
      <c r="D21" s="547" t="s">
        <v>1306</v>
      </c>
      <c r="E21" s="537"/>
    </row>
    <row r="22" spans="2:5" ht="46.5" customHeight="1" thickBot="1" x14ac:dyDescent="0.4">
      <c r="B22" s="536"/>
      <c r="C22" s="1234" t="s">
        <v>936</v>
      </c>
      <c r="D22" s="1234"/>
      <c r="E22" s="537"/>
    </row>
    <row r="23" spans="2:5" ht="231.75" customHeight="1" thickBot="1" x14ac:dyDescent="0.4">
      <c r="B23" s="536"/>
      <c r="C23" s="549" t="s">
        <v>937</v>
      </c>
      <c r="D23" s="800" t="s">
        <v>1317</v>
      </c>
      <c r="E23" s="537"/>
    </row>
    <row r="24" spans="2:5" ht="135" customHeight="1" thickBot="1" x14ac:dyDescent="0.4">
      <c r="B24" s="536"/>
      <c r="C24" s="549" t="s">
        <v>938</v>
      </c>
      <c r="D24" s="800" t="s">
        <v>1318</v>
      </c>
      <c r="E24" s="537"/>
    </row>
    <row r="25" spans="2:5" ht="48" customHeight="1" thickBot="1" x14ac:dyDescent="0.4">
      <c r="B25" s="536"/>
      <c r="C25" s="1234" t="s">
        <v>939</v>
      </c>
      <c r="D25" s="1234"/>
      <c r="E25" s="537"/>
    </row>
    <row r="26" spans="2:5" ht="157" customHeight="1" thickBot="1" x14ac:dyDescent="0.4">
      <c r="B26" s="536"/>
      <c r="C26" s="549" t="s">
        <v>940</v>
      </c>
      <c r="D26" s="800" t="s">
        <v>1319</v>
      </c>
      <c r="E26" s="537"/>
    </row>
    <row r="27" spans="2:5" ht="232.5" customHeight="1" thickBot="1" x14ac:dyDescent="0.4">
      <c r="B27" s="536"/>
      <c r="C27" s="549" t="s">
        <v>941</v>
      </c>
      <c r="D27" s="547" t="s">
        <v>1320</v>
      </c>
      <c r="E27" s="537"/>
    </row>
    <row r="28" spans="2:5" ht="166" customHeight="1" thickBot="1" x14ac:dyDescent="0.4">
      <c r="B28" s="536"/>
      <c r="C28" s="549" t="s">
        <v>942</v>
      </c>
      <c r="D28" s="800" t="s">
        <v>1325</v>
      </c>
      <c r="E28" s="537"/>
    </row>
    <row r="29" spans="2:5" ht="38.25" customHeight="1" thickBot="1" x14ac:dyDescent="0.4">
      <c r="B29" s="536"/>
      <c r="C29" s="1234" t="s">
        <v>943</v>
      </c>
      <c r="D29" s="1234"/>
      <c r="E29" s="537"/>
    </row>
    <row r="30" spans="2:5" ht="117.5" customHeight="1" thickBot="1" x14ac:dyDescent="0.4">
      <c r="B30" s="536"/>
      <c r="C30" s="549" t="s">
        <v>944</v>
      </c>
      <c r="D30" s="800" t="s">
        <v>1321</v>
      </c>
      <c r="E30" s="537"/>
    </row>
    <row r="31" spans="2:5" ht="176.25" customHeight="1" thickBot="1" x14ac:dyDescent="0.4">
      <c r="B31" s="536"/>
      <c r="C31" s="549" t="s">
        <v>945</v>
      </c>
      <c r="D31" s="800" t="s">
        <v>946</v>
      </c>
      <c r="E31" s="537"/>
    </row>
    <row r="32" spans="2:5" ht="94.5" customHeight="1" thickBot="1" x14ac:dyDescent="0.4">
      <c r="B32" s="536"/>
      <c r="C32" s="549" t="s">
        <v>947</v>
      </c>
      <c r="D32" s="800" t="s">
        <v>948</v>
      </c>
      <c r="E32" s="537"/>
    </row>
    <row r="33" spans="2:5" ht="227" customHeight="1" thickBot="1" x14ac:dyDescent="0.4">
      <c r="B33" s="536"/>
      <c r="C33" s="549" t="s">
        <v>949</v>
      </c>
      <c r="D33" s="800" t="s">
        <v>1322</v>
      </c>
      <c r="E33" s="537"/>
    </row>
    <row r="34" spans="2:5" ht="107.5" customHeight="1" thickBot="1" x14ac:dyDescent="0.4">
      <c r="B34" s="536"/>
      <c r="C34" s="549" t="s">
        <v>950</v>
      </c>
      <c r="D34" s="800" t="s">
        <v>951</v>
      </c>
      <c r="E34" s="537"/>
    </row>
    <row r="35" spans="2:5" ht="168" customHeight="1" thickBot="1" x14ac:dyDescent="0.4">
      <c r="B35" s="536"/>
      <c r="C35" s="549" t="s">
        <v>952</v>
      </c>
      <c r="D35" s="800" t="s">
        <v>953</v>
      </c>
      <c r="E35" s="537"/>
    </row>
    <row r="36" spans="2:5" ht="37.5" customHeight="1" thickBot="1" x14ac:dyDescent="0.4">
      <c r="B36" s="536"/>
      <c r="C36" s="1234" t="s">
        <v>954</v>
      </c>
      <c r="D36" s="1234"/>
      <c r="E36" s="537"/>
    </row>
    <row r="37" spans="2:5" ht="196.5" customHeight="1" thickBot="1" x14ac:dyDescent="0.4">
      <c r="B37" s="551"/>
      <c r="C37" s="549" t="s">
        <v>955</v>
      </c>
      <c r="D37" s="550" t="s">
        <v>956</v>
      </c>
      <c r="E37" s="551"/>
    </row>
    <row r="38" spans="2:5" ht="42.75" customHeight="1" thickBot="1" x14ac:dyDescent="0.4">
      <c r="B38" s="536"/>
      <c r="C38" s="1234" t="s">
        <v>957</v>
      </c>
      <c r="D38" s="1234"/>
      <c r="E38" s="537"/>
    </row>
    <row r="39" spans="2:5" ht="61.5" customHeight="1" thickBot="1" x14ac:dyDescent="0.4">
      <c r="B39" s="536"/>
      <c r="C39" s="549" t="s">
        <v>958</v>
      </c>
      <c r="D39" s="549"/>
      <c r="E39" s="537"/>
    </row>
    <row r="40" spans="2:5" ht="75.75" customHeight="1" thickBot="1" x14ac:dyDescent="0.4">
      <c r="B40" s="536"/>
      <c r="C40" s="549" t="s">
        <v>959</v>
      </c>
      <c r="D40" s="801" t="s">
        <v>961</v>
      </c>
      <c r="E40" s="537" t="s">
        <v>960</v>
      </c>
    </row>
    <row r="41" spans="2:5" ht="51" customHeight="1" thickBot="1" x14ac:dyDescent="0.4">
      <c r="B41" s="552"/>
      <c r="C41" s="802"/>
      <c r="D41" s="802"/>
      <c r="E41" s="553"/>
    </row>
    <row r="42" spans="2:5" ht="157.5" customHeight="1" x14ac:dyDescent="0.35">
      <c r="C42" s="803"/>
      <c r="D42" s="803"/>
    </row>
    <row r="43" spans="2:5" ht="157.5" customHeight="1" x14ac:dyDescent="0.35">
      <c r="C43" s="803"/>
      <c r="D43" s="803"/>
    </row>
    <row r="44" spans="2:5" ht="157.5" customHeight="1" x14ac:dyDescent="0.35">
      <c r="C44" s="803"/>
      <c r="D44" s="804"/>
    </row>
  </sheetData>
  <mergeCells count="12">
    <mergeCell ref="C16:D16"/>
    <mergeCell ref="C19:D19"/>
    <mergeCell ref="C22:D22"/>
    <mergeCell ref="C25:D25"/>
    <mergeCell ref="C38:D38"/>
    <mergeCell ref="C29:D29"/>
    <mergeCell ref="C36:D36"/>
    <mergeCell ref="C14:D14"/>
    <mergeCell ref="B1:E1"/>
    <mergeCell ref="C3:D3"/>
    <mergeCell ref="C5:D5"/>
    <mergeCell ref="C12:D12"/>
  </mergeCells>
  <pageMargins left="0.31496062992125984" right="0.31496062992125984" top="0.74803149606299213" bottom="0.74803149606299213" header="0.31496062992125984" footer="0.31496062992125984"/>
  <pageSetup paperSize="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sizeWithCells="1">
                  <from>
                    <xdr:col>2</xdr:col>
                    <xdr:colOff>3028950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Y334"/>
  <sheetViews>
    <sheetView showGridLines="0" zoomScaleNormal="100" zoomScalePageLayoutView="85" workbookViewId="0">
      <selection activeCell="C66" sqref="C66:C67"/>
    </sheetView>
  </sheetViews>
  <sheetFormatPr defaultColWidth="8.81640625" defaultRowHeight="14.5" outlineLevelRow="1" x14ac:dyDescent="0.35"/>
  <cols>
    <col min="1" max="1" width="3" style="363" customWidth="1"/>
    <col min="2" max="2" width="28.453125" style="363" customWidth="1"/>
    <col min="3" max="3" width="50.453125" style="363" customWidth="1"/>
    <col min="4" max="4" width="34.36328125" style="363" customWidth="1"/>
    <col min="5" max="5" width="32" style="363" customWidth="1"/>
    <col min="6" max="6" width="26.6328125" style="363" customWidth="1"/>
    <col min="7" max="7" width="26.453125" style="363" bestFit="1" customWidth="1"/>
    <col min="8" max="8" width="30" style="363" customWidth="1"/>
    <col min="9" max="9" width="26.1796875" style="363" customWidth="1"/>
    <col min="10" max="10" width="25.81640625" style="363" customWidth="1"/>
    <col min="11" max="11" width="31" style="363" bestFit="1" customWidth="1"/>
    <col min="12" max="12" width="30.36328125" style="363" customWidth="1"/>
    <col min="13" max="13" width="27.1796875" style="363" bestFit="1" customWidth="1"/>
    <col min="14" max="14" width="25" style="363" customWidth="1"/>
    <col min="15" max="15" width="25.81640625" style="363" bestFit="1" customWidth="1"/>
    <col min="16" max="16" width="30.36328125" style="363" customWidth="1"/>
    <col min="17" max="17" width="27.1796875" style="363" bestFit="1" customWidth="1"/>
    <col min="18" max="18" width="24.36328125" style="363" customWidth="1"/>
    <col min="19" max="19" width="23.1796875" style="363" bestFit="1" customWidth="1"/>
    <col min="20" max="20" width="27.6328125" style="363" customWidth="1"/>
    <col min="21" max="21" width="16.90625" style="363" customWidth="1"/>
    <col min="22" max="22" width="18.6328125" style="363" customWidth="1"/>
    <col min="23" max="23" width="22" style="363" customWidth="1"/>
    <col min="24" max="24" width="36.08984375" style="363" customWidth="1"/>
    <col min="25" max="16384" width="8.81640625" style="363"/>
  </cols>
  <sheetData>
    <row r="1" spans="2:19" ht="15" thickBot="1" x14ac:dyDescent="0.4"/>
    <row r="2" spans="2:19" ht="26" x14ac:dyDescent="0.35">
      <c r="B2" s="364"/>
      <c r="C2" s="1392"/>
      <c r="D2" s="1392"/>
      <c r="E2" s="1392"/>
      <c r="F2" s="1392"/>
      <c r="G2" s="1392"/>
      <c r="H2" s="174"/>
      <c r="I2" s="174"/>
      <c r="J2" s="174"/>
      <c r="K2" s="174"/>
      <c r="L2" s="174"/>
      <c r="M2" s="174"/>
      <c r="N2" s="174"/>
      <c r="O2" s="174"/>
      <c r="P2" s="174"/>
      <c r="Q2" s="174"/>
      <c r="R2" s="174"/>
      <c r="S2" s="365"/>
    </row>
    <row r="3" spans="2:19" ht="26" x14ac:dyDescent="0.35">
      <c r="B3" s="366"/>
      <c r="C3" s="1393" t="s">
        <v>518</v>
      </c>
      <c r="D3" s="1394"/>
      <c r="E3" s="1394"/>
      <c r="F3" s="1394"/>
      <c r="G3" s="1395"/>
      <c r="H3" s="367"/>
      <c r="I3" s="367"/>
      <c r="J3" s="367"/>
      <c r="K3" s="367"/>
      <c r="L3" s="367"/>
      <c r="M3" s="367"/>
      <c r="N3" s="367"/>
      <c r="O3" s="367"/>
      <c r="P3" s="367"/>
      <c r="Q3" s="367"/>
      <c r="R3" s="367"/>
      <c r="S3" s="94"/>
    </row>
    <row r="4" spans="2:19" ht="26" x14ac:dyDescent="0.35">
      <c r="B4" s="366"/>
      <c r="C4" s="368"/>
      <c r="D4" s="368"/>
      <c r="E4" s="368"/>
      <c r="F4" s="368"/>
      <c r="G4" s="368"/>
      <c r="H4" s="367"/>
      <c r="I4" s="367"/>
      <c r="J4" s="367"/>
      <c r="K4" s="367"/>
      <c r="L4" s="367"/>
      <c r="M4" s="367"/>
      <c r="N4" s="367"/>
      <c r="O4" s="367"/>
      <c r="P4" s="367"/>
      <c r="Q4" s="367"/>
      <c r="R4" s="367"/>
      <c r="S4" s="94"/>
    </row>
    <row r="5" spans="2:19" ht="15" thickBot="1" x14ac:dyDescent="0.4">
      <c r="B5" s="92"/>
      <c r="C5" s="367"/>
      <c r="D5" s="367"/>
      <c r="E5" s="367"/>
      <c r="F5" s="367"/>
      <c r="G5" s="367"/>
      <c r="H5" s="367"/>
      <c r="I5" s="367"/>
      <c r="J5" s="367"/>
      <c r="K5" s="367"/>
      <c r="L5" s="367"/>
      <c r="M5" s="367"/>
      <c r="N5" s="367"/>
      <c r="O5" s="367"/>
      <c r="P5" s="367"/>
      <c r="Q5" s="367"/>
      <c r="R5" s="367"/>
      <c r="S5" s="94"/>
    </row>
    <row r="6" spans="2:19" ht="34.5" customHeight="1" thickBot="1" x14ac:dyDescent="0.4">
      <c r="B6" s="1396" t="s">
        <v>519</v>
      </c>
      <c r="C6" s="1397"/>
      <c r="D6" s="1397"/>
      <c r="E6" s="1397"/>
      <c r="F6" s="1397"/>
      <c r="G6" s="1397"/>
      <c r="H6" s="369"/>
      <c r="I6" s="369"/>
      <c r="J6" s="369"/>
      <c r="K6" s="369"/>
      <c r="L6" s="369"/>
      <c r="M6" s="369"/>
      <c r="N6" s="369"/>
      <c r="O6" s="369"/>
      <c r="P6" s="369"/>
      <c r="Q6" s="369"/>
      <c r="R6" s="369"/>
      <c r="S6" s="370"/>
    </row>
    <row r="7" spans="2:19" ht="15.75" customHeight="1" x14ac:dyDescent="0.35">
      <c r="B7" s="1398" t="s">
        <v>520</v>
      </c>
      <c r="C7" s="1399"/>
      <c r="D7" s="1399"/>
      <c r="E7" s="1399"/>
      <c r="F7" s="1399"/>
      <c r="G7" s="1399"/>
      <c r="H7" s="369"/>
      <c r="I7" s="369"/>
      <c r="J7" s="369"/>
      <c r="K7" s="369"/>
      <c r="L7" s="369"/>
      <c r="M7" s="369"/>
      <c r="N7" s="369"/>
      <c r="O7" s="369"/>
      <c r="P7" s="369"/>
      <c r="Q7" s="369"/>
      <c r="R7" s="369"/>
      <c r="S7" s="370"/>
    </row>
    <row r="8" spans="2:19" ht="15.75" customHeight="1" thickBot="1" x14ac:dyDescent="0.4">
      <c r="B8" s="1400" t="s">
        <v>521</v>
      </c>
      <c r="C8" s="1401"/>
      <c r="D8" s="1401"/>
      <c r="E8" s="1401"/>
      <c r="F8" s="1401"/>
      <c r="G8" s="1401"/>
      <c r="H8" s="371"/>
      <c r="I8" s="371"/>
      <c r="J8" s="371"/>
      <c r="K8" s="371"/>
      <c r="L8" s="371"/>
      <c r="M8" s="371"/>
      <c r="N8" s="371"/>
      <c r="O8" s="371"/>
      <c r="P8" s="371"/>
      <c r="Q8" s="371"/>
      <c r="R8" s="371"/>
      <c r="S8" s="372"/>
    </row>
    <row r="10" spans="2:19" ht="21" x14ac:dyDescent="0.5">
      <c r="B10" s="1402" t="s">
        <v>522</v>
      </c>
      <c r="C10" s="1402"/>
    </row>
    <row r="11" spans="2:19" ht="15" thickBot="1" x14ac:dyDescent="0.4"/>
    <row r="12" spans="2:19" ht="15" customHeight="1" thickBot="1" x14ac:dyDescent="0.4">
      <c r="B12" s="373" t="s">
        <v>523</v>
      </c>
      <c r="C12" s="374"/>
    </row>
    <row r="13" spans="2:19" ht="15.75" customHeight="1" thickBot="1" x14ac:dyDescent="0.4">
      <c r="B13" s="373" t="s">
        <v>180</v>
      </c>
      <c r="C13" s="374" t="s">
        <v>524</v>
      </c>
    </row>
    <row r="14" spans="2:19" ht="15.75" customHeight="1" thickBot="1" x14ac:dyDescent="0.4">
      <c r="B14" s="373" t="s">
        <v>525</v>
      </c>
      <c r="C14" s="374" t="s">
        <v>113</v>
      </c>
    </row>
    <row r="15" spans="2:19" ht="15.75" customHeight="1" thickBot="1" x14ac:dyDescent="0.4">
      <c r="B15" s="373" t="s">
        <v>526</v>
      </c>
      <c r="C15" s="374" t="s">
        <v>264</v>
      </c>
    </row>
    <row r="16" spans="2:19" ht="15" thickBot="1" x14ac:dyDescent="0.4">
      <c r="B16" s="373" t="s">
        <v>527</v>
      </c>
      <c r="C16" s="374" t="s">
        <v>528</v>
      </c>
    </row>
    <row r="17" spans="2:23" ht="15" thickBot="1" x14ac:dyDescent="0.4">
      <c r="B17" s="373" t="s">
        <v>529</v>
      </c>
      <c r="C17" s="374"/>
    </row>
    <row r="18" spans="2:23" ht="15" thickBot="1" x14ac:dyDescent="0.4"/>
    <row r="19" spans="2:23" ht="25.5" customHeight="1" thickBot="1" x14ac:dyDescent="0.4">
      <c r="D19" s="1237" t="s">
        <v>530</v>
      </c>
      <c r="E19" s="1238"/>
      <c r="F19" s="1238"/>
      <c r="G19" s="1239"/>
      <c r="H19" s="1237" t="s">
        <v>531</v>
      </c>
      <c r="I19" s="1238"/>
      <c r="J19" s="1238"/>
      <c r="K19" s="1239"/>
      <c r="L19" s="1237" t="s">
        <v>532</v>
      </c>
      <c r="M19" s="1238"/>
      <c r="N19" s="1238"/>
      <c r="O19" s="1239"/>
      <c r="P19" s="1386" t="s">
        <v>533</v>
      </c>
      <c r="Q19" s="1387"/>
      <c r="R19" s="1387"/>
      <c r="S19" s="1388"/>
      <c r="T19" s="1237" t="s">
        <v>1251</v>
      </c>
      <c r="U19" s="1238"/>
      <c r="V19" s="1238"/>
      <c r="W19" s="1239"/>
    </row>
    <row r="20" spans="2:23" ht="45" customHeight="1" thickBot="1" x14ac:dyDescent="0.4">
      <c r="B20" s="1262" t="s">
        <v>534</v>
      </c>
      <c r="C20" s="1389" t="s">
        <v>535</v>
      </c>
      <c r="D20" s="375"/>
      <c r="E20" s="376" t="s">
        <v>536</v>
      </c>
      <c r="F20" s="377" t="s">
        <v>537</v>
      </c>
      <c r="G20" s="378" t="s">
        <v>538</v>
      </c>
      <c r="H20" s="375"/>
      <c r="I20" s="376" t="s">
        <v>536</v>
      </c>
      <c r="J20" s="377" t="s">
        <v>537</v>
      </c>
      <c r="K20" s="378" t="s">
        <v>538</v>
      </c>
      <c r="L20" s="375"/>
      <c r="M20" s="376" t="s">
        <v>536</v>
      </c>
      <c r="N20" s="377" t="s">
        <v>537</v>
      </c>
      <c r="O20" s="378" t="s">
        <v>538</v>
      </c>
      <c r="P20" s="375"/>
      <c r="Q20" s="376" t="s">
        <v>536</v>
      </c>
      <c r="R20" s="377" t="s">
        <v>537</v>
      </c>
      <c r="S20" s="378" t="s">
        <v>538</v>
      </c>
      <c r="T20" s="375"/>
      <c r="U20" s="376" t="s">
        <v>536</v>
      </c>
      <c r="V20" s="377" t="s">
        <v>537</v>
      </c>
      <c r="W20" s="378" t="s">
        <v>538</v>
      </c>
    </row>
    <row r="21" spans="2:23" ht="40.5" customHeight="1" x14ac:dyDescent="0.35">
      <c r="B21" s="1337"/>
      <c r="C21" s="1390"/>
      <c r="D21" s="379" t="s">
        <v>539</v>
      </c>
      <c r="E21" s="380">
        <v>0</v>
      </c>
      <c r="F21" s="381">
        <v>0</v>
      </c>
      <c r="G21" s="382">
        <v>0</v>
      </c>
      <c r="H21" s="383" t="s">
        <v>539</v>
      </c>
      <c r="I21" s="384">
        <v>116281</v>
      </c>
      <c r="J21" s="385">
        <v>2000</v>
      </c>
      <c r="K21" s="386">
        <v>114281</v>
      </c>
      <c r="L21" s="379" t="s">
        <v>539</v>
      </c>
      <c r="M21" s="387">
        <f>SUM(N21:O21)</f>
        <v>42317</v>
      </c>
      <c r="N21" s="385">
        <v>795</v>
      </c>
      <c r="O21" s="388">
        <v>41522</v>
      </c>
      <c r="P21" s="379" t="s">
        <v>539</v>
      </c>
      <c r="Q21" s="387">
        <f>SUM(R21:S21)</f>
        <v>42697</v>
      </c>
      <c r="R21" s="387">
        <v>1175</v>
      </c>
      <c r="S21" s="387">
        <v>41522</v>
      </c>
      <c r="T21" s="379" t="s">
        <v>539</v>
      </c>
      <c r="U21" s="387">
        <v>116322</v>
      </c>
      <c r="V21" s="387">
        <v>1880</v>
      </c>
      <c r="W21" s="387">
        <v>114442</v>
      </c>
    </row>
    <row r="22" spans="2:23" ht="39.75" customHeight="1" x14ac:dyDescent="0.35">
      <c r="B22" s="1337"/>
      <c r="C22" s="1390"/>
      <c r="D22" s="389" t="s">
        <v>540</v>
      </c>
      <c r="E22" s="390"/>
      <c r="F22" s="390"/>
      <c r="G22" s="391"/>
      <c r="H22" s="392" t="s">
        <v>540</v>
      </c>
      <c r="I22" s="393">
        <v>0.3</v>
      </c>
      <c r="J22" s="393">
        <v>0.4</v>
      </c>
      <c r="K22" s="394">
        <v>0.3</v>
      </c>
      <c r="L22" s="389" t="s">
        <v>540</v>
      </c>
      <c r="M22" s="393">
        <v>5.0000000000000001E-3</v>
      </c>
      <c r="N22" s="393">
        <v>0.27</v>
      </c>
      <c r="O22" s="394"/>
      <c r="P22" s="389" t="s">
        <v>540</v>
      </c>
      <c r="Q22" s="393"/>
      <c r="R22" s="713">
        <v>0.32</v>
      </c>
      <c r="S22" s="714"/>
      <c r="T22" s="389" t="s">
        <v>540</v>
      </c>
      <c r="U22" s="713"/>
      <c r="V22" s="713">
        <v>0.42</v>
      </c>
      <c r="W22" s="394"/>
    </row>
    <row r="23" spans="2:23" ht="37.5" customHeight="1" x14ac:dyDescent="0.35">
      <c r="B23" s="1263"/>
      <c r="C23" s="1391"/>
      <c r="D23" s="389" t="s">
        <v>541</v>
      </c>
      <c r="E23" s="390"/>
      <c r="F23" s="390"/>
      <c r="G23" s="391"/>
      <c r="H23" s="392" t="s">
        <v>541</v>
      </c>
      <c r="I23" s="393">
        <v>0</v>
      </c>
      <c r="J23" s="393">
        <v>0</v>
      </c>
      <c r="K23" s="394">
        <v>0</v>
      </c>
      <c r="L23" s="389" t="s">
        <v>541</v>
      </c>
      <c r="M23" s="393">
        <v>0</v>
      </c>
      <c r="N23" s="393">
        <v>6.0000000000000001E-3</v>
      </c>
      <c r="O23" s="394">
        <v>0</v>
      </c>
      <c r="P23" s="389" t="s">
        <v>541</v>
      </c>
      <c r="Q23" s="393">
        <v>0</v>
      </c>
      <c r="R23" s="713">
        <v>0</v>
      </c>
      <c r="S23" s="714">
        <v>0</v>
      </c>
      <c r="T23" s="389" t="s">
        <v>541</v>
      </c>
      <c r="U23" s="713"/>
      <c r="V23" s="713"/>
      <c r="W23" s="394"/>
    </row>
    <row r="24" spans="2:23" ht="14.5" customHeight="1" thickBot="1" x14ac:dyDescent="0.4">
      <c r="B24" s="395"/>
      <c r="C24" s="395"/>
      <c r="Q24" s="396"/>
      <c r="R24" s="396"/>
      <c r="S24" s="396"/>
    </row>
    <row r="25" spans="2:23" ht="30" customHeight="1" thickBot="1" x14ac:dyDescent="0.4">
      <c r="B25" s="395"/>
      <c r="C25" s="395"/>
      <c r="D25" s="1237" t="s">
        <v>530</v>
      </c>
      <c r="E25" s="1238"/>
      <c r="F25" s="1238"/>
      <c r="G25" s="1239"/>
      <c r="H25" s="1237" t="s">
        <v>531</v>
      </c>
      <c r="I25" s="1238"/>
      <c r="J25" s="1238"/>
      <c r="K25" s="1239"/>
      <c r="L25" s="1237" t="s">
        <v>532</v>
      </c>
      <c r="M25" s="1238"/>
      <c r="N25" s="1238"/>
      <c r="O25" s="1239"/>
      <c r="P25" s="1350" t="s">
        <v>533</v>
      </c>
      <c r="Q25" s="1320"/>
      <c r="R25" s="1320"/>
      <c r="S25" s="1377"/>
      <c r="T25" s="1237" t="s">
        <v>1251</v>
      </c>
      <c r="U25" s="1238"/>
      <c r="V25" s="1238"/>
      <c r="W25" s="1239"/>
    </row>
    <row r="26" spans="2:23" ht="47.25" customHeight="1" x14ac:dyDescent="0.35">
      <c r="B26" s="1262" t="s">
        <v>542</v>
      </c>
      <c r="C26" s="1262" t="s">
        <v>543</v>
      </c>
      <c r="D26" s="1361" t="s">
        <v>544</v>
      </c>
      <c r="E26" s="1357"/>
      <c r="F26" s="397" t="s">
        <v>545</v>
      </c>
      <c r="G26" s="398" t="s">
        <v>546</v>
      </c>
      <c r="H26" s="1361" t="s">
        <v>544</v>
      </c>
      <c r="I26" s="1357"/>
      <c r="J26" s="397" t="s">
        <v>545</v>
      </c>
      <c r="K26" s="398" t="s">
        <v>546</v>
      </c>
      <c r="L26" s="1361" t="s">
        <v>544</v>
      </c>
      <c r="M26" s="1357"/>
      <c r="N26" s="397" t="s">
        <v>545</v>
      </c>
      <c r="O26" s="398" t="s">
        <v>546</v>
      </c>
      <c r="P26" s="1361" t="s">
        <v>544</v>
      </c>
      <c r="Q26" s="1357"/>
      <c r="R26" s="397" t="s">
        <v>545</v>
      </c>
      <c r="S26" s="398" t="s">
        <v>546</v>
      </c>
      <c r="T26" s="1361" t="s">
        <v>544</v>
      </c>
      <c r="U26" s="1357"/>
      <c r="V26" s="397" t="s">
        <v>545</v>
      </c>
      <c r="W26" s="398" t="s">
        <v>546</v>
      </c>
    </row>
    <row r="27" spans="2:23" ht="51" customHeight="1" x14ac:dyDescent="0.35">
      <c r="B27" s="1337"/>
      <c r="C27" s="1337"/>
      <c r="D27" s="399" t="s">
        <v>539</v>
      </c>
      <c r="E27" s="400"/>
      <c r="F27" s="1378"/>
      <c r="G27" s="1380"/>
      <c r="H27" s="399" t="s">
        <v>539</v>
      </c>
      <c r="I27" s="401"/>
      <c r="J27" s="1371"/>
      <c r="K27" s="1373"/>
      <c r="L27" s="399" t="s">
        <v>539</v>
      </c>
      <c r="M27" s="401"/>
      <c r="N27" s="1371"/>
      <c r="O27" s="1373"/>
      <c r="P27" s="399" t="s">
        <v>539</v>
      </c>
      <c r="Q27" s="401"/>
      <c r="R27" s="1371"/>
      <c r="S27" s="1373"/>
      <c r="T27" s="399" t="s">
        <v>539</v>
      </c>
      <c r="U27" s="401"/>
      <c r="V27" s="1371"/>
      <c r="W27" s="1373"/>
    </row>
    <row r="28" spans="2:23" ht="51" customHeight="1" x14ac:dyDescent="0.35">
      <c r="B28" s="1263"/>
      <c r="C28" s="1263"/>
      <c r="D28" s="402" t="s">
        <v>547</v>
      </c>
      <c r="E28" s="403"/>
      <c r="F28" s="1379"/>
      <c r="G28" s="1381"/>
      <c r="H28" s="402" t="s">
        <v>547</v>
      </c>
      <c r="I28" s="404"/>
      <c r="J28" s="1372"/>
      <c r="K28" s="1374"/>
      <c r="L28" s="402" t="s">
        <v>547</v>
      </c>
      <c r="M28" s="404"/>
      <c r="N28" s="1372"/>
      <c r="O28" s="1374"/>
      <c r="P28" s="402" t="s">
        <v>547</v>
      </c>
      <c r="Q28" s="404"/>
      <c r="R28" s="1372"/>
      <c r="S28" s="1374"/>
      <c r="T28" s="402" t="s">
        <v>547</v>
      </c>
      <c r="U28" s="404"/>
      <c r="V28" s="1372"/>
      <c r="W28" s="1374"/>
    </row>
    <row r="29" spans="2:23" ht="45.5" customHeight="1" x14ac:dyDescent="0.35">
      <c r="B29" s="1252" t="s">
        <v>548</v>
      </c>
      <c r="C29" s="1292" t="s">
        <v>549</v>
      </c>
      <c r="D29" s="405" t="s">
        <v>550</v>
      </c>
      <c r="E29" s="406" t="s">
        <v>529</v>
      </c>
      <c r="F29" s="406" t="s">
        <v>551</v>
      </c>
      <c r="G29" s="407" t="s">
        <v>552</v>
      </c>
      <c r="H29" s="405" t="s">
        <v>550</v>
      </c>
      <c r="I29" s="406" t="s">
        <v>529</v>
      </c>
      <c r="J29" s="406" t="s">
        <v>551</v>
      </c>
      <c r="K29" s="407" t="s">
        <v>552</v>
      </c>
      <c r="L29" s="405" t="s">
        <v>550</v>
      </c>
      <c r="M29" s="406" t="s">
        <v>529</v>
      </c>
      <c r="N29" s="406" t="s">
        <v>551</v>
      </c>
      <c r="O29" s="407" t="s">
        <v>552</v>
      </c>
      <c r="P29" s="405" t="s">
        <v>550</v>
      </c>
      <c r="Q29" s="406" t="s">
        <v>529</v>
      </c>
      <c r="R29" s="406" t="s">
        <v>551</v>
      </c>
      <c r="S29" s="407" t="s">
        <v>552</v>
      </c>
      <c r="T29" s="405" t="s">
        <v>550</v>
      </c>
      <c r="U29" s="406" t="s">
        <v>529</v>
      </c>
      <c r="V29" s="406" t="s">
        <v>551</v>
      </c>
      <c r="W29" s="407" t="s">
        <v>552</v>
      </c>
    </row>
    <row r="30" spans="2:23" ht="30" customHeight="1" x14ac:dyDescent="0.35">
      <c r="B30" s="1253"/>
      <c r="C30" s="1293"/>
      <c r="D30" s="408">
        <v>0</v>
      </c>
      <c r="E30" s="409" t="s">
        <v>553</v>
      </c>
      <c r="F30" s="409" t="s">
        <v>554</v>
      </c>
      <c r="G30" s="410" t="s">
        <v>555</v>
      </c>
      <c r="H30" s="411">
        <v>8</v>
      </c>
      <c r="I30" s="412" t="s">
        <v>553</v>
      </c>
      <c r="J30" s="411" t="s">
        <v>554</v>
      </c>
      <c r="K30" s="413" t="s">
        <v>556</v>
      </c>
      <c r="L30" s="411">
        <v>8</v>
      </c>
      <c r="M30" s="412" t="s">
        <v>553</v>
      </c>
      <c r="N30" s="411" t="s">
        <v>554</v>
      </c>
      <c r="O30" s="413" t="s">
        <v>557</v>
      </c>
      <c r="P30" s="411">
        <v>7</v>
      </c>
      <c r="Q30" s="412" t="s">
        <v>558</v>
      </c>
      <c r="R30" s="411" t="s">
        <v>554</v>
      </c>
      <c r="S30" s="413" t="s">
        <v>556</v>
      </c>
      <c r="T30" s="411">
        <v>8</v>
      </c>
      <c r="U30" s="412" t="s">
        <v>553</v>
      </c>
      <c r="V30" s="411" t="s">
        <v>554</v>
      </c>
      <c r="W30" s="413" t="s">
        <v>556</v>
      </c>
    </row>
    <row r="31" spans="2:23" ht="36.75" hidden="1" customHeight="1" outlineLevel="1" x14ac:dyDescent="0.35">
      <c r="B31" s="1253"/>
      <c r="C31" s="1293"/>
      <c r="D31" s="405" t="s">
        <v>550</v>
      </c>
      <c r="E31" s="406" t="s">
        <v>529</v>
      </c>
      <c r="F31" s="406" t="s">
        <v>551</v>
      </c>
      <c r="G31" s="407" t="s">
        <v>552</v>
      </c>
      <c r="H31" s="405" t="s">
        <v>550</v>
      </c>
      <c r="I31" s="406" t="s">
        <v>529</v>
      </c>
      <c r="J31" s="406" t="s">
        <v>551</v>
      </c>
      <c r="K31" s="407" t="s">
        <v>552</v>
      </c>
      <c r="L31" s="405" t="s">
        <v>550</v>
      </c>
      <c r="M31" s="406" t="s">
        <v>529</v>
      </c>
      <c r="N31" s="406" t="s">
        <v>551</v>
      </c>
      <c r="O31" s="407" t="s">
        <v>552</v>
      </c>
      <c r="P31" s="405" t="s">
        <v>550</v>
      </c>
      <c r="Q31" s="406" t="s">
        <v>529</v>
      </c>
      <c r="R31" s="406" t="s">
        <v>551</v>
      </c>
      <c r="S31" s="407" t="s">
        <v>552</v>
      </c>
      <c r="T31" s="405" t="s">
        <v>550</v>
      </c>
      <c r="U31" s="406" t="s">
        <v>529</v>
      </c>
      <c r="V31" s="406" t="s">
        <v>551</v>
      </c>
      <c r="W31" s="407" t="s">
        <v>552</v>
      </c>
    </row>
    <row r="32" spans="2:23" ht="30" hidden="1" customHeight="1" outlineLevel="1" x14ac:dyDescent="0.35">
      <c r="B32" s="1253"/>
      <c r="C32" s="1293"/>
      <c r="D32" s="408"/>
      <c r="E32" s="409"/>
      <c r="F32" s="409"/>
      <c r="G32" s="415"/>
      <c r="H32" s="411"/>
      <c r="I32" s="412"/>
      <c r="J32" s="411"/>
      <c r="K32" s="414"/>
      <c r="L32" s="411"/>
      <c r="M32" s="412"/>
      <c r="N32" s="411"/>
      <c r="O32" s="414"/>
      <c r="P32" s="411"/>
      <c r="Q32" s="412"/>
      <c r="R32" s="411"/>
      <c r="S32" s="414"/>
      <c r="T32" s="411"/>
      <c r="U32" s="412"/>
      <c r="V32" s="411"/>
      <c r="W32" s="414"/>
    </row>
    <row r="33" spans="2:24" ht="36" hidden="1" customHeight="1" outlineLevel="1" x14ac:dyDescent="0.35">
      <c r="B33" s="1253"/>
      <c r="C33" s="1293"/>
      <c r="D33" s="405" t="s">
        <v>550</v>
      </c>
      <c r="E33" s="406" t="s">
        <v>529</v>
      </c>
      <c r="F33" s="406" t="s">
        <v>551</v>
      </c>
      <c r="G33" s="407" t="s">
        <v>552</v>
      </c>
      <c r="H33" s="405" t="s">
        <v>550</v>
      </c>
      <c r="I33" s="406" t="s">
        <v>529</v>
      </c>
      <c r="J33" s="406" t="s">
        <v>551</v>
      </c>
      <c r="K33" s="407" t="s">
        <v>552</v>
      </c>
      <c r="L33" s="405" t="s">
        <v>550</v>
      </c>
      <c r="M33" s="406" t="s">
        <v>529</v>
      </c>
      <c r="N33" s="406" t="s">
        <v>551</v>
      </c>
      <c r="O33" s="407" t="s">
        <v>552</v>
      </c>
      <c r="P33" s="405" t="s">
        <v>550</v>
      </c>
      <c r="Q33" s="406" t="s">
        <v>529</v>
      </c>
      <c r="R33" s="406" t="s">
        <v>551</v>
      </c>
      <c r="S33" s="407" t="s">
        <v>552</v>
      </c>
      <c r="T33" s="405" t="s">
        <v>550</v>
      </c>
      <c r="U33" s="406" t="s">
        <v>529</v>
      </c>
      <c r="V33" s="406" t="s">
        <v>551</v>
      </c>
      <c r="W33" s="407" t="s">
        <v>552</v>
      </c>
    </row>
    <row r="34" spans="2:24" ht="30" hidden="1" customHeight="1" outlineLevel="1" x14ac:dyDescent="0.35">
      <c r="B34" s="1253"/>
      <c r="C34" s="1293"/>
      <c r="D34" s="408"/>
      <c r="E34" s="409"/>
      <c r="F34" s="409"/>
      <c r="G34" s="415"/>
      <c r="H34" s="411"/>
      <c r="I34" s="412"/>
      <c r="J34" s="411"/>
      <c r="K34" s="414"/>
      <c r="L34" s="411"/>
      <c r="M34" s="412"/>
      <c r="N34" s="411"/>
      <c r="O34" s="414"/>
      <c r="P34" s="411"/>
      <c r="Q34" s="412"/>
      <c r="R34" s="411"/>
      <c r="S34" s="414"/>
      <c r="T34" s="411"/>
      <c r="U34" s="412"/>
      <c r="V34" s="411"/>
      <c r="W34" s="414"/>
    </row>
    <row r="35" spans="2:24" ht="39" hidden="1" customHeight="1" outlineLevel="1" x14ac:dyDescent="0.35">
      <c r="B35" s="1253"/>
      <c r="C35" s="1293"/>
      <c r="D35" s="405" t="s">
        <v>550</v>
      </c>
      <c r="E35" s="406" t="s">
        <v>529</v>
      </c>
      <c r="F35" s="406" t="s">
        <v>551</v>
      </c>
      <c r="G35" s="407" t="s">
        <v>552</v>
      </c>
      <c r="H35" s="405" t="s">
        <v>550</v>
      </c>
      <c r="I35" s="406" t="s">
        <v>529</v>
      </c>
      <c r="J35" s="406" t="s">
        <v>551</v>
      </c>
      <c r="K35" s="407" t="s">
        <v>552</v>
      </c>
      <c r="L35" s="405" t="s">
        <v>550</v>
      </c>
      <c r="M35" s="406" t="s">
        <v>529</v>
      </c>
      <c r="N35" s="406" t="s">
        <v>551</v>
      </c>
      <c r="O35" s="407" t="s">
        <v>552</v>
      </c>
      <c r="P35" s="405" t="s">
        <v>550</v>
      </c>
      <c r="Q35" s="406" t="s">
        <v>529</v>
      </c>
      <c r="R35" s="406" t="s">
        <v>551</v>
      </c>
      <c r="S35" s="407" t="s">
        <v>552</v>
      </c>
      <c r="T35" s="405" t="s">
        <v>550</v>
      </c>
      <c r="U35" s="406" t="s">
        <v>529</v>
      </c>
      <c r="V35" s="406" t="s">
        <v>551</v>
      </c>
      <c r="W35" s="407" t="s">
        <v>552</v>
      </c>
    </row>
    <row r="36" spans="2:24" ht="30" hidden="1" customHeight="1" outlineLevel="1" x14ac:dyDescent="0.35">
      <c r="B36" s="1253"/>
      <c r="C36" s="1293"/>
      <c r="D36" s="408"/>
      <c r="E36" s="409"/>
      <c r="F36" s="409"/>
      <c r="G36" s="415"/>
      <c r="H36" s="411"/>
      <c r="I36" s="412"/>
      <c r="J36" s="411"/>
      <c r="K36" s="414"/>
      <c r="L36" s="411"/>
      <c r="M36" s="412"/>
      <c r="N36" s="411"/>
      <c r="O36" s="414"/>
      <c r="P36" s="411"/>
      <c r="Q36" s="412"/>
      <c r="R36" s="411"/>
      <c r="S36" s="414"/>
      <c r="T36" s="411"/>
      <c r="U36" s="412"/>
      <c r="V36" s="411"/>
      <c r="W36" s="414"/>
    </row>
    <row r="37" spans="2:24" ht="36.75" hidden="1" customHeight="1" outlineLevel="1" x14ac:dyDescent="0.35">
      <c r="B37" s="1253"/>
      <c r="C37" s="1293"/>
      <c r="D37" s="405" t="s">
        <v>550</v>
      </c>
      <c r="E37" s="406" t="s">
        <v>529</v>
      </c>
      <c r="F37" s="406" t="s">
        <v>551</v>
      </c>
      <c r="G37" s="407" t="s">
        <v>552</v>
      </c>
      <c r="H37" s="405" t="s">
        <v>550</v>
      </c>
      <c r="I37" s="406" t="s">
        <v>529</v>
      </c>
      <c r="J37" s="406" t="s">
        <v>551</v>
      </c>
      <c r="K37" s="407" t="s">
        <v>552</v>
      </c>
      <c r="L37" s="405" t="s">
        <v>550</v>
      </c>
      <c r="M37" s="406" t="s">
        <v>529</v>
      </c>
      <c r="N37" s="406" t="s">
        <v>551</v>
      </c>
      <c r="O37" s="407" t="s">
        <v>552</v>
      </c>
      <c r="P37" s="405" t="s">
        <v>550</v>
      </c>
      <c r="Q37" s="406" t="s">
        <v>529</v>
      </c>
      <c r="R37" s="406" t="s">
        <v>551</v>
      </c>
      <c r="S37" s="407" t="s">
        <v>552</v>
      </c>
      <c r="T37" s="405" t="s">
        <v>550</v>
      </c>
      <c r="U37" s="406" t="s">
        <v>529</v>
      </c>
      <c r="V37" s="406" t="s">
        <v>551</v>
      </c>
      <c r="W37" s="407" t="s">
        <v>552</v>
      </c>
    </row>
    <row r="38" spans="2:24" ht="30" hidden="1" customHeight="1" outlineLevel="1" x14ac:dyDescent="0.35">
      <c r="B38" s="1254"/>
      <c r="C38" s="1294"/>
      <c r="D38" s="408"/>
      <c r="E38" s="409"/>
      <c r="F38" s="409"/>
      <c r="G38" s="415"/>
      <c r="H38" s="411"/>
      <c r="I38" s="412"/>
      <c r="J38" s="411"/>
      <c r="K38" s="414"/>
      <c r="L38" s="411"/>
      <c r="M38" s="412"/>
      <c r="N38" s="411"/>
      <c r="O38" s="414"/>
      <c r="P38" s="411"/>
      <c r="Q38" s="412"/>
      <c r="R38" s="411"/>
      <c r="S38" s="414"/>
      <c r="T38" s="411"/>
      <c r="U38" s="412"/>
      <c r="V38" s="411"/>
      <c r="W38" s="414"/>
    </row>
    <row r="39" spans="2:24" ht="30" customHeight="1" collapsed="1" x14ac:dyDescent="0.35">
      <c r="B39" s="1252" t="s">
        <v>559</v>
      </c>
      <c r="C39" s="1298" t="s">
        <v>560</v>
      </c>
      <c r="D39" s="406" t="s">
        <v>561</v>
      </c>
      <c r="E39" s="406" t="s">
        <v>562</v>
      </c>
      <c r="F39" s="377" t="s">
        <v>563</v>
      </c>
      <c r="G39" s="416" t="s">
        <v>564</v>
      </c>
      <c r="H39" s="406" t="s">
        <v>561</v>
      </c>
      <c r="I39" s="406" t="s">
        <v>562</v>
      </c>
      <c r="J39" s="377" t="s">
        <v>563</v>
      </c>
      <c r="K39" s="417" t="s">
        <v>564</v>
      </c>
      <c r="L39" s="406" t="s">
        <v>561</v>
      </c>
      <c r="M39" s="406" t="s">
        <v>562</v>
      </c>
      <c r="N39" s="377" t="s">
        <v>563</v>
      </c>
      <c r="O39" s="417" t="s">
        <v>564</v>
      </c>
      <c r="P39" s="406" t="s">
        <v>561</v>
      </c>
      <c r="Q39" s="406" t="s">
        <v>562</v>
      </c>
      <c r="R39" s="377" t="s">
        <v>563</v>
      </c>
      <c r="S39" s="417" t="s">
        <v>564</v>
      </c>
      <c r="T39" s="406" t="s">
        <v>561</v>
      </c>
      <c r="U39" s="406" t="s">
        <v>562</v>
      </c>
      <c r="V39" s="377" t="s">
        <v>563</v>
      </c>
      <c r="W39" s="417" t="s">
        <v>564</v>
      </c>
    </row>
    <row r="40" spans="2:24" ht="30" customHeight="1" x14ac:dyDescent="0.35">
      <c r="B40" s="1253"/>
      <c r="C40" s="1335"/>
      <c r="D40" s="1384">
        <v>0</v>
      </c>
      <c r="E40" s="1384" t="s">
        <v>565</v>
      </c>
      <c r="F40" s="377" t="s">
        <v>566</v>
      </c>
      <c r="G40" s="418" t="s">
        <v>567</v>
      </c>
      <c r="H40" s="1382">
        <v>2</v>
      </c>
      <c r="I40" s="1382" t="s">
        <v>565</v>
      </c>
      <c r="J40" s="377" t="s">
        <v>566</v>
      </c>
      <c r="K40" s="419" t="s">
        <v>567</v>
      </c>
      <c r="L40" s="1382">
        <v>0</v>
      </c>
      <c r="M40" s="1382" t="s">
        <v>565</v>
      </c>
      <c r="N40" s="377" t="s">
        <v>566</v>
      </c>
      <c r="O40" s="419" t="s">
        <v>567</v>
      </c>
      <c r="P40" s="1382">
        <v>0</v>
      </c>
      <c r="Q40" s="1382" t="s">
        <v>565</v>
      </c>
      <c r="R40" s="377" t="s">
        <v>566</v>
      </c>
      <c r="S40" s="419" t="s">
        <v>567</v>
      </c>
      <c r="T40" s="1382">
        <v>2</v>
      </c>
      <c r="U40" s="1382" t="s">
        <v>565</v>
      </c>
      <c r="V40" s="377" t="s">
        <v>566</v>
      </c>
      <c r="W40" s="419" t="s">
        <v>567</v>
      </c>
    </row>
    <row r="41" spans="2:24" ht="30" customHeight="1" x14ac:dyDescent="0.35">
      <c r="B41" s="1253"/>
      <c r="C41" s="1335"/>
      <c r="D41" s="1385"/>
      <c r="E41" s="1385"/>
      <c r="F41" s="377" t="s">
        <v>568</v>
      </c>
      <c r="G41" s="415">
        <v>0</v>
      </c>
      <c r="H41" s="1383"/>
      <c r="I41" s="1383"/>
      <c r="J41" s="377" t="s">
        <v>568</v>
      </c>
      <c r="K41" s="414">
        <v>2</v>
      </c>
      <c r="L41" s="1383"/>
      <c r="M41" s="1383"/>
      <c r="N41" s="377" t="s">
        <v>568</v>
      </c>
      <c r="O41" s="414">
        <v>2</v>
      </c>
      <c r="P41" s="1383"/>
      <c r="Q41" s="1383"/>
      <c r="R41" s="377" t="s">
        <v>568</v>
      </c>
      <c r="S41" s="414">
        <v>2</v>
      </c>
      <c r="T41" s="1383"/>
      <c r="U41" s="1383"/>
      <c r="V41" s="377" t="s">
        <v>568</v>
      </c>
      <c r="W41" s="414">
        <v>4</v>
      </c>
      <c r="X41" s="615"/>
    </row>
    <row r="42" spans="2:24" ht="30" customHeight="1" outlineLevel="1" x14ac:dyDescent="0.35">
      <c r="B42" s="1253"/>
      <c r="C42" s="1335"/>
      <c r="D42" s="406" t="s">
        <v>561</v>
      </c>
      <c r="E42" s="406" t="s">
        <v>562</v>
      </c>
      <c r="F42" s="377" t="s">
        <v>563</v>
      </c>
      <c r="G42" s="416" t="s">
        <v>569</v>
      </c>
      <c r="H42" s="406" t="s">
        <v>561</v>
      </c>
      <c r="I42" s="406" t="s">
        <v>562</v>
      </c>
      <c r="J42" s="377" t="s">
        <v>563</v>
      </c>
      <c r="K42" s="417" t="s">
        <v>569</v>
      </c>
      <c r="L42" s="406" t="s">
        <v>561</v>
      </c>
      <c r="M42" s="406" t="s">
        <v>562</v>
      </c>
      <c r="N42" s="377" t="s">
        <v>563</v>
      </c>
      <c r="O42" s="417" t="s">
        <v>569</v>
      </c>
      <c r="P42" s="406" t="s">
        <v>561</v>
      </c>
      <c r="Q42" s="406" t="s">
        <v>562</v>
      </c>
      <c r="R42" s="377" t="s">
        <v>563</v>
      </c>
      <c r="S42" s="417" t="s">
        <v>569</v>
      </c>
      <c r="T42" s="406" t="s">
        <v>561</v>
      </c>
      <c r="U42" s="406" t="s">
        <v>562</v>
      </c>
      <c r="V42" s="377" t="s">
        <v>563</v>
      </c>
      <c r="W42" s="417" t="s">
        <v>569</v>
      </c>
    </row>
    <row r="43" spans="2:24" ht="30" customHeight="1" outlineLevel="1" x14ac:dyDescent="0.35">
      <c r="B43" s="1253"/>
      <c r="C43" s="1335"/>
      <c r="D43" s="1384">
        <v>0</v>
      </c>
      <c r="E43" s="1384" t="s">
        <v>565</v>
      </c>
      <c r="F43" s="377" t="s">
        <v>566</v>
      </c>
      <c r="G43" s="418" t="s">
        <v>567</v>
      </c>
      <c r="H43" s="1382">
        <v>1</v>
      </c>
      <c r="I43" s="1382" t="s">
        <v>565</v>
      </c>
      <c r="J43" s="377" t="s">
        <v>566</v>
      </c>
      <c r="K43" s="419" t="s">
        <v>567</v>
      </c>
      <c r="L43" s="1382">
        <v>0</v>
      </c>
      <c r="M43" s="1382" t="s">
        <v>565</v>
      </c>
      <c r="N43" s="377" t="s">
        <v>566</v>
      </c>
      <c r="O43" s="419" t="s">
        <v>567</v>
      </c>
      <c r="P43" s="1382">
        <v>0</v>
      </c>
      <c r="Q43" s="1382" t="s">
        <v>565</v>
      </c>
      <c r="R43" s="377" t="s">
        <v>566</v>
      </c>
      <c r="S43" s="419" t="s">
        <v>567</v>
      </c>
      <c r="T43" s="1382">
        <v>0</v>
      </c>
      <c r="U43" s="1382" t="s">
        <v>565</v>
      </c>
      <c r="V43" s="377" t="s">
        <v>566</v>
      </c>
      <c r="W43" s="419" t="s">
        <v>567</v>
      </c>
      <c r="X43" s="363" t="s">
        <v>960</v>
      </c>
    </row>
    <row r="44" spans="2:24" ht="30" customHeight="1" outlineLevel="1" x14ac:dyDescent="0.35">
      <c r="B44" s="1253"/>
      <c r="C44" s="1335"/>
      <c r="D44" s="1385"/>
      <c r="E44" s="1385"/>
      <c r="F44" s="377" t="s">
        <v>568</v>
      </c>
      <c r="G44" s="415">
        <v>0</v>
      </c>
      <c r="H44" s="1383"/>
      <c r="I44" s="1383"/>
      <c r="J44" s="377" t="s">
        <v>568</v>
      </c>
      <c r="K44" s="414">
        <v>1</v>
      </c>
      <c r="L44" s="1383"/>
      <c r="M44" s="1383"/>
      <c r="N44" s="377" t="s">
        <v>568</v>
      </c>
      <c r="O44" s="414">
        <v>1</v>
      </c>
      <c r="P44" s="1383"/>
      <c r="Q44" s="1383"/>
      <c r="R44" s="377" t="s">
        <v>568</v>
      </c>
      <c r="S44" s="414">
        <v>1</v>
      </c>
      <c r="T44" s="1383"/>
      <c r="U44" s="1383"/>
      <c r="V44" s="377" t="s">
        <v>568</v>
      </c>
      <c r="W44" s="414"/>
      <c r="X44" s="615"/>
    </row>
    <row r="45" spans="2:24" ht="30" customHeight="1" outlineLevel="1" x14ac:dyDescent="0.35">
      <c r="B45" s="1253"/>
      <c r="C45" s="1335"/>
      <c r="D45" s="406" t="s">
        <v>561</v>
      </c>
      <c r="E45" s="406" t="s">
        <v>562</v>
      </c>
      <c r="F45" s="377" t="s">
        <v>563</v>
      </c>
      <c r="G45" s="416"/>
      <c r="H45" s="406" t="s">
        <v>561</v>
      </c>
      <c r="I45" s="406" t="s">
        <v>562</v>
      </c>
      <c r="J45" s="377" t="s">
        <v>563</v>
      </c>
      <c r="K45" s="417"/>
      <c r="L45" s="406" t="s">
        <v>561</v>
      </c>
      <c r="M45" s="406" t="s">
        <v>562</v>
      </c>
      <c r="N45" s="377" t="s">
        <v>563</v>
      </c>
      <c r="O45" s="417"/>
      <c r="P45" s="406" t="s">
        <v>561</v>
      </c>
      <c r="Q45" s="406" t="s">
        <v>562</v>
      </c>
      <c r="R45" s="377" t="s">
        <v>563</v>
      </c>
      <c r="S45" s="417"/>
      <c r="T45" s="406" t="s">
        <v>561</v>
      </c>
      <c r="U45" s="406" t="s">
        <v>562</v>
      </c>
      <c r="V45" s="377" t="s">
        <v>563</v>
      </c>
      <c r="W45" s="417"/>
    </row>
    <row r="46" spans="2:24" ht="30" customHeight="1" outlineLevel="1" x14ac:dyDescent="0.35">
      <c r="B46" s="1253"/>
      <c r="C46" s="1335"/>
      <c r="D46" s="1384"/>
      <c r="E46" s="1384"/>
      <c r="F46" s="377" t="s">
        <v>566</v>
      </c>
      <c r="G46" s="418"/>
      <c r="H46" s="1382"/>
      <c r="I46" s="1382"/>
      <c r="J46" s="377" t="s">
        <v>566</v>
      </c>
      <c r="K46" s="419"/>
      <c r="L46" s="1382"/>
      <c r="M46" s="1382"/>
      <c r="N46" s="377" t="s">
        <v>566</v>
      </c>
      <c r="O46" s="419"/>
      <c r="P46" s="1382"/>
      <c r="Q46" s="1382"/>
      <c r="R46" s="377" t="s">
        <v>566</v>
      </c>
      <c r="S46" s="419"/>
      <c r="T46" s="1382"/>
      <c r="U46" s="1382"/>
      <c r="V46" s="377" t="s">
        <v>566</v>
      </c>
      <c r="W46" s="419"/>
    </row>
    <row r="47" spans="2:24" ht="30" customHeight="1" outlineLevel="1" x14ac:dyDescent="0.35">
      <c r="B47" s="1253"/>
      <c r="C47" s="1335"/>
      <c r="D47" s="1385"/>
      <c r="E47" s="1385"/>
      <c r="F47" s="377" t="s">
        <v>568</v>
      </c>
      <c r="G47" s="415"/>
      <c r="H47" s="1383"/>
      <c r="I47" s="1383"/>
      <c r="J47" s="377" t="s">
        <v>568</v>
      </c>
      <c r="K47" s="414"/>
      <c r="L47" s="1383"/>
      <c r="M47" s="1383"/>
      <c r="N47" s="377" t="s">
        <v>568</v>
      </c>
      <c r="O47" s="414"/>
      <c r="P47" s="1383"/>
      <c r="Q47" s="1383"/>
      <c r="R47" s="377" t="s">
        <v>568</v>
      </c>
      <c r="S47" s="414"/>
      <c r="T47" s="1383"/>
      <c r="U47" s="1383"/>
      <c r="V47" s="377" t="s">
        <v>568</v>
      </c>
      <c r="W47" s="414"/>
    </row>
    <row r="48" spans="2:24" ht="30" customHeight="1" outlineLevel="1" x14ac:dyDescent="0.35">
      <c r="B48" s="1253"/>
      <c r="C48" s="1335"/>
      <c r="D48" s="406" t="s">
        <v>561</v>
      </c>
      <c r="E48" s="406" t="s">
        <v>562</v>
      </c>
      <c r="F48" s="377" t="s">
        <v>563</v>
      </c>
      <c r="G48" s="416"/>
      <c r="H48" s="406" t="s">
        <v>561</v>
      </c>
      <c r="I48" s="406" t="s">
        <v>562</v>
      </c>
      <c r="J48" s="377" t="s">
        <v>563</v>
      </c>
      <c r="K48" s="417"/>
      <c r="L48" s="406" t="s">
        <v>561</v>
      </c>
      <c r="M48" s="406" t="s">
        <v>562</v>
      </c>
      <c r="N48" s="377" t="s">
        <v>563</v>
      </c>
      <c r="O48" s="417"/>
      <c r="P48" s="406" t="s">
        <v>561</v>
      </c>
      <c r="Q48" s="406" t="s">
        <v>562</v>
      </c>
      <c r="R48" s="377" t="s">
        <v>563</v>
      </c>
      <c r="S48" s="417"/>
      <c r="T48" s="406" t="s">
        <v>561</v>
      </c>
      <c r="U48" s="406" t="s">
        <v>562</v>
      </c>
      <c r="V48" s="377" t="s">
        <v>563</v>
      </c>
      <c r="W48" s="417"/>
    </row>
    <row r="49" spans="2:25" ht="30" customHeight="1" outlineLevel="1" x14ac:dyDescent="0.35">
      <c r="B49" s="1253"/>
      <c r="C49" s="1335"/>
      <c r="D49" s="1384"/>
      <c r="E49" s="1384"/>
      <c r="F49" s="377" t="s">
        <v>566</v>
      </c>
      <c r="G49" s="418"/>
      <c r="H49" s="1382"/>
      <c r="I49" s="1382"/>
      <c r="J49" s="377" t="s">
        <v>566</v>
      </c>
      <c r="K49" s="419"/>
      <c r="L49" s="1382"/>
      <c r="M49" s="1382"/>
      <c r="N49" s="377" t="s">
        <v>566</v>
      </c>
      <c r="O49" s="419"/>
      <c r="P49" s="1382"/>
      <c r="Q49" s="1382"/>
      <c r="R49" s="377" t="s">
        <v>566</v>
      </c>
      <c r="S49" s="419"/>
      <c r="T49" s="1382"/>
      <c r="U49" s="1382"/>
      <c r="V49" s="377" t="s">
        <v>566</v>
      </c>
      <c r="W49" s="419"/>
    </row>
    <row r="50" spans="2:25" ht="30" customHeight="1" outlineLevel="1" x14ac:dyDescent="0.35">
      <c r="B50" s="1254"/>
      <c r="C50" s="1299"/>
      <c r="D50" s="1385"/>
      <c r="E50" s="1385"/>
      <c r="F50" s="377" t="s">
        <v>568</v>
      </c>
      <c r="G50" s="415"/>
      <c r="H50" s="1383"/>
      <c r="I50" s="1383"/>
      <c r="J50" s="377" t="s">
        <v>568</v>
      </c>
      <c r="K50" s="414"/>
      <c r="L50" s="1383"/>
      <c r="M50" s="1383"/>
      <c r="N50" s="377" t="s">
        <v>568</v>
      </c>
      <c r="O50" s="414"/>
      <c r="P50" s="1383"/>
      <c r="Q50" s="1383"/>
      <c r="R50" s="377" t="s">
        <v>568</v>
      </c>
      <c r="S50" s="414"/>
      <c r="T50" s="1383"/>
      <c r="U50" s="1383"/>
      <c r="V50" s="377" t="s">
        <v>568</v>
      </c>
      <c r="W50" s="414"/>
    </row>
    <row r="51" spans="2:25" ht="30" customHeight="1" thickBot="1" x14ac:dyDescent="0.4">
      <c r="C51" s="420"/>
      <c r="D51" s="421"/>
    </row>
    <row r="52" spans="2:25" ht="30" customHeight="1" thickBot="1" x14ac:dyDescent="0.4">
      <c r="D52" s="1237" t="s">
        <v>530</v>
      </c>
      <c r="E52" s="1238"/>
      <c r="F52" s="1238"/>
      <c r="G52" s="1239"/>
      <c r="H52" s="1237" t="s">
        <v>531</v>
      </c>
      <c r="I52" s="1238"/>
      <c r="J52" s="1238"/>
      <c r="K52" s="1239"/>
      <c r="L52" s="1237" t="s">
        <v>532</v>
      </c>
      <c r="M52" s="1238"/>
      <c r="N52" s="1238"/>
      <c r="O52" s="1239"/>
      <c r="P52" s="1350" t="s">
        <v>533</v>
      </c>
      <c r="Q52" s="1320"/>
      <c r="R52" s="1320"/>
      <c r="S52" s="1377"/>
      <c r="T52" s="1237" t="s">
        <v>1251</v>
      </c>
      <c r="U52" s="1238"/>
      <c r="V52" s="1238"/>
      <c r="W52" s="1239"/>
    </row>
    <row r="53" spans="2:25" ht="30" customHeight="1" x14ac:dyDescent="0.35">
      <c r="B53" s="1262" t="s">
        <v>570</v>
      </c>
      <c r="C53" s="1298" t="s">
        <v>571</v>
      </c>
      <c r="D53" s="1264" t="s">
        <v>572</v>
      </c>
      <c r="E53" s="1322"/>
      <c r="F53" s="422" t="s">
        <v>529</v>
      </c>
      <c r="G53" s="423" t="s">
        <v>573</v>
      </c>
      <c r="H53" s="1264" t="s">
        <v>572</v>
      </c>
      <c r="I53" s="1322"/>
      <c r="J53" s="422" t="s">
        <v>529</v>
      </c>
      <c r="K53" s="423" t="s">
        <v>573</v>
      </c>
      <c r="L53" s="1264" t="s">
        <v>572</v>
      </c>
      <c r="M53" s="1322"/>
      <c r="N53" s="422" t="s">
        <v>529</v>
      </c>
      <c r="O53" s="423" t="s">
        <v>573</v>
      </c>
      <c r="P53" s="1264" t="s">
        <v>572</v>
      </c>
      <c r="Q53" s="1322"/>
      <c r="R53" s="422" t="s">
        <v>529</v>
      </c>
      <c r="S53" s="423" t="s">
        <v>573</v>
      </c>
      <c r="T53" s="1264" t="s">
        <v>572</v>
      </c>
      <c r="U53" s="1322"/>
      <c r="V53" s="422" t="s">
        <v>529</v>
      </c>
      <c r="W53" s="423" t="s">
        <v>573</v>
      </c>
    </row>
    <row r="54" spans="2:25" ht="45" customHeight="1" x14ac:dyDescent="0.35">
      <c r="B54" s="1337"/>
      <c r="C54" s="1335"/>
      <c r="D54" s="399" t="s">
        <v>539</v>
      </c>
      <c r="E54" s="424">
        <v>20</v>
      </c>
      <c r="F54" s="1378" t="s">
        <v>553</v>
      </c>
      <c r="G54" s="1380" t="s">
        <v>574</v>
      </c>
      <c r="H54" s="399" t="s">
        <v>539</v>
      </c>
      <c r="I54" s="425">
        <v>60</v>
      </c>
      <c r="J54" s="1371" t="s">
        <v>553</v>
      </c>
      <c r="K54" s="1373" t="s">
        <v>575</v>
      </c>
      <c r="L54" s="399" t="s">
        <v>539</v>
      </c>
      <c r="M54" s="426">
        <v>0</v>
      </c>
      <c r="N54" s="1371" t="s">
        <v>553</v>
      </c>
      <c r="O54" s="1373" t="s">
        <v>576</v>
      </c>
      <c r="P54" s="399" t="s">
        <v>539</v>
      </c>
      <c r="Q54" s="426">
        <v>40</v>
      </c>
      <c r="R54" s="1371" t="s">
        <v>553</v>
      </c>
      <c r="S54" s="1373" t="s">
        <v>576</v>
      </c>
      <c r="T54" s="399" t="s">
        <v>539</v>
      </c>
      <c r="U54" s="426">
        <v>470</v>
      </c>
      <c r="V54" s="1371" t="s">
        <v>553</v>
      </c>
      <c r="W54" s="1373" t="s">
        <v>575</v>
      </c>
    </row>
    <row r="55" spans="2:25" ht="45" customHeight="1" x14ac:dyDescent="0.35">
      <c r="B55" s="1263"/>
      <c r="C55" s="1299"/>
      <c r="D55" s="402" t="s">
        <v>547</v>
      </c>
      <c r="E55" s="403">
        <v>0.3</v>
      </c>
      <c r="F55" s="1379"/>
      <c r="G55" s="1381"/>
      <c r="H55" s="402" t="s">
        <v>547</v>
      </c>
      <c r="I55" s="404">
        <v>0.2</v>
      </c>
      <c r="J55" s="1372"/>
      <c r="K55" s="1374"/>
      <c r="L55" s="402" t="s">
        <v>547</v>
      </c>
      <c r="M55" s="404">
        <v>0</v>
      </c>
      <c r="N55" s="1372"/>
      <c r="O55" s="1374"/>
      <c r="P55" s="402" t="s">
        <v>547</v>
      </c>
      <c r="Q55" s="404">
        <v>0.6</v>
      </c>
      <c r="R55" s="1372"/>
      <c r="S55" s="1374"/>
      <c r="T55" s="402" t="s">
        <v>547</v>
      </c>
      <c r="U55" s="404">
        <v>0.24</v>
      </c>
      <c r="V55" s="1372"/>
      <c r="W55" s="1374"/>
    </row>
    <row r="56" spans="2:25" ht="30" customHeight="1" x14ac:dyDescent="0.35">
      <c r="B56" s="1329" t="s">
        <v>577</v>
      </c>
      <c r="C56" s="1298" t="s">
        <v>578</v>
      </c>
      <c r="D56" s="406" t="s">
        <v>579</v>
      </c>
      <c r="E56" s="427" t="s">
        <v>580</v>
      </c>
      <c r="F56" s="1255" t="s">
        <v>581</v>
      </c>
      <c r="G56" s="1336"/>
      <c r="H56" s="406" t="s">
        <v>579</v>
      </c>
      <c r="I56" s="427" t="s">
        <v>580</v>
      </c>
      <c r="J56" s="1255" t="s">
        <v>581</v>
      </c>
      <c r="K56" s="1336"/>
      <c r="L56" s="406" t="s">
        <v>579</v>
      </c>
      <c r="M56" s="427" t="s">
        <v>580</v>
      </c>
      <c r="N56" s="1255" t="s">
        <v>581</v>
      </c>
      <c r="O56" s="1336"/>
      <c r="P56" s="406" t="s">
        <v>579</v>
      </c>
      <c r="Q56" s="427" t="s">
        <v>580</v>
      </c>
      <c r="R56" s="1255" t="s">
        <v>581</v>
      </c>
      <c r="S56" s="1336"/>
      <c r="T56" s="406" t="s">
        <v>579</v>
      </c>
      <c r="U56" s="427" t="s">
        <v>580</v>
      </c>
      <c r="V56" s="1255" t="s">
        <v>581</v>
      </c>
      <c r="W56" s="1336"/>
    </row>
    <row r="57" spans="2:25" ht="30" customHeight="1" x14ac:dyDescent="0.35">
      <c r="B57" s="1330"/>
      <c r="C57" s="1299"/>
      <c r="D57" s="428">
        <v>0</v>
      </c>
      <c r="E57" s="429">
        <v>0</v>
      </c>
      <c r="F57" s="1375" t="s">
        <v>582</v>
      </c>
      <c r="G57" s="1376"/>
      <c r="H57" s="430">
        <v>60</v>
      </c>
      <c r="I57" s="431">
        <v>0.1</v>
      </c>
      <c r="J57" s="1367" t="s">
        <v>582</v>
      </c>
      <c r="K57" s="1368"/>
      <c r="L57" s="430">
        <v>0</v>
      </c>
      <c r="M57" s="431">
        <v>0</v>
      </c>
      <c r="N57" s="1367" t="s">
        <v>582</v>
      </c>
      <c r="O57" s="1368"/>
      <c r="P57" s="430">
        <v>40</v>
      </c>
      <c r="Q57" s="431">
        <v>0.6</v>
      </c>
      <c r="R57" s="1367" t="s">
        <v>582</v>
      </c>
      <c r="S57" s="1368"/>
      <c r="T57" s="430">
        <v>470</v>
      </c>
      <c r="U57" s="431">
        <v>0.6</v>
      </c>
      <c r="V57" s="1367" t="s">
        <v>582</v>
      </c>
      <c r="W57" s="1368"/>
      <c r="Y57" s="615"/>
    </row>
    <row r="58" spans="2:25" ht="30" customHeight="1" x14ac:dyDescent="0.35">
      <c r="B58" s="1330"/>
      <c r="C58" s="1298" t="s">
        <v>583</v>
      </c>
      <c r="D58" s="432" t="s">
        <v>581</v>
      </c>
      <c r="E58" s="433" t="s">
        <v>551</v>
      </c>
      <c r="F58" s="406" t="s">
        <v>529</v>
      </c>
      <c r="G58" s="434" t="s">
        <v>573</v>
      </c>
      <c r="H58" s="432" t="s">
        <v>581</v>
      </c>
      <c r="I58" s="433" t="s">
        <v>551</v>
      </c>
      <c r="J58" s="406" t="s">
        <v>529</v>
      </c>
      <c r="K58" s="434" t="s">
        <v>573</v>
      </c>
      <c r="L58" s="432" t="s">
        <v>581</v>
      </c>
      <c r="M58" s="433" t="s">
        <v>551</v>
      </c>
      <c r="N58" s="406" t="s">
        <v>529</v>
      </c>
      <c r="O58" s="434" t="s">
        <v>573</v>
      </c>
      <c r="P58" s="432" t="s">
        <v>581</v>
      </c>
      <c r="Q58" s="433" t="s">
        <v>551</v>
      </c>
      <c r="R58" s="406" t="s">
        <v>529</v>
      </c>
      <c r="S58" s="434" t="s">
        <v>573</v>
      </c>
      <c r="T58" s="432" t="s">
        <v>581</v>
      </c>
      <c r="U58" s="433" t="s">
        <v>551</v>
      </c>
      <c r="V58" s="406" t="s">
        <v>529</v>
      </c>
      <c r="W58" s="434" t="s">
        <v>573</v>
      </c>
    </row>
    <row r="59" spans="2:25" ht="30" customHeight="1" x14ac:dyDescent="0.35">
      <c r="B59" s="1331"/>
      <c r="C59" s="1369"/>
      <c r="D59" s="435" t="s">
        <v>582</v>
      </c>
      <c r="E59" s="436" t="s">
        <v>584</v>
      </c>
      <c r="F59" s="409" t="s">
        <v>553</v>
      </c>
      <c r="G59" s="437" t="s">
        <v>575</v>
      </c>
      <c r="H59" s="438" t="s">
        <v>582</v>
      </c>
      <c r="I59" s="439" t="s">
        <v>584</v>
      </c>
      <c r="J59" s="411" t="s">
        <v>553</v>
      </c>
      <c r="K59" s="440" t="s">
        <v>575</v>
      </c>
      <c r="L59" s="441" t="s">
        <v>582</v>
      </c>
      <c r="M59" s="439" t="s">
        <v>584</v>
      </c>
      <c r="N59" s="411" t="s">
        <v>553</v>
      </c>
      <c r="O59" s="440" t="s">
        <v>576</v>
      </c>
      <c r="P59" s="441" t="s">
        <v>582</v>
      </c>
      <c r="Q59" s="439" t="s">
        <v>584</v>
      </c>
      <c r="R59" s="411" t="s">
        <v>553</v>
      </c>
      <c r="S59" s="440" t="s">
        <v>574</v>
      </c>
      <c r="T59" s="441" t="s">
        <v>582</v>
      </c>
      <c r="U59" s="439" t="s">
        <v>584</v>
      </c>
      <c r="V59" s="411" t="s">
        <v>553</v>
      </c>
      <c r="W59" s="440" t="s">
        <v>575</v>
      </c>
    </row>
    <row r="60" spans="2:25" ht="30" customHeight="1" x14ac:dyDescent="0.35">
      <c r="B60" s="1351" t="s">
        <v>585</v>
      </c>
      <c r="C60" s="1370" t="s">
        <v>586</v>
      </c>
      <c r="D60" s="442" t="s">
        <v>587</v>
      </c>
      <c r="E60" s="443" t="s">
        <v>551</v>
      </c>
      <c r="F60" s="444" t="s">
        <v>529</v>
      </c>
      <c r="G60" s="445" t="s">
        <v>573</v>
      </c>
      <c r="H60" s="442" t="s">
        <v>587</v>
      </c>
      <c r="I60" s="443" t="s">
        <v>551</v>
      </c>
      <c r="J60" s="444" t="s">
        <v>529</v>
      </c>
      <c r="K60" s="445" t="s">
        <v>573</v>
      </c>
      <c r="L60" s="442" t="s">
        <v>587</v>
      </c>
      <c r="M60" s="443" t="s">
        <v>551</v>
      </c>
      <c r="N60" s="444" t="s">
        <v>529</v>
      </c>
      <c r="O60" s="445" t="s">
        <v>573</v>
      </c>
      <c r="P60" s="442" t="s">
        <v>587</v>
      </c>
      <c r="Q60" s="443" t="s">
        <v>551</v>
      </c>
      <c r="R60" s="444" t="s">
        <v>529</v>
      </c>
      <c r="S60" s="445" t="s">
        <v>573</v>
      </c>
      <c r="T60" s="442" t="s">
        <v>587</v>
      </c>
      <c r="U60" s="443" t="s">
        <v>551</v>
      </c>
      <c r="V60" s="444" t="s">
        <v>529</v>
      </c>
      <c r="W60" s="445" t="s">
        <v>573</v>
      </c>
    </row>
    <row r="61" spans="2:25" ht="52" customHeight="1" x14ac:dyDescent="0.35">
      <c r="B61" s="1351"/>
      <c r="C61" s="1370"/>
      <c r="D61" s="446">
        <v>1</v>
      </c>
      <c r="E61" s="447" t="s">
        <v>584</v>
      </c>
      <c r="F61" s="448" t="s">
        <v>588</v>
      </c>
      <c r="G61" s="449" t="s">
        <v>575</v>
      </c>
      <c r="H61" s="450">
        <v>1</v>
      </c>
      <c r="I61" s="450" t="s">
        <v>584</v>
      </c>
      <c r="J61" s="451" t="s">
        <v>588</v>
      </c>
      <c r="K61" s="452" t="s">
        <v>589</v>
      </c>
      <c r="L61" s="450">
        <v>1</v>
      </c>
      <c r="M61" s="450" t="s">
        <v>584</v>
      </c>
      <c r="N61" s="451" t="s">
        <v>588</v>
      </c>
      <c r="O61" s="452" t="s">
        <v>575</v>
      </c>
      <c r="P61" s="450">
        <v>1</v>
      </c>
      <c r="Q61" s="450" t="s">
        <v>584</v>
      </c>
      <c r="R61" s="451" t="s">
        <v>588</v>
      </c>
      <c r="S61" s="452" t="s">
        <v>575</v>
      </c>
      <c r="T61" s="616">
        <v>1</v>
      </c>
      <c r="U61" s="617" t="s">
        <v>584</v>
      </c>
      <c r="V61" s="618" t="s">
        <v>588</v>
      </c>
      <c r="W61" s="619" t="s">
        <v>589</v>
      </c>
    </row>
    <row r="62" spans="2:25" ht="30" customHeight="1" thickBot="1" x14ac:dyDescent="0.4">
      <c r="B62" s="395"/>
      <c r="C62" s="453"/>
      <c r="D62" s="421"/>
    </row>
    <row r="63" spans="2:25" ht="30" customHeight="1" thickBot="1" x14ac:dyDescent="0.4">
      <c r="B63" s="395"/>
      <c r="C63" s="395"/>
      <c r="D63" s="1237" t="s">
        <v>530</v>
      </c>
      <c r="E63" s="1238"/>
      <c r="F63" s="1238"/>
      <c r="G63" s="1238"/>
      <c r="H63" s="1237" t="s">
        <v>531</v>
      </c>
      <c r="I63" s="1238"/>
      <c r="J63" s="1238"/>
      <c r="K63" s="1239"/>
      <c r="L63" s="1238" t="s">
        <v>532</v>
      </c>
      <c r="M63" s="1238"/>
      <c r="N63" s="1238"/>
      <c r="O63" s="1238"/>
      <c r="P63" s="1320" t="s">
        <v>533</v>
      </c>
      <c r="Q63" s="1320"/>
      <c r="R63" s="1320"/>
      <c r="S63" s="1320"/>
      <c r="T63" s="1237" t="s">
        <v>1251</v>
      </c>
      <c r="U63" s="1238"/>
      <c r="V63" s="1238"/>
      <c r="W63" s="1239"/>
    </row>
    <row r="64" spans="2:25" ht="30" customHeight="1" x14ac:dyDescent="0.35">
      <c r="B64" s="1262" t="s">
        <v>590</v>
      </c>
      <c r="C64" s="1262" t="s">
        <v>591</v>
      </c>
      <c r="D64" s="1361" t="s">
        <v>592</v>
      </c>
      <c r="E64" s="1357"/>
      <c r="F64" s="1264" t="s">
        <v>529</v>
      </c>
      <c r="G64" s="1265"/>
      <c r="H64" s="1356" t="s">
        <v>592</v>
      </c>
      <c r="I64" s="1357"/>
      <c r="J64" s="1264" t="s">
        <v>529</v>
      </c>
      <c r="K64" s="1266"/>
      <c r="L64" s="1356" t="s">
        <v>592</v>
      </c>
      <c r="M64" s="1357"/>
      <c r="N64" s="1264" t="s">
        <v>529</v>
      </c>
      <c r="O64" s="1266"/>
      <c r="P64" s="1356" t="s">
        <v>592</v>
      </c>
      <c r="Q64" s="1357"/>
      <c r="R64" s="1264" t="s">
        <v>529</v>
      </c>
      <c r="S64" s="1266"/>
      <c r="T64" s="1356" t="s">
        <v>592</v>
      </c>
      <c r="U64" s="1357"/>
      <c r="V64" s="1264" t="s">
        <v>529</v>
      </c>
      <c r="W64" s="1266"/>
    </row>
    <row r="65" spans="2:24" ht="36.75" customHeight="1" x14ac:dyDescent="0.35">
      <c r="B65" s="1263"/>
      <c r="C65" s="1263"/>
      <c r="D65" s="1362"/>
      <c r="E65" s="1363"/>
      <c r="F65" s="1300"/>
      <c r="G65" s="1364"/>
      <c r="H65" s="1365">
        <v>0.7</v>
      </c>
      <c r="I65" s="1366"/>
      <c r="J65" s="1324" t="s">
        <v>558</v>
      </c>
      <c r="K65" s="1347"/>
      <c r="L65" s="1365">
        <v>0.05</v>
      </c>
      <c r="M65" s="1366"/>
      <c r="N65" s="1333" t="s">
        <v>558</v>
      </c>
      <c r="O65" s="1334"/>
      <c r="P65" s="1365">
        <v>0.05</v>
      </c>
      <c r="Q65" s="1366"/>
      <c r="R65" s="1333" t="s">
        <v>558</v>
      </c>
      <c r="S65" s="1334"/>
      <c r="T65" s="1365">
        <v>0.85</v>
      </c>
      <c r="U65" s="1366"/>
      <c r="V65" s="1333" t="s">
        <v>558</v>
      </c>
      <c r="W65" s="1334"/>
      <c r="X65" s="615"/>
    </row>
    <row r="66" spans="2:24" ht="45" customHeight="1" x14ac:dyDescent="0.35">
      <c r="B66" s="1252" t="s">
        <v>593</v>
      </c>
      <c r="C66" s="1354" t="s">
        <v>594</v>
      </c>
      <c r="D66" s="406" t="s">
        <v>595</v>
      </c>
      <c r="E66" s="406" t="s">
        <v>596</v>
      </c>
      <c r="F66" s="1255" t="s">
        <v>597</v>
      </c>
      <c r="G66" s="1336"/>
      <c r="H66" s="454" t="s">
        <v>595</v>
      </c>
      <c r="I66" s="406" t="s">
        <v>596</v>
      </c>
      <c r="J66" s="1358" t="s">
        <v>597</v>
      </c>
      <c r="K66" s="1336"/>
      <c r="L66" s="454" t="s">
        <v>595</v>
      </c>
      <c r="M66" s="406" t="s">
        <v>596</v>
      </c>
      <c r="N66" s="1338" t="s">
        <v>597</v>
      </c>
      <c r="O66" s="1339"/>
      <c r="P66" s="456" t="s">
        <v>595</v>
      </c>
      <c r="Q66" s="444" t="s">
        <v>596</v>
      </c>
      <c r="R66" s="1338" t="s">
        <v>597</v>
      </c>
      <c r="S66" s="1339"/>
      <c r="T66" s="456" t="s">
        <v>595</v>
      </c>
      <c r="U66" s="444" t="s">
        <v>596</v>
      </c>
      <c r="V66" s="1338" t="s">
        <v>597</v>
      </c>
      <c r="W66" s="1339"/>
    </row>
    <row r="67" spans="2:24" ht="27" customHeight="1" x14ac:dyDescent="0.35">
      <c r="B67" s="1254"/>
      <c r="C67" s="1355"/>
      <c r="D67" s="428">
        <v>0</v>
      </c>
      <c r="E67" s="429">
        <v>0</v>
      </c>
      <c r="F67" s="1359" t="s">
        <v>598</v>
      </c>
      <c r="G67" s="1359"/>
      <c r="H67" s="430">
        <v>2552</v>
      </c>
      <c r="I67" s="431">
        <v>0.15</v>
      </c>
      <c r="J67" s="1360" t="s">
        <v>599</v>
      </c>
      <c r="K67" s="1347"/>
      <c r="L67" s="455">
        <v>127</v>
      </c>
      <c r="M67" s="431">
        <v>0.01</v>
      </c>
      <c r="N67" s="1341" t="s">
        <v>600</v>
      </c>
      <c r="O67" s="1342"/>
      <c r="P67" s="707">
        <v>678</v>
      </c>
      <c r="Q67" s="708">
        <v>0.24</v>
      </c>
      <c r="R67" s="1341" t="s">
        <v>600</v>
      </c>
      <c r="S67" s="1342"/>
      <c r="T67" s="461">
        <v>690</v>
      </c>
      <c r="U67" s="462">
        <v>0.24</v>
      </c>
      <c r="V67" s="1341" t="s">
        <v>600</v>
      </c>
      <c r="W67" s="1342"/>
    </row>
    <row r="68" spans="2:24" ht="33.75" customHeight="1" x14ac:dyDescent="0.35">
      <c r="B68" s="1351" t="s">
        <v>601</v>
      </c>
      <c r="C68" s="1257" t="s">
        <v>602</v>
      </c>
      <c r="D68" s="444" t="s">
        <v>603</v>
      </c>
      <c r="E68" s="444" t="s">
        <v>604</v>
      </c>
      <c r="F68" s="1240" t="s">
        <v>597</v>
      </c>
      <c r="G68" s="1339"/>
      <c r="H68" s="456" t="s">
        <v>605</v>
      </c>
      <c r="I68" s="444" t="s">
        <v>604</v>
      </c>
      <c r="J68" s="1338" t="s">
        <v>597</v>
      </c>
      <c r="K68" s="1339"/>
      <c r="L68" s="456" t="s">
        <v>605</v>
      </c>
      <c r="M68" s="444" t="s">
        <v>604</v>
      </c>
      <c r="N68" s="1338" t="s">
        <v>597</v>
      </c>
      <c r="O68" s="1339"/>
      <c r="P68" s="456" t="s">
        <v>605</v>
      </c>
      <c r="Q68" s="444" t="s">
        <v>604</v>
      </c>
      <c r="R68" s="1338" t="s">
        <v>597</v>
      </c>
      <c r="S68" s="1339"/>
      <c r="T68" s="456" t="s">
        <v>605</v>
      </c>
      <c r="U68" s="444" t="s">
        <v>604</v>
      </c>
      <c r="V68" s="1338" t="s">
        <v>597</v>
      </c>
      <c r="W68" s="1339"/>
    </row>
    <row r="69" spans="2:24" ht="33.75" customHeight="1" x14ac:dyDescent="0.35">
      <c r="B69" s="1351"/>
      <c r="C69" s="1259"/>
      <c r="D69" s="457"/>
      <c r="E69" s="458"/>
      <c r="F69" s="1340"/>
      <c r="G69" s="1340"/>
      <c r="H69" s="459"/>
      <c r="I69" s="460"/>
      <c r="J69" s="1352"/>
      <c r="K69" s="1353"/>
      <c r="L69" s="459"/>
      <c r="M69" s="460"/>
      <c r="N69" s="1352"/>
      <c r="O69" s="1353"/>
      <c r="P69" s="459"/>
      <c r="Q69" s="460"/>
      <c r="R69" s="1352"/>
      <c r="S69" s="1353"/>
      <c r="T69" s="459"/>
      <c r="U69" s="460"/>
      <c r="V69" s="1352"/>
      <c r="W69" s="1353"/>
    </row>
    <row r="70" spans="2:24" ht="33.75" customHeight="1" x14ac:dyDescent="0.35">
      <c r="B70" s="1351"/>
      <c r="C70" s="1354" t="s">
        <v>606</v>
      </c>
      <c r="D70" s="444" t="s">
        <v>607</v>
      </c>
      <c r="E70" s="444" t="s">
        <v>581</v>
      </c>
      <c r="F70" s="1240" t="s">
        <v>608</v>
      </c>
      <c r="G70" s="1339"/>
      <c r="H70" s="456" t="s">
        <v>607</v>
      </c>
      <c r="I70" s="444" t="s">
        <v>609</v>
      </c>
      <c r="J70" s="1338" t="s">
        <v>551</v>
      </c>
      <c r="K70" s="1339"/>
      <c r="L70" s="456" t="s">
        <v>607</v>
      </c>
      <c r="M70" s="444" t="s">
        <v>609</v>
      </c>
      <c r="N70" s="1338" t="s">
        <v>551</v>
      </c>
      <c r="O70" s="1339"/>
      <c r="P70" s="456" t="s">
        <v>607</v>
      </c>
      <c r="Q70" s="444" t="s">
        <v>609</v>
      </c>
      <c r="R70" s="1338" t="s">
        <v>551</v>
      </c>
      <c r="S70" s="1339"/>
      <c r="T70" s="456" t="s">
        <v>607</v>
      </c>
      <c r="U70" s="444" t="s">
        <v>609</v>
      </c>
      <c r="V70" s="1338" t="s">
        <v>551</v>
      </c>
      <c r="W70" s="1339"/>
    </row>
    <row r="71" spans="2:24" ht="33.75" customHeight="1" thickBot="1" x14ac:dyDescent="0.4">
      <c r="B71" s="1351"/>
      <c r="C71" s="1355"/>
      <c r="D71" s="457"/>
      <c r="E71" s="458"/>
      <c r="F71" s="1340"/>
      <c r="G71" s="1340"/>
      <c r="H71" s="461">
        <v>8</v>
      </c>
      <c r="I71" s="462" t="s">
        <v>610</v>
      </c>
      <c r="J71" s="1341" t="s">
        <v>554</v>
      </c>
      <c r="K71" s="1342"/>
      <c r="L71" s="461">
        <v>6</v>
      </c>
      <c r="M71" s="462" t="s">
        <v>610</v>
      </c>
      <c r="N71" s="1341" t="s">
        <v>584</v>
      </c>
      <c r="O71" s="1342"/>
      <c r="P71" s="461">
        <v>7</v>
      </c>
      <c r="Q71" s="462" t="s">
        <v>610</v>
      </c>
      <c r="R71" s="1341" t="s">
        <v>584</v>
      </c>
      <c r="S71" s="1342"/>
      <c r="T71" s="461">
        <v>15</v>
      </c>
      <c r="U71" s="620" t="s">
        <v>610</v>
      </c>
      <c r="V71" s="1343" t="s">
        <v>584</v>
      </c>
      <c r="W71" s="1344"/>
    </row>
    <row r="72" spans="2:24" ht="37.5" customHeight="1" thickBot="1" x14ac:dyDescent="0.4">
      <c r="B72" s="395"/>
      <c r="C72" s="395"/>
      <c r="D72" s="1237" t="s">
        <v>530</v>
      </c>
      <c r="E72" s="1238"/>
      <c r="F72" s="1238"/>
      <c r="G72" s="1239"/>
      <c r="H72" s="1237" t="s">
        <v>531</v>
      </c>
      <c r="I72" s="1238"/>
      <c r="J72" s="1238"/>
      <c r="K72" s="1239"/>
      <c r="L72" s="1237" t="s">
        <v>532</v>
      </c>
      <c r="M72" s="1238"/>
      <c r="N72" s="1238"/>
      <c r="O72" s="1238"/>
      <c r="P72" s="1350" t="s">
        <v>533</v>
      </c>
      <c r="Q72" s="1320"/>
      <c r="R72" s="1320"/>
      <c r="S72" s="1320"/>
      <c r="T72" s="1238" t="s">
        <v>1251</v>
      </c>
      <c r="U72" s="1238"/>
      <c r="V72" s="1238"/>
      <c r="W72" s="1239"/>
    </row>
    <row r="73" spans="2:24" ht="37.5" customHeight="1" x14ac:dyDescent="0.35">
      <c r="B73" s="1262" t="s">
        <v>611</v>
      </c>
      <c r="C73" s="1262" t="s">
        <v>612</v>
      </c>
      <c r="D73" s="463" t="s">
        <v>613</v>
      </c>
      <c r="E73" s="422" t="s">
        <v>614</v>
      </c>
      <c r="F73" s="1264" t="s">
        <v>615</v>
      </c>
      <c r="G73" s="1266"/>
      <c r="H73" s="463" t="s">
        <v>613</v>
      </c>
      <c r="I73" s="422" t="s">
        <v>614</v>
      </c>
      <c r="J73" s="1264" t="s">
        <v>615</v>
      </c>
      <c r="K73" s="1266"/>
      <c r="L73" s="463" t="s">
        <v>613</v>
      </c>
      <c r="M73" s="422" t="s">
        <v>614</v>
      </c>
      <c r="N73" s="1264" t="s">
        <v>615</v>
      </c>
      <c r="O73" s="1266"/>
      <c r="P73" s="463" t="s">
        <v>613</v>
      </c>
      <c r="Q73" s="422" t="s">
        <v>614</v>
      </c>
      <c r="R73" s="1264" t="s">
        <v>615</v>
      </c>
      <c r="S73" s="1266"/>
      <c r="T73" s="463" t="s">
        <v>613</v>
      </c>
      <c r="U73" s="422" t="s">
        <v>614</v>
      </c>
      <c r="V73" s="1264" t="s">
        <v>615</v>
      </c>
      <c r="W73" s="1266"/>
    </row>
    <row r="74" spans="2:24" ht="44.25" customHeight="1" x14ac:dyDescent="0.35">
      <c r="B74" s="1337"/>
      <c r="C74" s="1263"/>
      <c r="D74" s="464"/>
      <c r="E74" s="465"/>
      <c r="F74" s="1345"/>
      <c r="G74" s="1346"/>
      <c r="H74" s="466" t="s">
        <v>558</v>
      </c>
      <c r="I74" s="467" t="s">
        <v>567</v>
      </c>
      <c r="J74" s="1324" t="s">
        <v>616</v>
      </c>
      <c r="K74" s="1347"/>
      <c r="L74" s="468" t="s">
        <v>558</v>
      </c>
      <c r="M74" s="467" t="s">
        <v>567</v>
      </c>
      <c r="N74" s="1324" t="s">
        <v>617</v>
      </c>
      <c r="O74" s="1347"/>
      <c r="P74" s="468" t="s">
        <v>558</v>
      </c>
      <c r="Q74" s="467" t="s">
        <v>567</v>
      </c>
      <c r="R74" s="1324" t="s">
        <v>616</v>
      </c>
      <c r="S74" s="1347"/>
      <c r="T74" s="466"/>
      <c r="U74" s="467"/>
      <c r="V74" s="1348"/>
      <c r="W74" s="1349"/>
    </row>
    <row r="75" spans="2:24" ht="36.75" customHeight="1" x14ac:dyDescent="0.35">
      <c r="B75" s="1337"/>
      <c r="C75" s="1298" t="s">
        <v>618</v>
      </c>
      <c r="D75" s="406" t="s">
        <v>529</v>
      </c>
      <c r="E75" s="405" t="s">
        <v>619</v>
      </c>
      <c r="F75" s="1255" t="s">
        <v>620</v>
      </c>
      <c r="G75" s="1336"/>
      <c r="H75" s="406" t="s">
        <v>529</v>
      </c>
      <c r="I75" s="405" t="s">
        <v>619</v>
      </c>
      <c r="J75" s="1255" t="s">
        <v>620</v>
      </c>
      <c r="K75" s="1336"/>
      <c r="L75" s="406" t="s">
        <v>529</v>
      </c>
      <c r="M75" s="405" t="s">
        <v>619</v>
      </c>
      <c r="N75" s="1255" t="s">
        <v>620</v>
      </c>
      <c r="O75" s="1336"/>
      <c r="P75" s="406" t="s">
        <v>529</v>
      </c>
      <c r="Q75" s="405" t="s">
        <v>619</v>
      </c>
      <c r="R75" s="1255" t="s">
        <v>620</v>
      </c>
      <c r="S75" s="1336"/>
      <c r="T75" s="406" t="s">
        <v>529</v>
      </c>
      <c r="U75" s="405" t="s">
        <v>619</v>
      </c>
      <c r="V75" s="1255" t="s">
        <v>620</v>
      </c>
      <c r="W75" s="1336"/>
    </row>
    <row r="76" spans="2:24" ht="44" customHeight="1" x14ac:dyDescent="0.35">
      <c r="B76" s="1337"/>
      <c r="C76" s="1335"/>
      <c r="D76" s="409" t="s">
        <v>621</v>
      </c>
      <c r="E76" s="465" t="s">
        <v>622</v>
      </c>
      <c r="F76" s="1300" t="s">
        <v>623</v>
      </c>
      <c r="G76" s="1301"/>
      <c r="H76" s="411" t="s">
        <v>558</v>
      </c>
      <c r="I76" s="467" t="s">
        <v>622</v>
      </c>
      <c r="J76" s="1333" t="s">
        <v>624</v>
      </c>
      <c r="K76" s="1334"/>
      <c r="L76" s="411" t="s">
        <v>621</v>
      </c>
      <c r="M76" s="467" t="s">
        <v>622</v>
      </c>
      <c r="N76" s="1333" t="s">
        <v>625</v>
      </c>
      <c r="O76" s="1334"/>
      <c r="P76" s="411" t="s">
        <v>621</v>
      </c>
      <c r="Q76" s="467" t="s">
        <v>622</v>
      </c>
      <c r="R76" s="1333" t="s">
        <v>626</v>
      </c>
      <c r="S76" s="1334"/>
      <c r="T76" s="411" t="s">
        <v>621</v>
      </c>
      <c r="U76" s="467" t="s">
        <v>622</v>
      </c>
      <c r="V76" s="1333" t="s">
        <v>626</v>
      </c>
      <c r="W76" s="1334"/>
    </row>
    <row r="77" spans="2:24" ht="30" customHeight="1" outlineLevel="1" x14ac:dyDescent="0.35">
      <c r="B77" s="1337"/>
      <c r="C77" s="1335"/>
      <c r="D77" s="409"/>
      <c r="E77" s="465"/>
      <c r="F77" s="1300"/>
      <c r="G77" s="1301"/>
      <c r="H77" s="411"/>
      <c r="I77" s="467"/>
      <c r="J77" s="1333"/>
      <c r="K77" s="1334"/>
      <c r="L77" s="411"/>
      <c r="M77" s="467"/>
      <c r="N77" s="1333"/>
      <c r="O77" s="1334"/>
      <c r="P77" s="411"/>
      <c r="Q77" s="467"/>
      <c r="R77" s="1333"/>
      <c r="S77" s="1334"/>
      <c r="T77" s="411"/>
      <c r="U77" s="467"/>
      <c r="V77" s="1333"/>
      <c r="W77" s="1334"/>
    </row>
    <row r="78" spans="2:24" ht="30" customHeight="1" outlineLevel="1" x14ac:dyDescent="0.35">
      <c r="B78" s="1337"/>
      <c r="C78" s="1335"/>
      <c r="D78" s="409"/>
      <c r="E78" s="465"/>
      <c r="F78" s="1300"/>
      <c r="G78" s="1301"/>
      <c r="H78" s="411"/>
      <c r="I78" s="467"/>
      <c r="J78" s="1333"/>
      <c r="K78" s="1334"/>
      <c r="L78" s="411"/>
      <c r="M78" s="467"/>
      <c r="N78" s="1333"/>
      <c r="O78" s="1334"/>
      <c r="P78" s="411"/>
      <c r="Q78" s="467"/>
      <c r="R78" s="1333"/>
      <c r="S78" s="1334"/>
      <c r="T78" s="411"/>
      <c r="U78" s="467"/>
      <c r="V78" s="1333"/>
      <c r="W78" s="1334"/>
    </row>
    <row r="79" spans="2:24" ht="30" customHeight="1" outlineLevel="1" x14ac:dyDescent="0.35">
      <c r="B79" s="1337"/>
      <c r="C79" s="1335"/>
      <c r="D79" s="409"/>
      <c r="E79" s="465"/>
      <c r="F79" s="1300"/>
      <c r="G79" s="1301"/>
      <c r="H79" s="411"/>
      <c r="I79" s="467"/>
      <c r="J79" s="1333"/>
      <c r="K79" s="1334"/>
      <c r="L79" s="411"/>
      <c r="M79" s="467"/>
      <c r="N79" s="1333"/>
      <c r="O79" s="1334"/>
      <c r="P79" s="411"/>
      <c r="Q79" s="467"/>
      <c r="R79" s="1333"/>
      <c r="S79" s="1334"/>
      <c r="T79" s="411"/>
      <c r="U79" s="467"/>
      <c r="V79" s="1333"/>
      <c r="W79" s="1334"/>
    </row>
    <row r="80" spans="2:24" ht="30" customHeight="1" outlineLevel="1" x14ac:dyDescent="0.35">
      <c r="B80" s="1337"/>
      <c r="C80" s="1335"/>
      <c r="D80" s="409"/>
      <c r="E80" s="465"/>
      <c r="F80" s="1300"/>
      <c r="G80" s="1301"/>
      <c r="H80" s="411"/>
      <c r="I80" s="467"/>
      <c r="J80" s="1333"/>
      <c r="K80" s="1334"/>
      <c r="L80" s="411"/>
      <c r="M80" s="467"/>
      <c r="N80" s="1333"/>
      <c r="O80" s="1334"/>
      <c r="P80" s="411"/>
      <c r="Q80" s="467"/>
      <c r="R80" s="1333"/>
      <c r="S80" s="1334"/>
      <c r="T80" s="411"/>
      <c r="U80" s="467"/>
      <c r="V80" s="1333"/>
      <c r="W80" s="1334"/>
    </row>
    <row r="81" spans="2:23" ht="30" customHeight="1" outlineLevel="1" x14ac:dyDescent="0.35">
      <c r="B81" s="1263"/>
      <c r="C81" s="1299"/>
      <c r="D81" s="409"/>
      <c r="E81" s="465"/>
      <c r="F81" s="1300"/>
      <c r="G81" s="1301"/>
      <c r="H81" s="411"/>
      <c r="I81" s="467"/>
      <c r="J81" s="1333"/>
      <c r="K81" s="1334"/>
      <c r="L81" s="411"/>
      <c r="M81" s="467"/>
      <c r="N81" s="1333"/>
      <c r="O81" s="1334"/>
      <c r="P81" s="411"/>
      <c r="Q81" s="467"/>
      <c r="R81" s="1333"/>
      <c r="S81" s="1334"/>
      <c r="T81" s="411"/>
      <c r="U81" s="467"/>
      <c r="V81" s="1333"/>
      <c r="W81" s="1334"/>
    </row>
    <row r="82" spans="2:23" ht="35.25" customHeight="1" x14ac:dyDescent="0.35">
      <c r="B82" s="1329" t="s">
        <v>627</v>
      </c>
      <c r="C82" s="1332" t="s">
        <v>628</v>
      </c>
      <c r="D82" s="427" t="s">
        <v>629</v>
      </c>
      <c r="E82" s="1255" t="s">
        <v>581</v>
      </c>
      <c r="F82" s="1256"/>
      <c r="G82" s="407" t="s">
        <v>529</v>
      </c>
      <c r="H82" s="427" t="s">
        <v>629</v>
      </c>
      <c r="I82" s="1255" t="s">
        <v>581</v>
      </c>
      <c r="J82" s="1256"/>
      <c r="K82" s="407" t="s">
        <v>529</v>
      </c>
      <c r="L82" s="427" t="s">
        <v>629</v>
      </c>
      <c r="M82" s="1255" t="s">
        <v>581</v>
      </c>
      <c r="N82" s="1256"/>
      <c r="O82" s="407" t="s">
        <v>529</v>
      </c>
      <c r="P82" s="427" t="s">
        <v>629</v>
      </c>
      <c r="Q82" s="1255" t="s">
        <v>581</v>
      </c>
      <c r="R82" s="1256"/>
      <c r="S82" s="407" t="s">
        <v>529</v>
      </c>
      <c r="T82" s="427" t="s">
        <v>629</v>
      </c>
      <c r="U82" s="1255" t="s">
        <v>581</v>
      </c>
      <c r="V82" s="1256"/>
      <c r="W82" s="407" t="s">
        <v>529</v>
      </c>
    </row>
    <row r="83" spans="2:23" ht="35.25" customHeight="1" x14ac:dyDescent="0.35">
      <c r="B83" s="1330"/>
      <c r="C83" s="1332"/>
      <c r="D83" s="469"/>
      <c r="E83" s="1326"/>
      <c r="F83" s="1327"/>
      <c r="G83" s="470"/>
      <c r="H83" s="471">
        <v>1</v>
      </c>
      <c r="I83" s="1324" t="s">
        <v>630</v>
      </c>
      <c r="J83" s="1325"/>
      <c r="K83" s="472" t="s">
        <v>553</v>
      </c>
      <c r="L83" s="471">
        <v>1</v>
      </c>
      <c r="M83" s="1324" t="s">
        <v>630</v>
      </c>
      <c r="N83" s="1325"/>
      <c r="O83" s="472" t="s">
        <v>553</v>
      </c>
      <c r="P83" s="471">
        <v>1</v>
      </c>
      <c r="Q83" s="1324" t="s">
        <v>630</v>
      </c>
      <c r="R83" s="1325"/>
      <c r="S83" s="472" t="s">
        <v>553</v>
      </c>
      <c r="T83" s="471"/>
      <c r="U83" s="1324"/>
      <c r="V83" s="1325"/>
      <c r="W83" s="472"/>
    </row>
    <row r="84" spans="2:23" ht="35.25" customHeight="1" outlineLevel="1" x14ac:dyDescent="0.35">
      <c r="B84" s="1330"/>
      <c r="C84" s="1332"/>
      <c r="D84" s="469"/>
      <c r="E84" s="1326"/>
      <c r="F84" s="1327"/>
      <c r="G84" s="470"/>
      <c r="H84" s="471"/>
      <c r="I84" s="1324"/>
      <c r="J84" s="1325"/>
      <c r="K84" s="472"/>
      <c r="L84" s="471"/>
      <c r="M84" s="1324"/>
      <c r="N84" s="1325"/>
      <c r="O84" s="472"/>
      <c r="P84" s="471"/>
      <c r="Q84" s="1324"/>
      <c r="R84" s="1325"/>
      <c r="S84" s="472"/>
      <c r="T84" s="471"/>
      <c r="U84" s="1324"/>
      <c r="V84" s="1325"/>
      <c r="W84" s="472"/>
    </row>
    <row r="85" spans="2:23" ht="35.25" customHeight="1" outlineLevel="1" x14ac:dyDescent="0.35">
      <c r="B85" s="1330"/>
      <c r="C85" s="1332"/>
      <c r="D85" s="469"/>
      <c r="E85" s="1326"/>
      <c r="F85" s="1327"/>
      <c r="G85" s="470"/>
      <c r="H85" s="471"/>
      <c r="I85" s="1324"/>
      <c r="J85" s="1325"/>
      <c r="K85" s="472"/>
      <c r="L85" s="471"/>
      <c r="M85" s="1324"/>
      <c r="N85" s="1325"/>
      <c r="O85" s="472"/>
      <c r="P85" s="471"/>
      <c r="Q85" s="1324"/>
      <c r="R85" s="1325"/>
      <c r="S85" s="472"/>
      <c r="T85" s="471"/>
      <c r="U85" s="1324"/>
      <c r="V85" s="1325"/>
      <c r="W85" s="472"/>
    </row>
    <row r="86" spans="2:23" ht="35.25" customHeight="1" outlineLevel="1" x14ac:dyDescent="0.35">
      <c r="B86" s="1330"/>
      <c r="C86" s="1332"/>
      <c r="D86" s="469"/>
      <c r="E86" s="1326"/>
      <c r="F86" s="1327"/>
      <c r="G86" s="470"/>
      <c r="H86" s="471"/>
      <c r="I86" s="1324"/>
      <c r="J86" s="1325"/>
      <c r="K86" s="472"/>
      <c r="L86" s="471"/>
      <c r="M86" s="1324"/>
      <c r="N86" s="1325"/>
      <c r="O86" s="472"/>
      <c r="P86" s="471"/>
      <c r="Q86" s="1324"/>
      <c r="R86" s="1325"/>
      <c r="S86" s="472"/>
      <c r="T86" s="471"/>
      <c r="U86" s="1324"/>
      <c r="V86" s="1325"/>
      <c r="W86" s="472"/>
    </row>
    <row r="87" spans="2:23" ht="35.25" customHeight="1" outlineLevel="1" x14ac:dyDescent="0.35">
      <c r="B87" s="1330"/>
      <c r="C87" s="1332"/>
      <c r="D87" s="469"/>
      <c r="E87" s="1326"/>
      <c r="F87" s="1327"/>
      <c r="G87" s="470"/>
      <c r="H87" s="471"/>
      <c r="I87" s="1324"/>
      <c r="J87" s="1325"/>
      <c r="K87" s="472"/>
      <c r="L87" s="471"/>
      <c r="M87" s="1324"/>
      <c r="N87" s="1325"/>
      <c r="O87" s="472"/>
      <c r="P87" s="471"/>
      <c r="Q87" s="1324"/>
      <c r="R87" s="1325"/>
      <c r="S87" s="472"/>
      <c r="T87" s="471"/>
      <c r="U87" s="1324"/>
      <c r="V87" s="1325"/>
      <c r="W87" s="472"/>
    </row>
    <row r="88" spans="2:23" ht="33" customHeight="1" outlineLevel="1" x14ac:dyDescent="0.35">
      <c r="B88" s="1331"/>
      <c r="C88" s="1332"/>
      <c r="D88" s="469"/>
      <c r="E88" s="1326"/>
      <c r="F88" s="1327"/>
      <c r="G88" s="470"/>
      <c r="H88" s="471"/>
      <c r="I88" s="1324"/>
      <c r="J88" s="1325"/>
      <c r="K88" s="472"/>
      <c r="L88" s="471"/>
      <c r="M88" s="1324"/>
      <c r="N88" s="1325"/>
      <c r="O88" s="472"/>
      <c r="P88" s="471"/>
      <c r="Q88" s="1324"/>
      <c r="R88" s="1325"/>
      <c r="S88" s="472"/>
      <c r="T88" s="471"/>
      <c r="U88" s="1324"/>
      <c r="V88" s="1325"/>
      <c r="W88" s="472"/>
    </row>
    <row r="89" spans="2:23" ht="31.5" customHeight="1" thickBot="1" x14ac:dyDescent="0.4">
      <c r="B89" s="395"/>
      <c r="C89" s="473"/>
      <c r="D89" s="421"/>
    </row>
    <row r="90" spans="2:23" ht="30.75" customHeight="1" thickBot="1" x14ac:dyDescent="0.4">
      <c r="B90" s="395"/>
      <c r="C90" s="395"/>
      <c r="D90" s="1237" t="s">
        <v>530</v>
      </c>
      <c r="E90" s="1238"/>
      <c r="F90" s="1238"/>
      <c r="G90" s="1239"/>
      <c r="H90" s="1304" t="s">
        <v>530</v>
      </c>
      <c r="I90" s="1305"/>
      <c r="J90" s="1305"/>
      <c r="K90" s="1306"/>
      <c r="L90" s="1238" t="s">
        <v>532</v>
      </c>
      <c r="M90" s="1238"/>
      <c r="N90" s="1238"/>
      <c r="O90" s="1238"/>
      <c r="P90" s="1320" t="s">
        <v>533</v>
      </c>
      <c r="Q90" s="1320"/>
      <c r="R90" s="1320"/>
      <c r="S90" s="1320"/>
      <c r="T90" s="1238" t="s">
        <v>1251</v>
      </c>
      <c r="U90" s="1238"/>
      <c r="V90" s="1238"/>
      <c r="W90" s="1239"/>
    </row>
    <row r="91" spans="2:23" ht="30.75" customHeight="1" x14ac:dyDescent="0.35">
      <c r="B91" s="1262" t="s">
        <v>631</v>
      </c>
      <c r="C91" s="1262" t="s">
        <v>632</v>
      </c>
      <c r="D91" s="1264" t="s">
        <v>633</v>
      </c>
      <c r="E91" s="1322"/>
      <c r="F91" s="422" t="s">
        <v>529</v>
      </c>
      <c r="G91" s="474" t="s">
        <v>581</v>
      </c>
      <c r="H91" s="1321" t="s">
        <v>633</v>
      </c>
      <c r="I91" s="1322"/>
      <c r="J91" s="422" t="s">
        <v>529</v>
      </c>
      <c r="K91" s="474" t="s">
        <v>581</v>
      </c>
      <c r="L91" s="1321" t="s">
        <v>633</v>
      </c>
      <c r="M91" s="1322"/>
      <c r="N91" s="422" t="s">
        <v>529</v>
      </c>
      <c r="O91" s="474" t="s">
        <v>581</v>
      </c>
      <c r="P91" s="1321" t="s">
        <v>633</v>
      </c>
      <c r="Q91" s="1322"/>
      <c r="R91" s="422" t="s">
        <v>529</v>
      </c>
      <c r="S91" s="474" t="s">
        <v>581</v>
      </c>
      <c r="T91" s="1321" t="s">
        <v>633</v>
      </c>
      <c r="U91" s="1322"/>
      <c r="V91" s="422" t="s">
        <v>529</v>
      </c>
      <c r="W91" s="474" t="s">
        <v>581</v>
      </c>
    </row>
    <row r="92" spans="2:23" ht="29.25" customHeight="1" x14ac:dyDescent="0.35">
      <c r="B92" s="1263"/>
      <c r="C92" s="1263"/>
      <c r="D92" s="1300"/>
      <c r="E92" s="1328"/>
      <c r="F92" s="464"/>
      <c r="G92" s="475"/>
      <c r="H92" s="476"/>
      <c r="I92" s="477"/>
      <c r="J92" s="466"/>
      <c r="K92" s="478"/>
      <c r="L92" s="476"/>
      <c r="M92" s="477"/>
      <c r="N92" s="466"/>
      <c r="O92" s="478"/>
      <c r="P92" s="476"/>
      <c r="Q92" s="477"/>
      <c r="R92" s="466"/>
      <c r="S92" s="478"/>
      <c r="T92" s="476"/>
      <c r="U92" s="477"/>
      <c r="V92" s="466"/>
      <c r="W92" s="478"/>
    </row>
    <row r="93" spans="2:23" ht="45" customHeight="1" x14ac:dyDescent="0.35">
      <c r="B93" s="1323" t="s">
        <v>634</v>
      </c>
      <c r="C93" s="1252" t="s">
        <v>635</v>
      </c>
      <c r="D93" s="406" t="s">
        <v>636</v>
      </c>
      <c r="E93" s="406" t="s">
        <v>637</v>
      </c>
      <c r="F93" s="427" t="s">
        <v>638</v>
      </c>
      <c r="G93" s="407" t="s">
        <v>639</v>
      </c>
      <c r="H93" s="406" t="s">
        <v>636</v>
      </c>
      <c r="I93" s="406" t="s">
        <v>637</v>
      </c>
      <c r="J93" s="427" t="s">
        <v>638</v>
      </c>
      <c r="K93" s="407" t="s">
        <v>639</v>
      </c>
      <c r="L93" s="406" t="s">
        <v>636</v>
      </c>
      <c r="M93" s="406" t="s">
        <v>637</v>
      </c>
      <c r="N93" s="427" t="s">
        <v>638</v>
      </c>
      <c r="O93" s="407" t="s">
        <v>639</v>
      </c>
      <c r="P93" s="406" t="s">
        <v>636</v>
      </c>
      <c r="Q93" s="406" t="s">
        <v>637</v>
      </c>
      <c r="R93" s="427" t="s">
        <v>638</v>
      </c>
      <c r="S93" s="407" t="s">
        <v>639</v>
      </c>
      <c r="T93" s="406" t="s">
        <v>636</v>
      </c>
      <c r="U93" s="406" t="s">
        <v>637</v>
      </c>
      <c r="V93" s="427" t="s">
        <v>638</v>
      </c>
      <c r="W93" s="407" t="s">
        <v>639</v>
      </c>
    </row>
    <row r="94" spans="2:23" ht="29.25" customHeight="1" x14ac:dyDescent="0.35">
      <c r="B94" s="1323"/>
      <c r="C94" s="1253"/>
      <c r="D94" s="1311"/>
      <c r="E94" s="1313"/>
      <c r="F94" s="1311"/>
      <c r="G94" s="1318"/>
      <c r="H94" s="1309"/>
      <c r="I94" s="1309"/>
      <c r="J94" s="1309"/>
      <c r="K94" s="1307"/>
      <c r="L94" s="1309"/>
      <c r="M94" s="1309"/>
      <c r="N94" s="1309"/>
      <c r="O94" s="1307"/>
      <c r="P94" s="1309"/>
      <c r="Q94" s="1309"/>
      <c r="R94" s="1309"/>
      <c r="S94" s="1307"/>
      <c r="T94" s="1309"/>
      <c r="U94" s="1309"/>
      <c r="V94" s="1309"/>
      <c r="W94" s="1307"/>
    </row>
    <row r="95" spans="2:23" ht="29.25" customHeight="1" x14ac:dyDescent="0.35">
      <c r="B95" s="1323"/>
      <c r="C95" s="1253"/>
      <c r="D95" s="1312"/>
      <c r="E95" s="1314"/>
      <c r="F95" s="1312"/>
      <c r="G95" s="1319"/>
      <c r="H95" s="1310"/>
      <c r="I95" s="1310"/>
      <c r="J95" s="1310"/>
      <c r="K95" s="1308"/>
      <c r="L95" s="1310"/>
      <c r="M95" s="1310"/>
      <c r="N95" s="1310"/>
      <c r="O95" s="1308"/>
      <c r="P95" s="1310"/>
      <c r="Q95" s="1310"/>
      <c r="R95" s="1310"/>
      <c r="S95" s="1308"/>
      <c r="T95" s="1310"/>
      <c r="U95" s="1310"/>
      <c r="V95" s="1310"/>
      <c r="W95" s="1308"/>
    </row>
    <row r="96" spans="2:23" ht="60" outlineLevel="1" x14ac:dyDescent="0.35">
      <c r="B96" s="1323"/>
      <c r="C96" s="1253"/>
      <c r="D96" s="406" t="s">
        <v>636</v>
      </c>
      <c r="E96" s="406" t="s">
        <v>637</v>
      </c>
      <c r="F96" s="427" t="s">
        <v>638</v>
      </c>
      <c r="G96" s="407" t="s">
        <v>639</v>
      </c>
      <c r="H96" s="406" t="s">
        <v>636</v>
      </c>
      <c r="I96" s="406" t="s">
        <v>637</v>
      </c>
      <c r="J96" s="427" t="s">
        <v>638</v>
      </c>
      <c r="K96" s="407" t="s">
        <v>639</v>
      </c>
      <c r="L96" s="406" t="s">
        <v>636</v>
      </c>
      <c r="M96" s="406" t="s">
        <v>637</v>
      </c>
      <c r="N96" s="427" t="s">
        <v>638</v>
      </c>
      <c r="O96" s="407" t="s">
        <v>639</v>
      </c>
      <c r="P96" s="406" t="s">
        <v>636</v>
      </c>
      <c r="Q96" s="406" t="s">
        <v>637</v>
      </c>
      <c r="R96" s="427" t="s">
        <v>638</v>
      </c>
      <c r="S96" s="407" t="s">
        <v>639</v>
      </c>
      <c r="T96" s="406" t="s">
        <v>636</v>
      </c>
      <c r="U96" s="406" t="s">
        <v>637</v>
      </c>
      <c r="V96" s="427" t="s">
        <v>638</v>
      </c>
      <c r="W96" s="407" t="s">
        <v>639</v>
      </c>
    </row>
    <row r="97" spans="2:25" ht="29.25" customHeight="1" outlineLevel="1" x14ac:dyDescent="0.35">
      <c r="B97" s="1323"/>
      <c r="C97" s="1253"/>
      <c r="D97" s="1311"/>
      <c r="E97" s="1313"/>
      <c r="F97" s="1311"/>
      <c r="G97" s="1318"/>
      <c r="H97" s="1309"/>
      <c r="I97" s="1309"/>
      <c r="J97" s="1309"/>
      <c r="K97" s="1307"/>
      <c r="L97" s="1309"/>
      <c r="M97" s="1309"/>
      <c r="N97" s="1309"/>
      <c r="O97" s="1307"/>
      <c r="P97" s="1309"/>
      <c r="Q97" s="1309"/>
      <c r="R97" s="1309"/>
      <c r="S97" s="1307"/>
      <c r="T97" s="1309"/>
      <c r="U97" s="1309"/>
      <c r="V97" s="1309"/>
      <c r="W97" s="1307"/>
    </row>
    <row r="98" spans="2:25" ht="29.25" customHeight="1" outlineLevel="1" x14ac:dyDescent="0.35">
      <c r="B98" s="1323"/>
      <c r="C98" s="1253"/>
      <c r="D98" s="1312"/>
      <c r="E98" s="1314"/>
      <c r="F98" s="1312"/>
      <c r="G98" s="1319"/>
      <c r="H98" s="1310"/>
      <c r="I98" s="1310"/>
      <c r="J98" s="1310"/>
      <c r="K98" s="1308"/>
      <c r="L98" s="1310"/>
      <c r="M98" s="1310"/>
      <c r="N98" s="1310"/>
      <c r="O98" s="1308"/>
      <c r="P98" s="1310"/>
      <c r="Q98" s="1310"/>
      <c r="R98" s="1310"/>
      <c r="S98" s="1308"/>
      <c r="T98" s="1310"/>
      <c r="U98" s="1310"/>
      <c r="V98" s="1310"/>
      <c r="W98" s="1308"/>
    </row>
    <row r="99" spans="2:25" ht="60" outlineLevel="1" x14ac:dyDescent="0.35">
      <c r="B99" s="1323"/>
      <c r="C99" s="1253"/>
      <c r="D99" s="406" t="s">
        <v>636</v>
      </c>
      <c r="E99" s="406" t="s">
        <v>637</v>
      </c>
      <c r="F99" s="427" t="s">
        <v>638</v>
      </c>
      <c r="G99" s="407" t="s">
        <v>639</v>
      </c>
      <c r="H99" s="406" t="s">
        <v>636</v>
      </c>
      <c r="I99" s="406" t="s">
        <v>637</v>
      </c>
      <c r="J99" s="427" t="s">
        <v>638</v>
      </c>
      <c r="K99" s="407" t="s">
        <v>639</v>
      </c>
      <c r="L99" s="406" t="s">
        <v>636</v>
      </c>
      <c r="M99" s="406" t="s">
        <v>637</v>
      </c>
      <c r="N99" s="427" t="s">
        <v>638</v>
      </c>
      <c r="O99" s="407" t="s">
        <v>639</v>
      </c>
      <c r="P99" s="406" t="s">
        <v>636</v>
      </c>
      <c r="Q99" s="406" t="s">
        <v>637</v>
      </c>
      <c r="R99" s="427" t="s">
        <v>638</v>
      </c>
      <c r="S99" s="407" t="s">
        <v>639</v>
      </c>
      <c r="T99" s="406" t="s">
        <v>636</v>
      </c>
      <c r="U99" s="406" t="s">
        <v>637</v>
      </c>
      <c r="V99" s="427" t="s">
        <v>638</v>
      </c>
      <c r="W99" s="407" t="s">
        <v>639</v>
      </c>
    </row>
    <row r="100" spans="2:25" ht="29.25" customHeight="1" outlineLevel="1" x14ac:dyDescent="0.35">
      <c r="B100" s="1323"/>
      <c r="C100" s="1253"/>
      <c r="D100" s="1311"/>
      <c r="E100" s="1313"/>
      <c r="F100" s="1311"/>
      <c r="G100" s="1318"/>
      <c r="H100" s="1309"/>
      <c r="I100" s="1309"/>
      <c r="J100" s="1309"/>
      <c r="K100" s="1307"/>
      <c r="L100" s="1309"/>
      <c r="M100" s="1309"/>
      <c r="N100" s="1309"/>
      <c r="O100" s="1307"/>
      <c r="P100" s="1309"/>
      <c r="Q100" s="1309"/>
      <c r="R100" s="1309"/>
      <c r="S100" s="1307"/>
      <c r="T100" s="1309"/>
      <c r="U100" s="1309"/>
      <c r="V100" s="1309"/>
      <c r="W100" s="1307"/>
    </row>
    <row r="101" spans="2:25" ht="29.25" customHeight="1" outlineLevel="1" x14ac:dyDescent="0.35">
      <c r="B101" s="1323"/>
      <c r="C101" s="1253"/>
      <c r="D101" s="1312"/>
      <c r="E101" s="1314"/>
      <c r="F101" s="1312"/>
      <c r="G101" s="1319"/>
      <c r="H101" s="1310"/>
      <c r="I101" s="1310"/>
      <c r="J101" s="1310"/>
      <c r="K101" s="1308"/>
      <c r="L101" s="1310"/>
      <c r="M101" s="1310"/>
      <c r="N101" s="1310"/>
      <c r="O101" s="1308"/>
      <c r="P101" s="1310"/>
      <c r="Q101" s="1310"/>
      <c r="R101" s="1310"/>
      <c r="S101" s="1308"/>
      <c r="T101" s="1310"/>
      <c r="U101" s="1310"/>
      <c r="V101" s="1310"/>
      <c r="W101" s="1308"/>
    </row>
    <row r="102" spans="2:25" ht="60" outlineLevel="1" x14ac:dyDescent="0.35">
      <c r="B102" s="1323"/>
      <c r="C102" s="1253"/>
      <c r="D102" s="406" t="s">
        <v>636</v>
      </c>
      <c r="E102" s="406" t="s">
        <v>637</v>
      </c>
      <c r="F102" s="427" t="s">
        <v>638</v>
      </c>
      <c r="G102" s="407" t="s">
        <v>639</v>
      </c>
      <c r="H102" s="406" t="s">
        <v>636</v>
      </c>
      <c r="I102" s="406" t="s">
        <v>637</v>
      </c>
      <c r="J102" s="427" t="s">
        <v>638</v>
      </c>
      <c r="K102" s="407" t="s">
        <v>639</v>
      </c>
      <c r="L102" s="406" t="s">
        <v>636</v>
      </c>
      <c r="M102" s="406" t="s">
        <v>637</v>
      </c>
      <c r="N102" s="427" t="s">
        <v>638</v>
      </c>
      <c r="O102" s="407" t="s">
        <v>639</v>
      </c>
      <c r="P102" s="406" t="s">
        <v>636</v>
      </c>
      <c r="Q102" s="406" t="s">
        <v>637</v>
      </c>
      <c r="R102" s="427" t="s">
        <v>638</v>
      </c>
      <c r="S102" s="407" t="s">
        <v>639</v>
      </c>
      <c r="T102" s="406" t="s">
        <v>636</v>
      </c>
      <c r="U102" s="406" t="s">
        <v>637</v>
      </c>
      <c r="V102" s="427" t="s">
        <v>638</v>
      </c>
      <c r="W102" s="407" t="s">
        <v>639</v>
      </c>
    </row>
    <row r="103" spans="2:25" ht="29.25" customHeight="1" outlineLevel="1" x14ac:dyDescent="0.35">
      <c r="B103" s="1323"/>
      <c r="C103" s="1253"/>
      <c r="D103" s="1311"/>
      <c r="E103" s="1313"/>
      <c r="F103" s="1311"/>
      <c r="G103" s="1318"/>
      <c r="H103" s="1309"/>
      <c r="I103" s="1309"/>
      <c r="J103" s="1309"/>
      <c r="K103" s="1307"/>
      <c r="L103" s="1309"/>
      <c r="M103" s="1309"/>
      <c r="N103" s="1309"/>
      <c r="O103" s="1307"/>
      <c r="P103" s="1309"/>
      <c r="Q103" s="1309"/>
      <c r="R103" s="1309"/>
      <c r="S103" s="1307"/>
      <c r="T103" s="1309"/>
      <c r="U103" s="1309"/>
      <c r="V103" s="1309"/>
      <c r="W103" s="1307"/>
    </row>
    <row r="104" spans="2:25" ht="29.25" customHeight="1" outlineLevel="1" x14ac:dyDescent="0.35">
      <c r="B104" s="1323"/>
      <c r="C104" s="1254"/>
      <c r="D104" s="1312"/>
      <c r="E104" s="1314"/>
      <c r="F104" s="1312"/>
      <c r="G104" s="1319"/>
      <c r="H104" s="1310"/>
      <c r="I104" s="1310"/>
      <c r="J104" s="1310"/>
      <c r="K104" s="1308"/>
      <c r="L104" s="1310"/>
      <c r="M104" s="1310"/>
      <c r="N104" s="1310"/>
      <c r="O104" s="1308"/>
      <c r="P104" s="1310"/>
      <c r="Q104" s="1310"/>
      <c r="R104" s="1310"/>
      <c r="S104" s="1308"/>
      <c r="T104" s="1310"/>
      <c r="U104" s="1310"/>
      <c r="V104" s="1310"/>
      <c r="W104" s="1308"/>
    </row>
    <row r="105" spans="2:25" ht="15" thickBot="1" x14ac:dyDescent="0.4">
      <c r="B105" s="395"/>
      <c r="C105" s="395"/>
    </row>
    <row r="106" spans="2:25" ht="23" customHeight="1" thickBot="1" x14ac:dyDescent="0.4">
      <c r="B106" s="395"/>
      <c r="C106" s="395"/>
      <c r="D106" s="1237" t="s">
        <v>530</v>
      </c>
      <c r="E106" s="1238"/>
      <c r="F106" s="1238"/>
      <c r="G106" s="1239"/>
      <c r="H106" s="1304" t="s">
        <v>640</v>
      </c>
      <c r="I106" s="1305"/>
      <c r="J106" s="1305"/>
      <c r="K106" s="1306"/>
      <c r="L106" s="1304" t="s">
        <v>532</v>
      </c>
      <c r="M106" s="1305"/>
      <c r="N106" s="1305"/>
      <c r="O106" s="1306"/>
      <c r="P106" s="1315" t="s">
        <v>533</v>
      </c>
      <c r="Q106" s="1316"/>
      <c r="R106" s="1316"/>
      <c r="S106" s="1317"/>
      <c r="T106" s="1304" t="s">
        <v>1251</v>
      </c>
      <c r="U106" s="1305"/>
      <c r="V106" s="1305"/>
      <c r="W106" s="1306"/>
    </row>
    <row r="107" spans="2:25" ht="33.75" customHeight="1" x14ac:dyDescent="0.35">
      <c r="B107" s="1295" t="s">
        <v>641</v>
      </c>
      <c r="C107" s="1298" t="s">
        <v>642</v>
      </c>
      <c r="D107" s="479" t="s">
        <v>643</v>
      </c>
      <c r="E107" s="480" t="s">
        <v>644</v>
      </c>
      <c r="F107" s="1264" t="s">
        <v>645</v>
      </c>
      <c r="G107" s="1266"/>
      <c r="H107" s="479" t="s">
        <v>643</v>
      </c>
      <c r="I107" s="480" t="s">
        <v>644</v>
      </c>
      <c r="J107" s="1264" t="s">
        <v>645</v>
      </c>
      <c r="K107" s="1266"/>
      <c r="L107" s="479" t="s">
        <v>643</v>
      </c>
      <c r="M107" s="480" t="s">
        <v>644</v>
      </c>
      <c r="N107" s="1264" t="s">
        <v>645</v>
      </c>
      <c r="O107" s="1266"/>
      <c r="P107" s="479" t="s">
        <v>643</v>
      </c>
      <c r="Q107" s="480" t="s">
        <v>644</v>
      </c>
      <c r="R107" s="1264" t="s">
        <v>645</v>
      </c>
      <c r="S107" s="1266"/>
      <c r="T107" s="479" t="s">
        <v>643</v>
      </c>
      <c r="U107" s="444" t="s">
        <v>644</v>
      </c>
      <c r="V107" s="1264" t="s">
        <v>645</v>
      </c>
      <c r="W107" s="1266"/>
    </row>
    <row r="108" spans="2:25" ht="30" customHeight="1" x14ac:dyDescent="0.35">
      <c r="B108" s="1296"/>
      <c r="C108" s="1299"/>
      <c r="D108" s="481">
        <v>50</v>
      </c>
      <c r="E108" s="482">
        <v>0.1</v>
      </c>
      <c r="F108" s="1300" t="s">
        <v>646</v>
      </c>
      <c r="G108" s="1301"/>
      <c r="H108" s="483">
        <v>328</v>
      </c>
      <c r="I108" s="484">
        <v>0.24</v>
      </c>
      <c r="J108" s="1302" t="s">
        <v>647</v>
      </c>
      <c r="K108" s="1303"/>
      <c r="L108" s="483">
        <v>180</v>
      </c>
      <c r="M108" s="484">
        <v>0.02</v>
      </c>
      <c r="N108" s="1302" t="s">
        <v>646</v>
      </c>
      <c r="O108" s="1303"/>
      <c r="P108" s="483">
        <v>250</v>
      </c>
      <c r="Q108" s="484">
        <v>0.15</v>
      </c>
      <c r="R108" s="1302" t="s">
        <v>647</v>
      </c>
      <c r="S108" s="1303"/>
      <c r="T108" s="483">
        <v>451</v>
      </c>
      <c r="U108" s="484">
        <v>0.42</v>
      </c>
      <c r="V108" s="1302" t="s">
        <v>647</v>
      </c>
      <c r="W108" s="1303"/>
    </row>
    <row r="109" spans="2:25" ht="32.25" customHeight="1" x14ac:dyDescent="0.35">
      <c r="B109" s="1296"/>
      <c r="C109" s="1284" t="s">
        <v>648</v>
      </c>
      <c r="D109" s="486" t="s">
        <v>643</v>
      </c>
      <c r="E109" s="406" t="s">
        <v>644</v>
      </c>
      <c r="F109" s="406" t="s">
        <v>649</v>
      </c>
      <c r="G109" s="434" t="s">
        <v>650</v>
      </c>
      <c r="H109" s="486" t="s">
        <v>643</v>
      </c>
      <c r="I109" s="406" t="s">
        <v>644</v>
      </c>
      <c r="J109" s="406" t="s">
        <v>649</v>
      </c>
      <c r="K109" s="434" t="s">
        <v>650</v>
      </c>
      <c r="L109" s="486" t="s">
        <v>643</v>
      </c>
      <c r="M109" s="406" t="s">
        <v>644</v>
      </c>
      <c r="N109" s="406" t="s">
        <v>649</v>
      </c>
      <c r="O109" s="434" t="s">
        <v>650</v>
      </c>
      <c r="P109" s="486" t="s">
        <v>643</v>
      </c>
      <c r="Q109" s="406" t="s">
        <v>644</v>
      </c>
      <c r="R109" s="406" t="s">
        <v>649</v>
      </c>
      <c r="S109" s="434" t="s">
        <v>650</v>
      </c>
      <c r="T109" s="715" t="s">
        <v>643</v>
      </c>
      <c r="U109" s="444" t="s">
        <v>644</v>
      </c>
      <c r="V109" s="444" t="s">
        <v>649</v>
      </c>
      <c r="W109" s="711" t="s">
        <v>650</v>
      </c>
    </row>
    <row r="110" spans="2:25" ht="27.75" customHeight="1" x14ac:dyDescent="0.35">
      <c r="B110" s="1296"/>
      <c r="C110" s="1285"/>
      <c r="D110" s="481">
        <v>40</v>
      </c>
      <c r="E110" s="429">
        <v>0.05</v>
      </c>
      <c r="F110" s="487" t="s">
        <v>651</v>
      </c>
      <c r="G110" s="488" t="s">
        <v>652</v>
      </c>
      <c r="H110" s="483">
        <v>60</v>
      </c>
      <c r="I110" s="431">
        <v>0.1</v>
      </c>
      <c r="J110" s="467" t="s">
        <v>653</v>
      </c>
      <c r="K110" s="478" t="s">
        <v>652</v>
      </c>
      <c r="L110" s="483">
        <v>0</v>
      </c>
      <c r="M110" s="431">
        <v>0</v>
      </c>
      <c r="N110" s="489" t="s">
        <v>651</v>
      </c>
      <c r="O110" s="490" t="s">
        <v>652</v>
      </c>
      <c r="P110" s="483">
        <v>48</v>
      </c>
      <c r="Q110" s="431">
        <v>0.46</v>
      </c>
      <c r="R110" s="489" t="s">
        <v>651</v>
      </c>
      <c r="S110" s="490" t="s">
        <v>652</v>
      </c>
      <c r="T110" s="710">
        <v>196</v>
      </c>
      <c r="U110" s="431">
        <v>0.7</v>
      </c>
      <c r="V110" s="710" t="s">
        <v>653</v>
      </c>
      <c r="W110" s="490" t="s">
        <v>652</v>
      </c>
    </row>
    <row r="111" spans="2:25" ht="27.75" customHeight="1" outlineLevel="1" x14ac:dyDescent="0.35">
      <c r="B111" s="1296"/>
      <c r="C111" s="1285"/>
      <c r="D111" s="486" t="s">
        <v>643</v>
      </c>
      <c r="E111" s="406" t="s">
        <v>644</v>
      </c>
      <c r="F111" s="406" t="s">
        <v>649</v>
      </c>
      <c r="G111" s="434" t="s">
        <v>650</v>
      </c>
      <c r="H111" s="486" t="s">
        <v>643</v>
      </c>
      <c r="I111" s="406" t="s">
        <v>644</v>
      </c>
      <c r="J111" s="406" t="s">
        <v>649</v>
      </c>
      <c r="K111" s="434" t="s">
        <v>650</v>
      </c>
      <c r="L111" s="486" t="s">
        <v>643</v>
      </c>
      <c r="M111" s="406" t="s">
        <v>644</v>
      </c>
      <c r="N111" s="406" t="s">
        <v>649</v>
      </c>
      <c r="O111" s="434" t="s">
        <v>650</v>
      </c>
      <c r="P111" s="486" t="s">
        <v>643</v>
      </c>
      <c r="Q111" s="406" t="s">
        <v>644</v>
      </c>
      <c r="R111" s="406" t="s">
        <v>649</v>
      </c>
      <c r="S111" s="434" t="s">
        <v>650</v>
      </c>
      <c r="T111" s="715" t="s">
        <v>643</v>
      </c>
      <c r="U111" s="444" t="s">
        <v>644</v>
      </c>
      <c r="V111" s="444" t="s">
        <v>649</v>
      </c>
      <c r="W111" s="711" t="s">
        <v>650</v>
      </c>
    </row>
    <row r="112" spans="2:25" ht="27.75" customHeight="1" outlineLevel="1" x14ac:dyDescent="0.35">
      <c r="B112" s="1296"/>
      <c r="C112" s="1285"/>
      <c r="D112" s="481">
        <v>30</v>
      </c>
      <c r="E112" s="429">
        <v>0</v>
      </c>
      <c r="F112" s="487" t="s">
        <v>651</v>
      </c>
      <c r="G112" s="488" t="s">
        <v>654</v>
      </c>
      <c r="H112" s="483">
        <v>120</v>
      </c>
      <c r="I112" s="431">
        <v>0.02</v>
      </c>
      <c r="J112" s="467" t="s">
        <v>655</v>
      </c>
      <c r="K112" s="478" t="s">
        <v>654</v>
      </c>
      <c r="L112" s="483">
        <v>120</v>
      </c>
      <c r="M112" s="431">
        <v>0.02</v>
      </c>
      <c r="N112" s="489" t="s">
        <v>651</v>
      </c>
      <c r="O112" s="490" t="s">
        <v>654</v>
      </c>
      <c r="P112" s="483">
        <v>120</v>
      </c>
      <c r="Q112" s="431">
        <v>0.02</v>
      </c>
      <c r="R112" s="489" t="s">
        <v>651</v>
      </c>
      <c r="S112" s="490" t="s">
        <v>654</v>
      </c>
      <c r="T112" s="710">
        <v>120</v>
      </c>
      <c r="U112" s="431">
        <v>0.16</v>
      </c>
      <c r="V112" s="710" t="s">
        <v>653</v>
      </c>
      <c r="W112" s="490" t="s">
        <v>654</v>
      </c>
      <c r="Y112" s="615"/>
    </row>
    <row r="113" spans="2:23" ht="27.75" customHeight="1" outlineLevel="1" x14ac:dyDescent="0.35">
      <c r="B113" s="1296"/>
      <c r="C113" s="1285"/>
      <c r="D113" s="486" t="s">
        <v>643</v>
      </c>
      <c r="E113" s="406" t="s">
        <v>644</v>
      </c>
      <c r="F113" s="406" t="s">
        <v>649</v>
      </c>
      <c r="G113" s="434" t="s">
        <v>650</v>
      </c>
      <c r="H113" s="486" t="s">
        <v>643</v>
      </c>
      <c r="I113" s="406" t="s">
        <v>644</v>
      </c>
      <c r="J113" s="406" t="s">
        <v>649</v>
      </c>
      <c r="K113" s="434" t="s">
        <v>650</v>
      </c>
      <c r="L113" s="486" t="s">
        <v>643</v>
      </c>
      <c r="M113" s="406" t="s">
        <v>644</v>
      </c>
      <c r="N113" s="406" t="s">
        <v>649</v>
      </c>
      <c r="O113" s="434" t="s">
        <v>650</v>
      </c>
      <c r="P113" s="486" t="s">
        <v>643</v>
      </c>
      <c r="Q113" s="406" t="s">
        <v>644</v>
      </c>
      <c r="R113" s="406" t="s">
        <v>649</v>
      </c>
      <c r="S113" s="434" t="s">
        <v>650</v>
      </c>
      <c r="T113" s="444" t="s">
        <v>643</v>
      </c>
      <c r="U113" s="444" t="s">
        <v>644</v>
      </c>
      <c r="V113" s="444" t="s">
        <v>649</v>
      </c>
      <c r="W113" s="711" t="s">
        <v>650</v>
      </c>
    </row>
    <row r="114" spans="2:23" ht="27.75" customHeight="1" outlineLevel="1" x14ac:dyDescent="0.35">
      <c r="B114" s="1296"/>
      <c r="C114" s="1285"/>
      <c r="D114" s="481">
        <v>34</v>
      </c>
      <c r="E114" s="429">
        <v>0.03</v>
      </c>
      <c r="F114" s="487" t="s">
        <v>651</v>
      </c>
      <c r="G114" s="488" t="s">
        <v>621</v>
      </c>
      <c r="H114" s="483">
        <v>148</v>
      </c>
      <c r="I114" s="431"/>
      <c r="J114" s="467" t="s">
        <v>655</v>
      </c>
      <c r="K114" s="478" t="s">
        <v>621</v>
      </c>
      <c r="L114" s="483">
        <v>60</v>
      </c>
      <c r="M114" s="431">
        <v>0.04</v>
      </c>
      <c r="N114" s="489" t="s">
        <v>651</v>
      </c>
      <c r="O114" s="490" t="s">
        <v>621</v>
      </c>
      <c r="P114" s="483">
        <v>60</v>
      </c>
      <c r="Q114" s="431">
        <v>0.04</v>
      </c>
      <c r="R114" s="489" t="s">
        <v>651</v>
      </c>
      <c r="S114" s="490" t="s">
        <v>621</v>
      </c>
      <c r="T114" s="710">
        <v>135</v>
      </c>
      <c r="U114" s="431">
        <v>0.24</v>
      </c>
      <c r="V114" s="710" t="s">
        <v>653</v>
      </c>
      <c r="W114" s="490" t="s">
        <v>621</v>
      </c>
    </row>
    <row r="115" spans="2:23" ht="27.75" customHeight="1" outlineLevel="1" x14ac:dyDescent="0.35">
      <c r="B115" s="1296"/>
      <c r="C115" s="1285"/>
      <c r="D115" s="486" t="s">
        <v>643</v>
      </c>
      <c r="E115" s="406" t="s">
        <v>644</v>
      </c>
      <c r="F115" s="406" t="s">
        <v>649</v>
      </c>
      <c r="G115" s="434" t="s">
        <v>650</v>
      </c>
      <c r="H115" s="486" t="s">
        <v>643</v>
      </c>
      <c r="I115" s="406" t="s">
        <v>644</v>
      </c>
      <c r="J115" s="406" t="s">
        <v>649</v>
      </c>
      <c r="K115" s="434" t="s">
        <v>650</v>
      </c>
      <c r="L115" s="486" t="s">
        <v>643</v>
      </c>
      <c r="M115" s="406" t="s">
        <v>644</v>
      </c>
      <c r="N115" s="406" t="s">
        <v>649</v>
      </c>
      <c r="O115" s="434" t="s">
        <v>650</v>
      </c>
      <c r="P115" s="486" t="s">
        <v>643</v>
      </c>
      <c r="Q115" s="406" t="s">
        <v>644</v>
      </c>
      <c r="R115" s="406" t="s">
        <v>649</v>
      </c>
      <c r="S115" s="434" t="s">
        <v>650</v>
      </c>
      <c r="T115" s="486" t="s">
        <v>643</v>
      </c>
      <c r="U115" s="406" t="s">
        <v>644</v>
      </c>
      <c r="V115" s="406" t="s">
        <v>649</v>
      </c>
      <c r="W115" s="434" t="s">
        <v>650</v>
      </c>
    </row>
    <row r="116" spans="2:23" ht="27.75" customHeight="1" outlineLevel="1" x14ac:dyDescent="0.35">
      <c r="B116" s="1297"/>
      <c r="C116" s="1286"/>
      <c r="D116" s="491"/>
      <c r="E116" s="429"/>
      <c r="F116" s="465"/>
      <c r="G116" s="475"/>
      <c r="H116" s="485"/>
      <c r="I116" s="431"/>
      <c r="J116" s="467"/>
      <c r="K116" s="478"/>
      <c r="L116" s="485"/>
      <c r="M116" s="431"/>
      <c r="N116" s="467"/>
      <c r="O116" s="478"/>
      <c r="P116" s="485"/>
      <c r="Q116" s="431"/>
      <c r="R116" s="467"/>
      <c r="S116" s="478"/>
      <c r="T116" s="485"/>
      <c r="U116" s="431"/>
      <c r="V116" s="467"/>
      <c r="W116" s="478"/>
    </row>
    <row r="117" spans="2:23" ht="26.25" customHeight="1" x14ac:dyDescent="0.35">
      <c r="B117" s="1287" t="s">
        <v>656</v>
      </c>
      <c r="C117" s="1290" t="s">
        <v>657</v>
      </c>
      <c r="D117" s="492" t="s">
        <v>658</v>
      </c>
      <c r="E117" s="492" t="s">
        <v>659</v>
      </c>
      <c r="F117" s="492" t="s">
        <v>529</v>
      </c>
      <c r="G117" s="493" t="s">
        <v>660</v>
      </c>
      <c r="H117" s="494" t="s">
        <v>658</v>
      </c>
      <c r="I117" s="492" t="s">
        <v>659</v>
      </c>
      <c r="J117" s="492" t="s">
        <v>529</v>
      </c>
      <c r="K117" s="493" t="s">
        <v>660</v>
      </c>
      <c r="L117" s="492" t="s">
        <v>658</v>
      </c>
      <c r="M117" s="492" t="s">
        <v>659</v>
      </c>
      <c r="N117" s="492" t="s">
        <v>529</v>
      </c>
      <c r="O117" s="493" t="s">
        <v>660</v>
      </c>
      <c r="P117" s="492" t="s">
        <v>658</v>
      </c>
      <c r="Q117" s="492" t="s">
        <v>659</v>
      </c>
      <c r="R117" s="492" t="s">
        <v>529</v>
      </c>
      <c r="S117" s="493" t="s">
        <v>660</v>
      </c>
      <c r="T117" s="492" t="s">
        <v>658</v>
      </c>
      <c r="U117" s="492" t="s">
        <v>659</v>
      </c>
      <c r="V117" s="492" t="s">
        <v>529</v>
      </c>
      <c r="W117" s="493" t="s">
        <v>660</v>
      </c>
    </row>
    <row r="118" spans="2:23" ht="32.25" customHeight="1" x14ac:dyDescent="0.35">
      <c r="B118" s="1288"/>
      <c r="C118" s="1291"/>
      <c r="D118" s="428">
        <v>0</v>
      </c>
      <c r="E118" s="428" t="s">
        <v>661</v>
      </c>
      <c r="F118" s="428" t="s">
        <v>558</v>
      </c>
      <c r="G118" s="428" t="s">
        <v>662</v>
      </c>
      <c r="H118" s="471">
        <v>1</v>
      </c>
      <c r="I118" s="430" t="s">
        <v>661</v>
      </c>
      <c r="J118" s="430" t="s">
        <v>558</v>
      </c>
      <c r="K118" s="472" t="s">
        <v>662</v>
      </c>
      <c r="L118" s="430">
        <v>1</v>
      </c>
      <c r="M118" s="430" t="s">
        <v>661</v>
      </c>
      <c r="N118" s="430" t="s">
        <v>558</v>
      </c>
      <c r="O118" s="472" t="s">
        <v>662</v>
      </c>
      <c r="P118" s="430">
        <v>1</v>
      </c>
      <c r="Q118" s="430" t="s">
        <v>661</v>
      </c>
      <c r="R118" s="430" t="s">
        <v>558</v>
      </c>
      <c r="S118" s="472" t="s">
        <v>662</v>
      </c>
      <c r="T118" s="430">
        <v>1</v>
      </c>
      <c r="U118" s="430" t="s">
        <v>661</v>
      </c>
      <c r="V118" s="430" t="s">
        <v>558</v>
      </c>
      <c r="W118" s="472" t="s">
        <v>662</v>
      </c>
    </row>
    <row r="119" spans="2:23" ht="32.25" customHeight="1" x14ac:dyDescent="0.35">
      <c r="B119" s="1288"/>
      <c r="C119" s="1292" t="s">
        <v>663</v>
      </c>
      <c r="D119" s="406" t="s">
        <v>664</v>
      </c>
      <c r="E119" s="1255" t="s">
        <v>665</v>
      </c>
      <c r="F119" s="1256"/>
      <c r="G119" s="407" t="s">
        <v>666</v>
      </c>
      <c r="H119" s="406" t="s">
        <v>664</v>
      </c>
      <c r="I119" s="1255" t="s">
        <v>665</v>
      </c>
      <c r="J119" s="1256"/>
      <c r="K119" s="407" t="s">
        <v>666</v>
      </c>
      <c r="L119" s="406" t="s">
        <v>664</v>
      </c>
      <c r="M119" s="1255" t="s">
        <v>665</v>
      </c>
      <c r="N119" s="1256"/>
      <c r="O119" s="407" t="s">
        <v>666</v>
      </c>
      <c r="P119" s="406" t="s">
        <v>664</v>
      </c>
      <c r="Q119" s="1255" t="s">
        <v>665</v>
      </c>
      <c r="R119" s="1256"/>
      <c r="S119" s="407" t="s">
        <v>666</v>
      </c>
      <c r="T119" s="406" t="s">
        <v>664</v>
      </c>
      <c r="U119" s="1255" t="s">
        <v>665</v>
      </c>
      <c r="V119" s="1256"/>
      <c r="W119" s="712" t="s">
        <v>666</v>
      </c>
    </row>
    <row r="120" spans="2:23" ht="23.25" customHeight="1" x14ac:dyDescent="0.35">
      <c r="B120" s="1288"/>
      <c r="C120" s="1293"/>
      <c r="D120" s="495">
        <v>60</v>
      </c>
      <c r="E120" s="1280" t="s">
        <v>652</v>
      </c>
      <c r="F120" s="1281"/>
      <c r="G120" s="496">
        <v>140</v>
      </c>
      <c r="H120" s="497">
        <v>60</v>
      </c>
      <c r="I120" s="1282" t="s">
        <v>652</v>
      </c>
      <c r="J120" s="1283"/>
      <c r="K120" s="498">
        <v>200</v>
      </c>
      <c r="L120" s="497">
        <v>60</v>
      </c>
      <c r="M120" s="1282" t="s">
        <v>652</v>
      </c>
      <c r="N120" s="1283"/>
      <c r="O120" s="499">
        <v>140</v>
      </c>
      <c r="P120" s="497">
        <v>60</v>
      </c>
      <c r="Q120" s="1282" t="s">
        <v>652</v>
      </c>
      <c r="R120" s="1283"/>
      <c r="S120" s="499">
        <v>140</v>
      </c>
      <c r="T120" s="497">
        <v>196</v>
      </c>
      <c r="U120" s="1282" t="s">
        <v>652</v>
      </c>
      <c r="V120" s="1283"/>
      <c r="W120" s="709">
        <v>300</v>
      </c>
    </row>
    <row r="121" spans="2:23" ht="23.25" customHeight="1" outlineLevel="1" x14ac:dyDescent="0.35">
      <c r="B121" s="1288"/>
      <c r="C121" s="1293"/>
      <c r="D121" s="406" t="s">
        <v>664</v>
      </c>
      <c r="E121" s="1255" t="s">
        <v>665</v>
      </c>
      <c r="F121" s="1256"/>
      <c r="G121" s="407" t="s">
        <v>666</v>
      </c>
      <c r="H121" s="406" t="s">
        <v>664</v>
      </c>
      <c r="I121" s="1255" t="s">
        <v>665</v>
      </c>
      <c r="J121" s="1256"/>
      <c r="K121" s="407" t="s">
        <v>666</v>
      </c>
      <c r="L121" s="406" t="s">
        <v>664</v>
      </c>
      <c r="M121" s="1255" t="s">
        <v>665</v>
      </c>
      <c r="N121" s="1256"/>
      <c r="O121" s="407" t="s">
        <v>666</v>
      </c>
      <c r="P121" s="406" t="s">
        <v>664</v>
      </c>
      <c r="Q121" s="1255" t="s">
        <v>665</v>
      </c>
      <c r="R121" s="1256"/>
      <c r="S121" s="407" t="s">
        <v>666</v>
      </c>
      <c r="T121" s="406" t="s">
        <v>664</v>
      </c>
      <c r="U121" s="406" t="s">
        <v>665</v>
      </c>
      <c r="V121" s="1255" t="s">
        <v>666</v>
      </c>
      <c r="W121" s="1256"/>
    </row>
    <row r="122" spans="2:23" ht="23.25" customHeight="1" outlineLevel="1" x14ac:dyDescent="0.35">
      <c r="B122" s="1288"/>
      <c r="C122" s="1293"/>
      <c r="D122" s="495">
        <v>120</v>
      </c>
      <c r="E122" s="1280" t="s">
        <v>654</v>
      </c>
      <c r="F122" s="1281"/>
      <c r="G122" s="496">
        <v>250</v>
      </c>
      <c r="H122" s="497">
        <v>120</v>
      </c>
      <c r="I122" s="1282" t="s">
        <v>654</v>
      </c>
      <c r="J122" s="1283"/>
      <c r="K122" s="499">
        <v>300</v>
      </c>
      <c r="L122" s="497">
        <v>120</v>
      </c>
      <c r="M122" s="1282" t="s">
        <v>654</v>
      </c>
      <c r="N122" s="1283"/>
      <c r="O122" s="499">
        <v>250</v>
      </c>
      <c r="P122" s="497">
        <v>120</v>
      </c>
      <c r="Q122" s="1282" t="s">
        <v>654</v>
      </c>
      <c r="R122" s="1283"/>
      <c r="S122" s="499">
        <v>250</v>
      </c>
      <c r="T122" s="497">
        <v>120</v>
      </c>
      <c r="U122" s="1282" t="s">
        <v>654</v>
      </c>
      <c r="V122" s="1283"/>
      <c r="W122" s="709">
        <v>250</v>
      </c>
    </row>
    <row r="123" spans="2:23" ht="23.25" customHeight="1" outlineLevel="1" x14ac:dyDescent="0.35">
      <c r="B123" s="1288"/>
      <c r="C123" s="1293"/>
      <c r="D123" s="406" t="s">
        <v>664</v>
      </c>
      <c r="E123" s="1255" t="s">
        <v>665</v>
      </c>
      <c r="F123" s="1256"/>
      <c r="G123" s="407" t="s">
        <v>666</v>
      </c>
      <c r="H123" s="406" t="s">
        <v>664</v>
      </c>
      <c r="I123" s="1255" t="s">
        <v>665</v>
      </c>
      <c r="J123" s="1256"/>
      <c r="K123" s="407" t="s">
        <v>666</v>
      </c>
      <c r="L123" s="406" t="s">
        <v>664</v>
      </c>
      <c r="M123" s="1255" t="s">
        <v>665</v>
      </c>
      <c r="N123" s="1256"/>
      <c r="O123" s="407" t="s">
        <v>666</v>
      </c>
      <c r="P123" s="406" t="s">
        <v>664</v>
      </c>
      <c r="Q123" s="1255" t="s">
        <v>665</v>
      </c>
      <c r="R123" s="1256"/>
      <c r="S123" s="407" t="s">
        <v>666</v>
      </c>
      <c r="T123" s="406" t="s">
        <v>664</v>
      </c>
      <c r="U123" s="406" t="s">
        <v>665</v>
      </c>
      <c r="V123" s="1255" t="s">
        <v>666</v>
      </c>
      <c r="W123" s="1256"/>
    </row>
    <row r="124" spans="2:23" ht="23.25" customHeight="1" outlineLevel="1" x14ac:dyDescent="0.35">
      <c r="B124" s="1288"/>
      <c r="C124" s="1293"/>
      <c r="D124" s="495">
        <v>148</v>
      </c>
      <c r="E124" s="1280" t="s">
        <v>621</v>
      </c>
      <c r="F124" s="1281"/>
      <c r="G124" s="496">
        <v>100</v>
      </c>
      <c r="H124" s="497">
        <v>148</v>
      </c>
      <c r="I124" s="1282" t="s">
        <v>621</v>
      </c>
      <c r="J124" s="1283"/>
      <c r="K124" s="499">
        <v>160</v>
      </c>
      <c r="L124" s="497">
        <v>148</v>
      </c>
      <c r="M124" s="1282" t="s">
        <v>621</v>
      </c>
      <c r="N124" s="1283"/>
      <c r="O124" s="499">
        <v>100</v>
      </c>
      <c r="P124" s="497">
        <v>148</v>
      </c>
      <c r="Q124" s="1282" t="s">
        <v>621</v>
      </c>
      <c r="R124" s="1283"/>
      <c r="S124" s="499">
        <v>182</v>
      </c>
      <c r="T124" s="497">
        <v>135</v>
      </c>
      <c r="U124" s="1282" t="s">
        <v>621</v>
      </c>
      <c r="V124" s="1283"/>
      <c r="W124" s="709">
        <v>400</v>
      </c>
    </row>
    <row r="125" spans="2:23" ht="23.25" customHeight="1" outlineLevel="1" x14ac:dyDescent="0.35">
      <c r="B125" s="1288"/>
      <c r="C125" s="1293"/>
      <c r="D125" s="406" t="s">
        <v>664</v>
      </c>
      <c r="E125" s="1255" t="s">
        <v>665</v>
      </c>
      <c r="F125" s="1256"/>
      <c r="G125" s="407" t="s">
        <v>666</v>
      </c>
      <c r="H125" s="406" t="s">
        <v>664</v>
      </c>
      <c r="I125" s="1255" t="s">
        <v>665</v>
      </c>
      <c r="J125" s="1256"/>
      <c r="K125" s="407" t="s">
        <v>666</v>
      </c>
      <c r="L125" s="406" t="s">
        <v>664</v>
      </c>
      <c r="M125" s="1255" t="s">
        <v>665</v>
      </c>
      <c r="N125" s="1256"/>
      <c r="O125" s="407" t="s">
        <v>666</v>
      </c>
      <c r="P125" s="406" t="s">
        <v>664</v>
      </c>
      <c r="Q125" s="1255" t="s">
        <v>665</v>
      </c>
      <c r="R125" s="1256"/>
      <c r="S125" s="407" t="s">
        <v>666</v>
      </c>
      <c r="T125" s="406" t="s">
        <v>664</v>
      </c>
      <c r="U125" s="406" t="s">
        <v>665</v>
      </c>
      <c r="V125" s="1255" t="s">
        <v>666</v>
      </c>
      <c r="W125" s="1256"/>
    </row>
    <row r="126" spans="2:23" ht="23.25" customHeight="1" outlineLevel="1" x14ac:dyDescent="0.35">
      <c r="B126" s="1289"/>
      <c r="C126" s="1294"/>
      <c r="D126" s="500"/>
      <c r="E126" s="1276"/>
      <c r="F126" s="1277"/>
      <c r="G126" s="415"/>
      <c r="H126" s="501"/>
      <c r="I126" s="1278"/>
      <c r="J126" s="1279"/>
      <c r="K126" s="414"/>
      <c r="L126" s="501"/>
      <c r="M126" s="1278"/>
      <c r="N126" s="1279"/>
      <c r="O126" s="414"/>
      <c r="P126" s="501"/>
      <c r="Q126" s="1278"/>
      <c r="R126" s="1279"/>
      <c r="S126" s="414"/>
      <c r="T126" s="501"/>
      <c r="U126" s="411"/>
      <c r="V126" s="1278"/>
      <c r="W126" s="1279"/>
    </row>
    <row r="127" spans="2:23" ht="15" thickBot="1" x14ac:dyDescent="0.4">
      <c r="B127" s="395"/>
      <c r="C127" s="395"/>
    </row>
    <row r="128" spans="2:23" ht="20.5" customHeight="1" thickBot="1" x14ac:dyDescent="0.4">
      <c r="B128" s="395"/>
      <c r="C128" s="395"/>
      <c r="D128" s="1237" t="s">
        <v>530</v>
      </c>
      <c r="E128" s="1238"/>
      <c r="F128" s="1238"/>
      <c r="G128" s="1239"/>
      <c r="H128" s="1237" t="s">
        <v>531</v>
      </c>
      <c r="I128" s="1238"/>
      <c r="J128" s="1238"/>
      <c r="K128" s="1239"/>
      <c r="L128" s="1238" t="s">
        <v>532</v>
      </c>
      <c r="M128" s="1238"/>
      <c r="N128" s="1238"/>
      <c r="O128" s="1238"/>
      <c r="P128" s="1238" t="s">
        <v>532</v>
      </c>
      <c r="Q128" s="1238"/>
      <c r="R128" s="1238"/>
      <c r="S128" s="1238"/>
      <c r="T128" s="1237" t="s">
        <v>1251</v>
      </c>
      <c r="U128" s="1238"/>
      <c r="V128" s="1238"/>
      <c r="W128" s="1239"/>
    </row>
    <row r="129" spans="2:23" x14ac:dyDescent="0.35">
      <c r="B129" s="1262" t="s">
        <v>667</v>
      </c>
      <c r="C129" s="1262" t="s">
        <v>668</v>
      </c>
      <c r="D129" s="1264" t="s">
        <v>669</v>
      </c>
      <c r="E129" s="1265"/>
      <c r="F129" s="1265"/>
      <c r="G129" s="1266"/>
      <c r="H129" s="1264" t="s">
        <v>669</v>
      </c>
      <c r="I129" s="1265"/>
      <c r="J129" s="1265"/>
      <c r="K129" s="1266"/>
      <c r="L129" s="1264" t="s">
        <v>669</v>
      </c>
      <c r="M129" s="1265"/>
      <c r="N129" s="1265"/>
      <c r="O129" s="1266"/>
      <c r="P129" s="1264" t="s">
        <v>669</v>
      </c>
      <c r="Q129" s="1265"/>
      <c r="R129" s="1265"/>
      <c r="S129" s="1266"/>
      <c r="T129" s="1264" t="s">
        <v>669</v>
      </c>
      <c r="U129" s="1265"/>
      <c r="V129" s="1265"/>
      <c r="W129" s="1266"/>
    </row>
    <row r="130" spans="2:23" ht="45" customHeight="1" x14ac:dyDescent="0.35">
      <c r="B130" s="1263"/>
      <c r="C130" s="1263"/>
      <c r="D130" s="1270"/>
      <c r="E130" s="1271"/>
      <c r="F130" s="1271"/>
      <c r="G130" s="1272"/>
      <c r="H130" s="1273"/>
      <c r="I130" s="1274"/>
      <c r="J130" s="1274"/>
      <c r="K130" s="1275"/>
      <c r="L130" s="1273"/>
      <c r="M130" s="1274"/>
      <c r="N130" s="1274"/>
      <c r="O130" s="1275"/>
      <c r="P130" s="1273"/>
      <c r="Q130" s="1274"/>
      <c r="R130" s="1274"/>
      <c r="S130" s="1275"/>
      <c r="T130" s="1273"/>
      <c r="U130" s="1274"/>
      <c r="V130" s="1274"/>
      <c r="W130" s="1275"/>
    </row>
    <row r="131" spans="2:23" ht="32.25" customHeight="1" x14ac:dyDescent="0.35">
      <c r="B131" s="1252" t="s">
        <v>670</v>
      </c>
      <c r="C131" s="1252" t="s">
        <v>671</v>
      </c>
      <c r="D131" s="492" t="s">
        <v>672</v>
      </c>
      <c r="E131" s="433" t="s">
        <v>529</v>
      </c>
      <c r="F131" s="406" t="s">
        <v>551</v>
      </c>
      <c r="G131" s="407" t="s">
        <v>581</v>
      </c>
      <c r="H131" s="492" t="s">
        <v>672</v>
      </c>
      <c r="I131" s="433" t="s">
        <v>529</v>
      </c>
      <c r="J131" s="406" t="s">
        <v>551</v>
      </c>
      <c r="K131" s="407" t="s">
        <v>581</v>
      </c>
      <c r="L131" s="492" t="s">
        <v>672</v>
      </c>
      <c r="M131" s="433" t="s">
        <v>529</v>
      </c>
      <c r="N131" s="406" t="s">
        <v>551</v>
      </c>
      <c r="O131" s="407" t="s">
        <v>581</v>
      </c>
      <c r="P131" s="492" t="s">
        <v>672</v>
      </c>
      <c r="Q131" s="433" t="s">
        <v>529</v>
      </c>
      <c r="R131" s="406" t="s">
        <v>551</v>
      </c>
      <c r="S131" s="407" t="s">
        <v>581</v>
      </c>
      <c r="T131" s="492" t="s">
        <v>672</v>
      </c>
      <c r="U131" s="433" t="s">
        <v>529</v>
      </c>
      <c r="V131" s="406" t="s">
        <v>551</v>
      </c>
      <c r="W131" s="407" t="s">
        <v>581</v>
      </c>
    </row>
    <row r="132" spans="2:23" ht="23.25" customHeight="1" x14ac:dyDescent="0.35">
      <c r="B132" s="1253"/>
      <c r="C132" s="1254"/>
      <c r="D132" s="428"/>
      <c r="E132" s="502"/>
      <c r="F132" s="409"/>
      <c r="G132" s="470"/>
      <c r="H132" s="430"/>
      <c r="I132" s="503"/>
      <c r="J132" s="430"/>
      <c r="K132" s="504"/>
      <c r="L132" s="430"/>
      <c r="M132" s="503"/>
      <c r="N132" s="430"/>
      <c r="O132" s="504"/>
      <c r="P132" s="430"/>
      <c r="Q132" s="503"/>
      <c r="R132" s="430"/>
      <c r="S132" s="504"/>
      <c r="T132" s="430"/>
      <c r="U132" s="503"/>
      <c r="V132" s="430"/>
      <c r="W132" s="504"/>
    </row>
    <row r="133" spans="2:23" ht="29.25" customHeight="1" x14ac:dyDescent="0.35">
      <c r="B133" s="1253"/>
      <c r="C133" s="1252" t="s">
        <v>673</v>
      </c>
      <c r="D133" s="406" t="s">
        <v>674</v>
      </c>
      <c r="E133" s="1255" t="s">
        <v>675</v>
      </c>
      <c r="F133" s="1256"/>
      <c r="G133" s="407" t="s">
        <v>676</v>
      </c>
      <c r="H133" s="406" t="s">
        <v>674</v>
      </c>
      <c r="I133" s="1255" t="s">
        <v>675</v>
      </c>
      <c r="J133" s="1256"/>
      <c r="K133" s="407" t="s">
        <v>676</v>
      </c>
      <c r="L133" s="406" t="s">
        <v>674</v>
      </c>
      <c r="M133" s="1255" t="s">
        <v>675</v>
      </c>
      <c r="N133" s="1256"/>
      <c r="O133" s="407" t="s">
        <v>676</v>
      </c>
      <c r="P133" s="406" t="s">
        <v>674</v>
      </c>
      <c r="Q133" s="1255" t="s">
        <v>675</v>
      </c>
      <c r="R133" s="1256"/>
      <c r="S133" s="407" t="s">
        <v>676</v>
      </c>
      <c r="T133" s="406" t="s">
        <v>674</v>
      </c>
      <c r="U133" s="1255" t="s">
        <v>675</v>
      </c>
      <c r="V133" s="1256"/>
      <c r="W133" s="407" t="s">
        <v>676</v>
      </c>
    </row>
    <row r="134" spans="2:23" ht="36.5" customHeight="1" x14ac:dyDescent="0.35">
      <c r="B134" s="1254"/>
      <c r="C134" s="1254"/>
      <c r="D134" s="500"/>
      <c r="E134" s="1276"/>
      <c r="F134" s="1277"/>
      <c r="G134" s="415"/>
      <c r="H134" s="501"/>
      <c r="I134" s="1278"/>
      <c r="J134" s="1279"/>
      <c r="K134" s="414"/>
      <c r="L134" s="501"/>
      <c r="M134" s="1278"/>
      <c r="N134" s="1279"/>
      <c r="O134" s="414"/>
      <c r="P134" s="501"/>
      <c r="Q134" s="1278"/>
      <c r="R134" s="1279"/>
      <c r="S134" s="414"/>
      <c r="T134" s="501"/>
      <c r="U134" s="1278"/>
      <c r="V134" s="1279"/>
      <c r="W134" s="414"/>
    </row>
    <row r="135" spans="2:23" ht="15" thickBot="1" x14ac:dyDescent="0.4"/>
    <row r="136" spans="2:23" ht="15" hidden="1" thickBot="1" x14ac:dyDescent="0.4"/>
    <row r="137" spans="2:23" ht="15" hidden="1" thickBot="1" x14ac:dyDescent="0.4"/>
    <row r="138" spans="2:23" ht="15" hidden="1" thickBot="1" x14ac:dyDescent="0.4"/>
    <row r="139" spans="2:23" ht="15" hidden="1" thickBot="1" x14ac:dyDescent="0.4"/>
    <row r="140" spans="2:23" ht="15" hidden="1" thickBot="1" x14ac:dyDescent="0.4">
      <c r="D140" s="363" t="s">
        <v>677</v>
      </c>
    </row>
    <row r="141" spans="2:23" ht="15" hidden="1" thickBot="1" x14ac:dyDescent="0.4">
      <c r="D141" s="363" t="s">
        <v>564</v>
      </c>
      <c r="E141" s="363" t="s">
        <v>678</v>
      </c>
      <c r="F141" s="363" t="s">
        <v>679</v>
      </c>
      <c r="H141" s="363" t="s">
        <v>680</v>
      </c>
      <c r="I141" s="363" t="s">
        <v>681</v>
      </c>
    </row>
    <row r="142" spans="2:23" ht="15" hidden="1" thickBot="1" x14ac:dyDescent="0.4">
      <c r="D142" s="363" t="s">
        <v>682</v>
      </c>
      <c r="E142" s="363" t="s">
        <v>683</v>
      </c>
      <c r="F142" s="363" t="s">
        <v>684</v>
      </c>
      <c r="H142" s="363" t="s">
        <v>685</v>
      </c>
      <c r="I142" s="363" t="s">
        <v>686</v>
      </c>
    </row>
    <row r="143" spans="2:23" ht="15" hidden="1" thickBot="1" x14ac:dyDescent="0.4">
      <c r="D143" s="363" t="s">
        <v>569</v>
      </c>
      <c r="E143" s="363" t="s">
        <v>687</v>
      </c>
      <c r="F143" s="363" t="s">
        <v>688</v>
      </c>
      <c r="H143" s="363" t="s">
        <v>689</v>
      </c>
      <c r="I143" s="363" t="s">
        <v>690</v>
      </c>
    </row>
    <row r="144" spans="2:23" ht="15" hidden="1" thickBot="1" x14ac:dyDescent="0.4">
      <c r="D144" s="363" t="s">
        <v>691</v>
      </c>
      <c r="F144" s="363" t="s">
        <v>692</v>
      </c>
      <c r="G144" s="363" t="s">
        <v>693</v>
      </c>
      <c r="H144" s="363" t="s">
        <v>694</v>
      </c>
      <c r="I144" s="363" t="s">
        <v>695</v>
      </c>
      <c r="K144" s="363" t="s">
        <v>696</v>
      </c>
    </row>
    <row r="145" spans="2:16" ht="15" hidden="1" thickBot="1" x14ac:dyDescent="0.4">
      <c r="D145" s="363" t="s">
        <v>697</v>
      </c>
      <c r="F145" s="363" t="s">
        <v>698</v>
      </c>
      <c r="G145" s="363" t="s">
        <v>699</v>
      </c>
      <c r="H145" s="363" t="s">
        <v>700</v>
      </c>
      <c r="I145" s="363" t="s">
        <v>701</v>
      </c>
      <c r="K145" s="363" t="s">
        <v>702</v>
      </c>
      <c r="L145" s="363" t="s">
        <v>703</v>
      </c>
      <c r="P145" s="363" t="s">
        <v>703</v>
      </c>
    </row>
    <row r="146" spans="2:16" ht="15" hidden="1" thickBot="1" x14ac:dyDescent="0.4">
      <c r="D146" s="363" t="s">
        <v>704</v>
      </c>
      <c r="E146" s="505" t="s">
        <v>705</v>
      </c>
      <c r="G146" s="363" t="s">
        <v>706</v>
      </c>
      <c r="H146" s="363" t="s">
        <v>707</v>
      </c>
      <c r="K146" s="363" t="s">
        <v>621</v>
      </c>
      <c r="L146" s="363" t="s">
        <v>708</v>
      </c>
      <c r="P146" s="363" t="s">
        <v>708</v>
      </c>
    </row>
    <row r="147" spans="2:16" ht="15" hidden="1" thickBot="1" x14ac:dyDescent="0.4">
      <c r="D147" s="363" t="s">
        <v>709</v>
      </c>
      <c r="E147" s="506" t="s">
        <v>710</v>
      </c>
      <c r="K147" s="363" t="s">
        <v>711</v>
      </c>
      <c r="L147" s="363" t="s">
        <v>712</v>
      </c>
      <c r="P147" s="363" t="s">
        <v>712</v>
      </c>
    </row>
    <row r="148" spans="2:16" ht="15" hidden="1" thickBot="1" x14ac:dyDescent="0.4">
      <c r="E148" s="507" t="s">
        <v>713</v>
      </c>
      <c r="H148" s="363" t="s">
        <v>714</v>
      </c>
      <c r="K148" s="363" t="s">
        <v>715</v>
      </c>
      <c r="L148" s="363" t="s">
        <v>661</v>
      </c>
      <c r="P148" s="363" t="s">
        <v>661</v>
      </c>
    </row>
    <row r="149" spans="2:16" ht="15" hidden="1" thickBot="1" x14ac:dyDescent="0.4">
      <c r="H149" s="363" t="s">
        <v>716</v>
      </c>
      <c r="K149" s="363" t="s">
        <v>652</v>
      </c>
      <c r="L149" s="363" t="s">
        <v>717</v>
      </c>
      <c r="P149" s="363" t="s">
        <v>717</v>
      </c>
    </row>
    <row r="150" spans="2:16" ht="15" hidden="1" thickBot="1" x14ac:dyDescent="0.4">
      <c r="H150" s="363" t="s">
        <v>718</v>
      </c>
      <c r="K150" s="363" t="s">
        <v>719</v>
      </c>
      <c r="L150" s="363" t="s">
        <v>720</v>
      </c>
      <c r="P150" s="363" t="s">
        <v>720</v>
      </c>
    </row>
    <row r="151" spans="2:16" ht="15" hidden="1" thickBot="1" x14ac:dyDescent="0.4">
      <c r="B151" s="363" t="s">
        <v>721</v>
      </c>
      <c r="C151" s="363" t="s">
        <v>722</v>
      </c>
      <c r="D151" s="363" t="s">
        <v>721</v>
      </c>
      <c r="G151" s="363" t="s">
        <v>630</v>
      </c>
      <c r="H151" s="363" t="s">
        <v>723</v>
      </c>
      <c r="J151" s="363" t="s">
        <v>588</v>
      </c>
      <c r="K151" s="363" t="s">
        <v>724</v>
      </c>
      <c r="L151" s="363" t="s">
        <v>725</v>
      </c>
      <c r="P151" s="363" t="s">
        <v>725</v>
      </c>
    </row>
    <row r="152" spans="2:16" ht="15" hidden="1" thickBot="1" x14ac:dyDescent="0.4">
      <c r="B152" s="363">
        <v>1</v>
      </c>
      <c r="C152" s="363" t="s">
        <v>726</v>
      </c>
      <c r="D152" s="363" t="s">
        <v>727</v>
      </c>
      <c r="E152" s="363" t="s">
        <v>581</v>
      </c>
      <c r="F152" s="363" t="s">
        <v>100</v>
      </c>
      <c r="G152" s="363" t="s">
        <v>728</v>
      </c>
      <c r="H152" s="363" t="s">
        <v>729</v>
      </c>
      <c r="J152" s="363" t="s">
        <v>621</v>
      </c>
      <c r="K152" s="363" t="s">
        <v>730</v>
      </c>
    </row>
    <row r="153" spans="2:16" ht="15" hidden="1" thickBot="1" x14ac:dyDescent="0.4">
      <c r="B153" s="363">
        <v>2</v>
      </c>
      <c r="C153" s="363" t="s">
        <v>731</v>
      </c>
      <c r="D153" s="363" t="s">
        <v>582</v>
      </c>
      <c r="E153" s="363" t="s">
        <v>551</v>
      </c>
      <c r="F153" s="363" t="s">
        <v>108</v>
      </c>
      <c r="G153" s="363" t="s">
        <v>732</v>
      </c>
      <c r="J153" s="363" t="s">
        <v>733</v>
      </c>
      <c r="K153" s="363" t="s">
        <v>654</v>
      </c>
    </row>
    <row r="154" spans="2:16" ht="15" hidden="1" thickBot="1" x14ac:dyDescent="0.4">
      <c r="B154" s="363">
        <v>3</v>
      </c>
      <c r="C154" s="363" t="s">
        <v>734</v>
      </c>
      <c r="D154" s="363" t="s">
        <v>735</v>
      </c>
      <c r="E154" s="363" t="s">
        <v>529</v>
      </c>
      <c r="G154" s="363" t="s">
        <v>584</v>
      </c>
      <c r="J154" s="363" t="s">
        <v>736</v>
      </c>
      <c r="K154" s="363" t="s">
        <v>737</v>
      </c>
    </row>
    <row r="155" spans="2:16" ht="15" hidden="1" thickBot="1" x14ac:dyDescent="0.4">
      <c r="B155" s="363">
        <v>4</v>
      </c>
      <c r="C155" s="363" t="s">
        <v>729</v>
      </c>
      <c r="H155" s="363" t="s">
        <v>738</v>
      </c>
      <c r="I155" s="363" t="s">
        <v>739</v>
      </c>
      <c r="J155" s="363" t="s">
        <v>558</v>
      </c>
      <c r="K155" s="363" t="s">
        <v>740</v>
      </c>
    </row>
    <row r="156" spans="2:16" ht="15" hidden="1" thickBot="1" x14ac:dyDescent="0.4">
      <c r="D156" s="363" t="s">
        <v>584</v>
      </c>
      <c r="H156" s="363" t="s">
        <v>741</v>
      </c>
      <c r="I156" s="363" t="s">
        <v>742</v>
      </c>
      <c r="J156" s="363" t="s">
        <v>743</v>
      </c>
      <c r="K156" s="363" t="s">
        <v>744</v>
      </c>
    </row>
    <row r="157" spans="2:16" ht="15" hidden="1" thickBot="1" x14ac:dyDescent="0.4">
      <c r="D157" s="363" t="s">
        <v>554</v>
      </c>
      <c r="H157" s="363" t="s">
        <v>647</v>
      </c>
      <c r="I157" s="363" t="s">
        <v>745</v>
      </c>
      <c r="J157" s="363" t="s">
        <v>746</v>
      </c>
      <c r="K157" s="363" t="s">
        <v>747</v>
      </c>
    </row>
    <row r="158" spans="2:16" ht="15" hidden="1" thickBot="1" x14ac:dyDescent="0.4">
      <c r="D158" s="363" t="s">
        <v>567</v>
      </c>
      <c r="H158" s="363" t="s">
        <v>646</v>
      </c>
      <c r="J158" s="363" t="s">
        <v>748</v>
      </c>
      <c r="K158" s="363" t="s">
        <v>749</v>
      </c>
    </row>
    <row r="159" spans="2:16" ht="15" hidden="1" thickBot="1" x14ac:dyDescent="0.4">
      <c r="H159" s="363" t="s">
        <v>750</v>
      </c>
      <c r="J159" s="363" t="s">
        <v>553</v>
      </c>
    </row>
    <row r="160" spans="2:16" ht="58.5" hidden="1" thickBot="1" x14ac:dyDescent="0.4">
      <c r="D160" s="508" t="s">
        <v>751</v>
      </c>
      <c r="E160" s="363" t="s">
        <v>752</v>
      </c>
      <c r="F160" s="363" t="s">
        <v>589</v>
      </c>
      <c r="G160" s="363" t="s">
        <v>753</v>
      </c>
      <c r="H160" s="363" t="s">
        <v>754</v>
      </c>
      <c r="I160" s="363" t="s">
        <v>755</v>
      </c>
      <c r="J160" s="363" t="s">
        <v>756</v>
      </c>
      <c r="K160" s="363" t="s">
        <v>757</v>
      </c>
    </row>
    <row r="161" spans="2:11" ht="73" hidden="1" thickBot="1" x14ac:dyDescent="0.4">
      <c r="B161" s="363" t="s">
        <v>758</v>
      </c>
      <c r="C161" s="363" t="s">
        <v>113</v>
      </c>
      <c r="D161" s="508" t="s">
        <v>759</v>
      </c>
      <c r="E161" s="363" t="s">
        <v>760</v>
      </c>
      <c r="F161" s="363" t="s">
        <v>575</v>
      </c>
      <c r="G161" s="363" t="s">
        <v>599</v>
      </c>
      <c r="H161" s="363" t="s">
        <v>761</v>
      </c>
      <c r="I161" s="363" t="s">
        <v>624</v>
      </c>
      <c r="J161" s="363" t="s">
        <v>762</v>
      </c>
      <c r="K161" s="363" t="s">
        <v>763</v>
      </c>
    </row>
    <row r="162" spans="2:11" ht="44" hidden="1" thickBot="1" x14ac:dyDescent="0.4">
      <c r="B162" s="363" t="s">
        <v>528</v>
      </c>
      <c r="C162" s="363" t="s">
        <v>764</v>
      </c>
      <c r="D162" s="508" t="s">
        <v>765</v>
      </c>
      <c r="E162" s="363" t="s">
        <v>766</v>
      </c>
      <c r="F162" s="363" t="s">
        <v>574</v>
      </c>
      <c r="G162" s="363" t="s">
        <v>600</v>
      </c>
      <c r="H162" s="363" t="s">
        <v>616</v>
      </c>
      <c r="I162" s="363" t="s">
        <v>626</v>
      </c>
      <c r="J162" s="363" t="s">
        <v>767</v>
      </c>
      <c r="K162" s="363" t="s">
        <v>768</v>
      </c>
    </row>
    <row r="163" spans="2:11" ht="15" hidden="1" thickBot="1" x14ac:dyDescent="0.4">
      <c r="B163" s="363" t="s">
        <v>769</v>
      </c>
      <c r="C163" s="363" t="s">
        <v>770</v>
      </c>
      <c r="F163" s="363" t="s">
        <v>576</v>
      </c>
      <c r="G163" s="363" t="s">
        <v>771</v>
      </c>
      <c r="H163" s="363" t="s">
        <v>617</v>
      </c>
      <c r="I163" s="363" t="s">
        <v>625</v>
      </c>
      <c r="J163" s="363" t="s">
        <v>772</v>
      </c>
      <c r="K163" s="363" t="s">
        <v>773</v>
      </c>
    </row>
    <row r="164" spans="2:11" ht="15" hidden="1" thickBot="1" x14ac:dyDescent="0.4">
      <c r="B164" s="363" t="s">
        <v>774</v>
      </c>
      <c r="G164" s="363" t="s">
        <v>598</v>
      </c>
      <c r="H164" s="363" t="s">
        <v>775</v>
      </c>
      <c r="I164" s="363" t="s">
        <v>623</v>
      </c>
      <c r="J164" s="363" t="s">
        <v>776</v>
      </c>
      <c r="K164" s="363" t="s">
        <v>777</v>
      </c>
    </row>
    <row r="165" spans="2:11" ht="15" hidden="1" thickBot="1" x14ac:dyDescent="0.4">
      <c r="C165" s="363" t="s">
        <v>778</v>
      </c>
      <c r="J165" s="363" t="s">
        <v>779</v>
      </c>
    </row>
    <row r="166" spans="2:11" ht="15" hidden="1" thickBot="1" x14ac:dyDescent="0.4">
      <c r="C166" s="363" t="s">
        <v>780</v>
      </c>
      <c r="I166" s="363" t="s">
        <v>781</v>
      </c>
      <c r="J166" s="363" t="s">
        <v>782</v>
      </c>
    </row>
    <row r="167" spans="2:11" ht="15" hidden="1" thickBot="1" x14ac:dyDescent="0.4">
      <c r="B167" s="200" t="s">
        <v>783</v>
      </c>
      <c r="C167" s="363" t="s">
        <v>784</v>
      </c>
      <c r="I167" s="363" t="s">
        <v>785</v>
      </c>
      <c r="J167" s="363" t="s">
        <v>786</v>
      </c>
    </row>
    <row r="168" spans="2:11" ht="15" hidden="1" thickBot="1" x14ac:dyDescent="0.4">
      <c r="B168" s="200" t="s">
        <v>121</v>
      </c>
      <c r="C168" s="363" t="s">
        <v>787</v>
      </c>
      <c r="D168" s="363" t="s">
        <v>788</v>
      </c>
      <c r="E168" s="363" t="s">
        <v>555</v>
      </c>
      <c r="I168" s="363" t="s">
        <v>662</v>
      </c>
      <c r="J168" s="363" t="s">
        <v>588</v>
      </c>
    </row>
    <row r="169" spans="2:11" ht="15" hidden="1" thickBot="1" x14ac:dyDescent="0.4">
      <c r="B169" s="200" t="s">
        <v>106</v>
      </c>
      <c r="D169" s="363" t="s">
        <v>565</v>
      </c>
      <c r="E169" s="363" t="s">
        <v>557</v>
      </c>
      <c r="H169" s="363" t="s">
        <v>685</v>
      </c>
      <c r="I169" s="363" t="s">
        <v>789</v>
      </c>
    </row>
    <row r="170" spans="2:11" ht="15" hidden="1" thickBot="1" x14ac:dyDescent="0.4">
      <c r="B170" s="200" t="s">
        <v>127</v>
      </c>
      <c r="D170" s="363" t="s">
        <v>790</v>
      </c>
      <c r="E170" s="363" t="s">
        <v>556</v>
      </c>
      <c r="H170" s="363" t="s">
        <v>694</v>
      </c>
      <c r="I170" s="363" t="s">
        <v>791</v>
      </c>
      <c r="J170" s="363" t="s">
        <v>792</v>
      </c>
    </row>
    <row r="171" spans="2:11" ht="15" hidden="1" thickBot="1" x14ac:dyDescent="0.4">
      <c r="B171" s="200" t="s">
        <v>793</v>
      </c>
      <c r="C171" s="363" t="s">
        <v>794</v>
      </c>
      <c r="D171" s="363" t="s">
        <v>795</v>
      </c>
      <c r="H171" s="363" t="s">
        <v>700</v>
      </c>
      <c r="I171" s="363" t="s">
        <v>796</v>
      </c>
      <c r="J171" s="363" t="s">
        <v>797</v>
      </c>
    </row>
    <row r="172" spans="2:11" ht="15" hidden="1" thickBot="1" x14ac:dyDescent="0.4">
      <c r="B172" s="200" t="s">
        <v>798</v>
      </c>
      <c r="C172" s="363" t="s">
        <v>799</v>
      </c>
      <c r="H172" s="363" t="s">
        <v>707</v>
      </c>
      <c r="I172" s="363" t="s">
        <v>800</v>
      </c>
    </row>
    <row r="173" spans="2:11" ht="15" hidden="1" thickBot="1" x14ac:dyDescent="0.4">
      <c r="B173" s="200" t="s">
        <v>801</v>
      </c>
      <c r="C173" s="363" t="s">
        <v>802</v>
      </c>
      <c r="E173" s="363" t="s">
        <v>651</v>
      </c>
      <c r="H173" s="363" t="s">
        <v>803</v>
      </c>
      <c r="I173" s="363" t="s">
        <v>804</v>
      </c>
    </row>
    <row r="174" spans="2:11" ht="15" hidden="1" thickBot="1" x14ac:dyDescent="0.4">
      <c r="B174" s="200" t="s">
        <v>805</v>
      </c>
      <c r="C174" s="363" t="s">
        <v>806</v>
      </c>
      <c r="E174" s="363" t="s">
        <v>807</v>
      </c>
      <c r="H174" s="363" t="s">
        <v>808</v>
      </c>
      <c r="I174" s="363" t="s">
        <v>809</v>
      </c>
    </row>
    <row r="175" spans="2:11" ht="15" hidden="1" thickBot="1" x14ac:dyDescent="0.4">
      <c r="B175" s="200" t="s">
        <v>810</v>
      </c>
      <c r="C175" s="363" t="s">
        <v>811</v>
      </c>
      <c r="E175" s="363" t="s">
        <v>653</v>
      </c>
      <c r="H175" s="363" t="s">
        <v>812</v>
      </c>
      <c r="I175" s="363" t="s">
        <v>813</v>
      </c>
    </row>
    <row r="176" spans="2:11" ht="15" hidden="1" thickBot="1" x14ac:dyDescent="0.4">
      <c r="B176" s="200" t="s">
        <v>814</v>
      </c>
      <c r="C176" s="363" t="s">
        <v>815</v>
      </c>
      <c r="E176" s="363" t="s">
        <v>655</v>
      </c>
      <c r="H176" s="363" t="s">
        <v>816</v>
      </c>
      <c r="I176" s="363" t="s">
        <v>817</v>
      </c>
    </row>
    <row r="177" spans="2:9" ht="15" hidden="1" thickBot="1" x14ac:dyDescent="0.4">
      <c r="B177" s="200" t="s">
        <v>818</v>
      </c>
      <c r="C177" s="363" t="s">
        <v>819</v>
      </c>
      <c r="E177" s="363" t="s">
        <v>820</v>
      </c>
      <c r="H177" s="363" t="s">
        <v>821</v>
      </c>
      <c r="I177" s="363" t="s">
        <v>822</v>
      </c>
    </row>
    <row r="178" spans="2:9" ht="15" hidden="1" thickBot="1" x14ac:dyDescent="0.4">
      <c r="B178" s="200" t="s">
        <v>823</v>
      </c>
      <c r="C178" s="363" t="s">
        <v>588</v>
      </c>
      <c r="E178" s="363" t="s">
        <v>824</v>
      </c>
      <c r="H178" s="363" t="s">
        <v>825</v>
      </c>
      <c r="I178" s="363" t="s">
        <v>826</v>
      </c>
    </row>
    <row r="179" spans="2:9" ht="15" hidden="1" thickBot="1" x14ac:dyDescent="0.4">
      <c r="B179" s="200" t="s">
        <v>827</v>
      </c>
      <c r="E179" s="363" t="s">
        <v>828</v>
      </c>
      <c r="H179" s="363" t="s">
        <v>829</v>
      </c>
      <c r="I179" s="363" t="s">
        <v>830</v>
      </c>
    </row>
    <row r="180" spans="2:9" ht="15" hidden="1" thickBot="1" x14ac:dyDescent="0.4">
      <c r="B180" s="200" t="s">
        <v>831</v>
      </c>
      <c r="E180" s="363" t="s">
        <v>832</v>
      </c>
      <c r="H180" s="363" t="s">
        <v>833</v>
      </c>
      <c r="I180" s="363" t="s">
        <v>834</v>
      </c>
    </row>
    <row r="181" spans="2:9" ht="15" hidden="1" thickBot="1" x14ac:dyDescent="0.4">
      <c r="B181" s="200" t="s">
        <v>835</v>
      </c>
      <c r="E181" s="363" t="s">
        <v>836</v>
      </c>
      <c r="H181" s="363" t="s">
        <v>837</v>
      </c>
      <c r="I181" s="363" t="s">
        <v>838</v>
      </c>
    </row>
    <row r="182" spans="2:9" ht="15" hidden="1" thickBot="1" x14ac:dyDescent="0.4">
      <c r="B182" s="200" t="s">
        <v>839</v>
      </c>
      <c r="H182" s="363" t="s">
        <v>840</v>
      </c>
      <c r="I182" s="363" t="s">
        <v>841</v>
      </c>
    </row>
    <row r="183" spans="2:9" ht="15" hidden="1" thickBot="1" x14ac:dyDescent="0.4">
      <c r="B183" s="200" t="s">
        <v>842</v>
      </c>
      <c r="H183" s="363" t="s">
        <v>843</v>
      </c>
    </row>
    <row r="184" spans="2:9" ht="15" hidden="1" thickBot="1" x14ac:dyDescent="0.4">
      <c r="B184" s="200" t="s">
        <v>844</v>
      </c>
      <c r="H184" s="363" t="s">
        <v>845</v>
      </c>
    </row>
    <row r="185" spans="2:9" ht="15" hidden="1" thickBot="1" x14ac:dyDescent="0.4">
      <c r="B185" s="200" t="s">
        <v>846</v>
      </c>
      <c r="H185" s="363" t="s">
        <v>847</v>
      </c>
    </row>
    <row r="186" spans="2:9" ht="15" hidden="1" thickBot="1" x14ac:dyDescent="0.4">
      <c r="B186" s="200" t="s">
        <v>848</v>
      </c>
      <c r="H186" s="363" t="s">
        <v>849</v>
      </c>
    </row>
    <row r="187" spans="2:9" ht="15" hidden="1" thickBot="1" x14ac:dyDescent="0.4">
      <c r="B187" s="200" t="s">
        <v>850</v>
      </c>
      <c r="D187" t="s">
        <v>851</v>
      </c>
      <c r="H187" s="363" t="s">
        <v>852</v>
      </c>
    </row>
    <row r="188" spans="2:9" ht="15" hidden="1" thickBot="1" x14ac:dyDescent="0.4">
      <c r="B188" s="200" t="s">
        <v>853</v>
      </c>
      <c r="D188" t="s">
        <v>854</v>
      </c>
      <c r="H188" s="363" t="s">
        <v>855</v>
      </c>
    </row>
    <row r="189" spans="2:9" ht="15" hidden="1" thickBot="1" x14ac:dyDescent="0.4">
      <c r="B189" s="200" t="s">
        <v>856</v>
      </c>
      <c r="D189" t="s">
        <v>857</v>
      </c>
      <c r="H189" s="363" t="s">
        <v>858</v>
      </c>
    </row>
    <row r="190" spans="2:9" ht="15" hidden="1" thickBot="1" x14ac:dyDescent="0.4">
      <c r="B190" s="200" t="s">
        <v>859</v>
      </c>
      <c r="D190" t="s">
        <v>854</v>
      </c>
      <c r="H190" s="363" t="s">
        <v>860</v>
      </c>
    </row>
    <row r="191" spans="2:9" ht="15" hidden="1" thickBot="1" x14ac:dyDescent="0.4">
      <c r="B191" s="200" t="s">
        <v>861</v>
      </c>
      <c r="D191" t="s">
        <v>862</v>
      </c>
    </row>
    <row r="192" spans="2:9" ht="15" hidden="1" thickBot="1" x14ac:dyDescent="0.4">
      <c r="B192" s="200" t="s">
        <v>863</v>
      </c>
      <c r="D192" t="s">
        <v>854</v>
      </c>
    </row>
    <row r="193" spans="2:2" ht="15" hidden="1" thickBot="1" x14ac:dyDescent="0.4">
      <c r="B193" s="200" t="s">
        <v>864</v>
      </c>
    </row>
    <row r="194" spans="2:2" ht="15" hidden="1" thickBot="1" x14ac:dyDescent="0.4">
      <c r="B194" s="200" t="s">
        <v>865</v>
      </c>
    </row>
    <row r="195" spans="2:2" ht="15" hidden="1" thickBot="1" x14ac:dyDescent="0.4">
      <c r="B195" s="200" t="s">
        <v>866</v>
      </c>
    </row>
    <row r="196" spans="2:2" ht="15" hidden="1" thickBot="1" x14ac:dyDescent="0.4">
      <c r="B196" s="200" t="s">
        <v>867</v>
      </c>
    </row>
    <row r="197" spans="2:2" ht="15" hidden="1" thickBot="1" x14ac:dyDescent="0.4">
      <c r="B197" s="200" t="s">
        <v>868</v>
      </c>
    </row>
    <row r="198" spans="2:2" ht="15" hidden="1" thickBot="1" x14ac:dyDescent="0.4">
      <c r="B198" s="200" t="s">
        <v>869</v>
      </c>
    </row>
    <row r="199" spans="2:2" ht="15" hidden="1" thickBot="1" x14ac:dyDescent="0.4">
      <c r="B199" s="200" t="s">
        <v>870</v>
      </c>
    </row>
    <row r="200" spans="2:2" ht="15" hidden="1" thickBot="1" x14ac:dyDescent="0.4">
      <c r="B200" s="200" t="s">
        <v>871</v>
      </c>
    </row>
    <row r="201" spans="2:2" ht="15" hidden="1" thickBot="1" x14ac:dyDescent="0.4">
      <c r="B201" s="200" t="s">
        <v>872</v>
      </c>
    </row>
    <row r="202" spans="2:2" ht="15" hidden="1" thickBot="1" x14ac:dyDescent="0.4">
      <c r="B202" s="200" t="s">
        <v>153</v>
      </c>
    </row>
    <row r="203" spans="2:2" ht="15" hidden="1" thickBot="1" x14ac:dyDescent="0.4">
      <c r="B203" s="200" t="s">
        <v>160</v>
      </c>
    </row>
    <row r="204" spans="2:2" ht="15" hidden="1" thickBot="1" x14ac:dyDescent="0.4">
      <c r="B204" s="200" t="s">
        <v>162</v>
      </c>
    </row>
    <row r="205" spans="2:2" ht="15" hidden="1" thickBot="1" x14ac:dyDescent="0.4">
      <c r="B205" s="200" t="s">
        <v>165</v>
      </c>
    </row>
    <row r="206" spans="2:2" ht="15" hidden="1" thickBot="1" x14ac:dyDescent="0.4">
      <c r="B206" s="200" t="s">
        <v>114</v>
      </c>
    </row>
    <row r="207" spans="2:2" ht="15" hidden="1" thickBot="1" x14ac:dyDescent="0.4">
      <c r="B207" s="200" t="s">
        <v>168</v>
      </c>
    </row>
    <row r="208" spans="2:2" ht="15" hidden="1" thickBot="1" x14ac:dyDescent="0.4">
      <c r="B208" s="200" t="s">
        <v>171</v>
      </c>
    </row>
    <row r="209" spans="2:2" ht="15" hidden="1" thickBot="1" x14ac:dyDescent="0.4">
      <c r="B209" s="200" t="s">
        <v>177</v>
      </c>
    </row>
    <row r="210" spans="2:2" ht="15" hidden="1" thickBot="1" x14ac:dyDescent="0.4">
      <c r="B210" s="200" t="s">
        <v>179</v>
      </c>
    </row>
    <row r="211" spans="2:2" ht="15" hidden="1" thickBot="1" x14ac:dyDescent="0.4">
      <c r="B211" s="200" t="s">
        <v>181</v>
      </c>
    </row>
    <row r="212" spans="2:2" ht="15" hidden="1" thickBot="1" x14ac:dyDescent="0.4">
      <c r="B212" s="200" t="s">
        <v>183</v>
      </c>
    </row>
    <row r="213" spans="2:2" ht="15" hidden="1" thickBot="1" x14ac:dyDescent="0.4">
      <c r="B213" s="200" t="s">
        <v>873</v>
      </c>
    </row>
    <row r="214" spans="2:2" ht="15" hidden="1" thickBot="1" x14ac:dyDescent="0.4">
      <c r="B214" s="200" t="s">
        <v>874</v>
      </c>
    </row>
    <row r="215" spans="2:2" ht="15" hidden="1" thickBot="1" x14ac:dyDescent="0.4">
      <c r="B215" s="200" t="s">
        <v>190</v>
      </c>
    </row>
    <row r="216" spans="2:2" ht="15" hidden="1" thickBot="1" x14ac:dyDescent="0.4">
      <c r="B216" s="200" t="s">
        <v>194</v>
      </c>
    </row>
    <row r="217" spans="2:2" ht="15" hidden="1" thickBot="1" x14ac:dyDescent="0.4">
      <c r="B217" s="200" t="s">
        <v>201</v>
      </c>
    </row>
    <row r="218" spans="2:2" ht="15" hidden="1" thickBot="1" x14ac:dyDescent="0.4">
      <c r="B218" s="200" t="s">
        <v>875</v>
      </c>
    </row>
    <row r="219" spans="2:2" ht="15" hidden="1" thickBot="1" x14ac:dyDescent="0.4">
      <c r="B219" s="200" t="s">
        <v>876</v>
      </c>
    </row>
    <row r="220" spans="2:2" ht="15" hidden="1" thickBot="1" x14ac:dyDescent="0.4">
      <c r="B220" s="200" t="s">
        <v>877</v>
      </c>
    </row>
    <row r="221" spans="2:2" ht="15" hidden="1" thickBot="1" x14ac:dyDescent="0.4">
      <c r="B221" s="200" t="s">
        <v>197</v>
      </c>
    </row>
    <row r="222" spans="2:2" ht="15" hidden="1" thickBot="1" x14ac:dyDescent="0.4">
      <c r="B222" s="200" t="s">
        <v>199</v>
      </c>
    </row>
    <row r="223" spans="2:2" ht="15" hidden="1" thickBot="1" x14ac:dyDescent="0.4">
      <c r="B223" s="200" t="s">
        <v>204</v>
      </c>
    </row>
    <row r="224" spans="2:2" ht="15" hidden="1" thickBot="1" x14ac:dyDescent="0.4">
      <c r="B224" s="200" t="s">
        <v>208</v>
      </c>
    </row>
    <row r="225" spans="2:2" ht="15" hidden="1" thickBot="1" x14ac:dyDescent="0.4">
      <c r="B225" s="200" t="s">
        <v>878</v>
      </c>
    </row>
    <row r="226" spans="2:2" ht="15" hidden="1" thickBot="1" x14ac:dyDescent="0.4">
      <c r="B226" s="200" t="s">
        <v>206</v>
      </c>
    </row>
    <row r="227" spans="2:2" ht="15" hidden="1" thickBot="1" x14ac:dyDescent="0.4">
      <c r="B227" s="200" t="s">
        <v>209</v>
      </c>
    </row>
    <row r="228" spans="2:2" ht="15" hidden="1" thickBot="1" x14ac:dyDescent="0.4">
      <c r="B228" s="200" t="s">
        <v>212</v>
      </c>
    </row>
    <row r="229" spans="2:2" ht="15" hidden="1" thickBot="1" x14ac:dyDescent="0.4">
      <c r="B229" s="200" t="s">
        <v>211</v>
      </c>
    </row>
    <row r="230" spans="2:2" ht="15" hidden="1" thickBot="1" x14ac:dyDescent="0.4">
      <c r="B230" s="200" t="s">
        <v>879</v>
      </c>
    </row>
    <row r="231" spans="2:2" ht="15" hidden="1" thickBot="1" x14ac:dyDescent="0.4">
      <c r="B231" s="200" t="s">
        <v>218</v>
      </c>
    </row>
    <row r="232" spans="2:2" ht="15" hidden="1" thickBot="1" x14ac:dyDescent="0.4">
      <c r="B232" s="200" t="s">
        <v>220</v>
      </c>
    </row>
    <row r="233" spans="2:2" ht="15" hidden="1" thickBot="1" x14ac:dyDescent="0.4">
      <c r="B233" s="200" t="s">
        <v>221</v>
      </c>
    </row>
    <row r="234" spans="2:2" ht="15" hidden="1" thickBot="1" x14ac:dyDescent="0.4">
      <c r="B234" s="200" t="s">
        <v>222</v>
      </c>
    </row>
    <row r="235" spans="2:2" ht="15" hidden="1" thickBot="1" x14ac:dyDescent="0.4">
      <c r="B235" s="200" t="s">
        <v>880</v>
      </c>
    </row>
    <row r="236" spans="2:2" ht="15" hidden="1" thickBot="1" x14ac:dyDescent="0.4">
      <c r="B236" s="200" t="s">
        <v>881</v>
      </c>
    </row>
    <row r="237" spans="2:2" ht="15" hidden="1" thickBot="1" x14ac:dyDescent="0.4">
      <c r="B237" s="200" t="s">
        <v>223</v>
      </c>
    </row>
    <row r="238" spans="2:2" ht="15" hidden="1" thickBot="1" x14ac:dyDescent="0.4">
      <c r="B238" s="200" t="s">
        <v>277</v>
      </c>
    </row>
    <row r="239" spans="2:2" ht="15" hidden="1" thickBot="1" x14ac:dyDescent="0.4">
      <c r="B239" s="200" t="s">
        <v>882</v>
      </c>
    </row>
    <row r="240" spans="2:2" ht="29.5" hidden="1" thickBot="1" x14ac:dyDescent="0.4">
      <c r="B240" s="200" t="s">
        <v>883</v>
      </c>
    </row>
    <row r="241" spans="2:2" ht="15" hidden="1" thickBot="1" x14ac:dyDescent="0.4">
      <c r="B241" s="200" t="s">
        <v>228</v>
      </c>
    </row>
    <row r="242" spans="2:2" ht="15" hidden="1" thickBot="1" x14ac:dyDescent="0.4">
      <c r="B242" s="200" t="s">
        <v>230</v>
      </c>
    </row>
    <row r="243" spans="2:2" ht="15" hidden="1" thickBot="1" x14ac:dyDescent="0.4">
      <c r="B243" s="200" t="s">
        <v>884</v>
      </c>
    </row>
    <row r="244" spans="2:2" ht="15" hidden="1" thickBot="1" x14ac:dyDescent="0.4">
      <c r="B244" s="200" t="s">
        <v>278</v>
      </c>
    </row>
    <row r="245" spans="2:2" ht="15" hidden="1" thickBot="1" x14ac:dyDescent="0.4">
      <c r="B245" s="200" t="s">
        <v>295</v>
      </c>
    </row>
    <row r="246" spans="2:2" ht="15" hidden="1" thickBot="1" x14ac:dyDescent="0.4">
      <c r="B246" s="200" t="s">
        <v>229</v>
      </c>
    </row>
    <row r="247" spans="2:2" ht="15" hidden="1" thickBot="1" x14ac:dyDescent="0.4">
      <c r="B247" s="200" t="s">
        <v>233</v>
      </c>
    </row>
    <row r="248" spans="2:2" ht="15" hidden="1" thickBot="1" x14ac:dyDescent="0.4">
      <c r="B248" s="200" t="s">
        <v>227</v>
      </c>
    </row>
    <row r="249" spans="2:2" ht="15" hidden="1" thickBot="1" x14ac:dyDescent="0.4">
      <c r="B249" s="200" t="s">
        <v>249</v>
      </c>
    </row>
    <row r="250" spans="2:2" ht="15" hidden="1" thickBot="1" x14ac:dyDescent="0.4">
      <c r="B250" s="200" t="s">
        <v>885</v>
      </c>
    </row>
    <row r="251" spans="2:2" ht="15" hidden="1" thickBot="1" x14ac:dyDescent="0.4">
      <c r="B251" s="200" t="s">
        <v>235</v>
      </c>
    </row>
    <row r="252" spans="2:2" ht="15" hidden="1" thickBot="1" x14ac:dyDescent="0.4">
      <c r="B252" s="200" t="s">
        <v>238</v>
      </c>
    </row>
    <row r="253" spans="2:2" ht="15" hidden="1" thickBot="1" x14ac:dyDescent="0.4">
      <c r="B253" s="200" t="s">
        <v>244</v>
      </c>
    </row>
    <row r="254" spans="2:2" ht="15" hidden="1" thickBot="1" x14ac:dyDescent="0.4">
      <c r="B254" s="200" t="s">
        <v>241</v>
      </c>
    </row>
    <row r="255" spans="2:2" ht="29.5" hidden="1" thickBot="1" x14ac:dyDescent="0.4">
      <c r="B255" s="200" t="s">
        <v>886</v>
      </c>
    </row>
    <row r="256" spans="2:2" ht="15" hidden="1" thickBot="1" x14ac:dyDescent="0.4">
      <c r="B256" s="200" t="s">
        <v>239</v>
      </c>
    </row>
    <row r="257" spans="2:2" ht="15" hidden="1" thickBot="1" x14ac:dyDescent="0.4">
      <c r="B257" s="200" t="s">
        <v>240</v>
      </c>
    </row>
    <row r="258" spans="2:2" ht="15" hidden="1" thickBot="1" x14ac:dyDescent="0.4">
      <c r="B258" s="200" t="s">
        <v>251</v>
      </c>
    </row>
    <row r="259" spans="2:2" ht="15" hidden="1" thickBot="1" x14ac:dyDescent="0.4">
      <c r="B259" s="200" t="s">
        <v>248</v>
      </c>
    </row>
    <row r="260" spans="2:2" ht="15" hidden="1" thickBot="1" x14ac:dyDescent="0.4">
      <c r="B260" s="200" t="s">
        <v>247</v>
      </c>
    </row>
    <row r="261" spans="2:2" ht="15" hidden="1" thickBot="1" x14ac:dyDescent="0.4">
      <c r="B261" s="200" t="s">
        <v>250</v>
      </c>
    </row>
    <row r="262" spans="2:2" ht="15" hidden="1" thickBot="1" x14ac:dyDescent="0.4">
      <c r="B262" s="200" t="s">
        <v>242</v>
      </c>
    </row>
    <row r="263" spans="2:2" ht="15" hidden="1" thickBot="1" x14ac:dyDescent="0.4">
      <c r="B263" s="200" t="s">
        <v>243</v>
      </c>
    </row>
    <row r="264" spans="2:2" ht="15" hidden="1" thickBot="1" x14ac:dyDescent="0.4">
      <c r="B264" s="200" t="s">
        <v>236</v>
      </c>
    </row>
    <row r="265" spans="2:2" ht="15" hidden="1" thickBot="1" x14ac:dyDescent="0.4">
      <c r="B265" s="200" t="s">
        <v>237</v>
      </c>
    </row>
    <row r="266" spans="2:2" ht="15" hidden="1" thickBot="1" x14ac:dyDescent="0.4">
      <c r="B266" s="200" t="s">
        <v>252</v>
      </c>
    </row>
    <row r="267" spans="2:2" ht="15" hidden="1" thickBot="1" x14ac:dyDescent="0.4">
      <c r="B267" s="200" t="s">
        <v>258</v>
      </c>
    </row>
    <row r="268" spans="2:2" ht="15" hidden="1" thickBot="1" x14ac:dyDescent="0.4">
      <c r="B268" s="200" t="s">
        <v>259</v>
      </c>
    </row>
    <row r="269" spans="2:2" ht="15" hidden="1" thickBot="1" x14ac:dyDescent="0.4">
      <c r="B269" s="200" t="s">
        <v>257</v>
      </c>
    </row>
    <row r="270" spans="2:2" ht="15" hidden="1" thickBot="1" x14ac:dyDescent="0.4">
      <c r="B270" s="200" t="s">
        <v>887</v>
      </c>
    </row>
    <row r="271" spans="2:2" ht="15" hidden="1" thickBot="1" x14ac:dyDescent="0.4">
      <c r="B271" s="200" t="s">
        <v>254</v>
      </c>
    </row>
    <row r="272" spans="2:2" ht="15" hidden="1" thickBot="1" x14ac:dyDescent="0.4">
      <c r="B272" s="200" t="s">
        <v>253</v>
      </c>
    </row>
    <row r="273" spans="2:2" ht="15" hidden="1" thickBot="1" x14ac:dyDescent="0.4">
      <c r="B273" s="200" t="s">
        <v>261</v>
      </c>
    </row>
    <row r="274" spans="2:2" ht="15" hidden="1" thickBot="1" x14ac:dyDescent="0.4">
      <c r="B274" s="200" t="s">
        <v>262</v>
      </c>
    </row>
    <row r="275" spans="2:2" ht="15" hidden="1" thickBot="1" x14ac:dyDescent="0.4">
      <c r="B275" s="200" t="s">
        <v>264</v>
      </c>
    </row>
    <row r="276" spans="2:2" ht="15" hidden="1" thickBot="1" x14ac:dyDescent="0.4">
      <c r="B276" s="200" t="s">
        <v>267</v>
      </c>
    </row>
    <row r="277" spans="2:2" ht="15" hidden="1" thickBot="1" x14ac:dyDescent="0.4">
      <c r="B277" s="200" t="s">
        <v>268</v>
      </c>
    </row>
    <row r="278" spans="2:2" ht="15" hidden="1" thickBot="1" x14ac:dyDescent="0.4">
      <c r="B278" s="200" t="s">
        <v>263</v>
      </c>
    </row>
    <row r="279" spans="2:2" ht="15" hidden="1" thickBot="1" x14ac:dyDescent="0.4">
      <c r="B279" s="200" t="s">
        <v>265</v>
      </c>
    </row>
    <row r="280" spans="2:2" ht="15" hidden="1" thickBot="1" x14ac:dyDescent="0.4">
      <c r="B280" s="200" t="s">
        <v>269</v>
      </c>
    </row>
    <row r="281" spans="2:2" ht="15" hidden="1" thickBot="1" x14ac:dyDescent="0.4">
      <c r="B281" s="200" t="s">
        <v>888</v>
      </c>
    </row>
    <row r="282" spans="2:2" ht="15" hidden="1" thickBot="1" x14ac:dyDescent="0.4">
      <c r="B282" s="200" t="s">
        <v>266</v>
      </c>
    </row>
    <row r="283" spans="2:2" ht="15" hidden="1" thickBot="1" x14ac:dyDescent="0.4">
      <c r="B283" s="200" t="s">
        <v>274</v>
      </c>
    </row>
    <row r="284" spans="2:2" ht="15" hidden="1" thickBot="1" x14ac:dyDescent="0.4">
      <c r="B284" s="200" t="s">
        <v>275</v>
      </c>
    </row>
    <row r="285" spans="2:2" ht="15" hidden="1" thickBot="1" x14ac:dyDescent="0.4">
      <c r="B285" s="200" t="s">
        <v>276</v>
      </c>
    </row>
    <row r="286" spans="2:2" ht="15" hidden="1" thickBot="1" x14ac:dyDescent="0.4">
      <c r="B286" s="200" t="s">
        <v>283</v>
      </c>
    </row>
    <row r="287" spans="2:2" ht="15" hidden="1" thickBot="1" x14ac:dyDescent="0.4">
      <c r="B287" s="200" t="s">
        <v>296</v>
      </c>
    </row>
    <row r="288" spans="2:2" ht="15" hidden="1" thickBot="1" x14ac:dyDescent="0.4">
      <c r="B288" s="200" t="s">
        <v>284</v>
      </c>
    </row>
    <row r="289" spans="2:2" ht="15" hidden="1" thickBot="1" x14ac:dyDescent="0.4">
      <c r="B289" s="200" t="s">
        <v>291</v>
      </c>
    </row>
    <row r="290" spans="2:2" ht="15" hidden="1" thickBot="1" x14ac:dyDescent="0.4">
      <c r="B290" s="200" t="s">
        <v>287</v>
      </c>
    </row>
    <row r="291" spans="2:2" ht="15" hidden="1" thickBot="1" x14ac:dyDescent="0.4">
      <c r="B291" s="200" t="s">
        <v>173</v>
      </c>
    </row>
    <row r="292" spans="2:2" ht="15" hidden="1" thickBot="1" x14ac:dyDescent="0.4">
      <c r="B292" s="200" t="s">
        <v>281</v>
      </c>
    </row>
    <row r="293" spans="2:2" ht="15" hidden="1" thickBot="1" x14ac:dyDescent="0.4">
      <c r="B293" s="200" t="s">
        <v>285</v>
      </c>
    </row>
    <row r="294" spans="2:2" ht="15" hidden="1" thickBot="1" x14ac:dyDescent="0.4">
      <c r="B294" s="200" t="s">
        <v>282</v>
      </c>
    </row>
    <row r="295" spans="2:2" ht="15" hidden="1" thickBot="1" x14ac:dyDescent="0.4">
      <c r="B295" s="200" t="s">
        <v>297</v>
      </c>
    </row>
    <row r="296" spans="2:2" ht="15" hidden="1" thickBot="1" x14ac:dyDescent="0.4">
      <c r="B296" s="200" t="s">
        <v>889</v>
      </c>
    </row>
    <row r="297" spans="2:2" ht="15" hidden="1" thickBot="1" x14ac:dyDescent="0.4">
      <c r="B297" s="200" t="s">
        <v>290</v>
      </c>
    </row>
    <row r="298" spans="2:2" ht="15" hidden="1" thickBot="1" x14ac:dyDescent="0.4">
      <c r="B298" s="200" t="s">
        <v>298</v>
      </c>
    </row>
    <row r="299" spans="2:2" ht="15" hidden="1" thickBot="1" x14ac:dyDescent="0.4">
      <c r="B299" s="200" t="s">
        <v>286</v>
      </c>
    </row>
    <row r="300" spans="2:2" ht="15" hidden="1" thickBot="1" x14ac:dyDescent="0.4">
      <c r="B300" s="200" t="s">
        <v>301</v>
      </c>
    </row>
    <row r="301" spans="2:2" ht="15" hidden="1" thickBot="1" x14ac:dyDescent="0.4">
      <c r="B301" s="200" t="s">
        <v>890</v>
      </c>
    </row>
    <row r="302" spans="2:2" ht="15" hidden="1" thickBot="1" x14ac:dyDescent="0.4">
      <c r="B302" s="200" t="s">
        <v>306</v>
      </c>
    </row>
    <row r="303" spans="2:2" ht="15" hidden="1" thickBot="1" x14ac:dyDescent="0.4">
      <c r="B303" s="200" t="s">
        <v>303</v>
      </c>
    </row>
    <row r="304" spans="2:2" ht="15" hidden="1" thickBot="1" x14ac:dyDescent="0.4">
      <c r="B304" s="200" t="s">
        <v>302</v>
      </c>
    </row>
    <row r="305" spans="2:2" ht="15" hidden="1" thickBot="1" x14ac:dyDescent="0.4">
      <c r="B305" s="200" t="s">
        <v>311</v>
      </c>
    </row>
    <row r="306" spans="2:2" ht="15" hidden="1" thickBot="1" x14ac:dyDescent="0.4">
      <c r="B306" s="200" t="s">
        <v>307</v>
      </c>
    </row>
    <row r="307" spans="2:2" ht="15" hidden="1" thickBot="1" x14ac:dyDescent="0.4">
      <c r="B307" s="200" t="s">
        <v>308</v>
      </c>
    </row>
    <row r="308" spans="2:2" ht="15" hidden="1" thickBot="1" x14ac:dyDescent="0.4">
      <c r="B308" s="200" t="s">
        <v>309</v>
      </c>
    </row>
    <row r="309" spans="2:2" ht="15" hidden="1" thickBot="1" x14ac:dyDescent="0.4">
      <c r="B309" s="200" t="s">
        <v>310</v>
      </c>
    </row>
    <row r="310" spans="2:2" ht="15" hidden="1" thickBot="1" x14ac:dyDescent="0.4">
      <c r="B310" s="200" t="s">
        <v>312</v>
      </c>
    </row>
    <row r="311" spans="2:2" ht="15" hidden="1" thickBot="1" x14ac:dyDescent="0.4">
      <c r="B311" s="200" t="s">
        <v>891</v>
      </c>
    </row>
    <row r="312" spans="2:2" ht="15" hidden="1" thickBot="1" x14ac:dyDescent="0.4">
      <c r="B312" s="200" t="s">
        <v>313</v>
      </c>
    </row>
    <row r="313" spans="2:2" ht="15" hidden="1" thickBot="1" x14ac:dyDescent="0.4">
      <c r="B313" s="200" t="s">
        <v>314</v>
      </c>
    </row>
    <row r="314" spans="2:2" ht="15" hidden="1" thickBot="1" x14ac:dyDescent="0.4">
      <c r="B314" s="200" t="s">
        <v>319</v>
      </c>
    </row>
    <row r="315" spans="2:2" ht="15" hidden="1" thickBot="1" x14ac:dyDescent="0.4">
      <c r="B315" s="200" t="s">
        <v>320</v>
      </c>
    </row>
    <row r="316" spans="2:2" ht="29.5" hidden="1" thickBot="1" x14ac:dyDescent="0.4">
      <c r="B316" s="200" t="s">
        <v>279</v>
      </c>
    </row>
    <row r="317" spans="2:2" ht="15" hidden="1" thickBot="1" x14ac:dyDescent="0.4">
      <c r="B317" s="200" t="s">
        <v>892</v>
      </c>
    </row>
    <row r="318" spans="2:2" ht="15" hidden="1" thickBot="1" x14ac:dyDescent="0.4">
      <c r="B318" s="200" t="s">
        <v>893</v>
      </c>
    </row>
    <row r="319" spans="2:2" ht="15" hidden="1" thickBot="1" x14ac:dyDescent="0.4">
      <c r="B319" s="200" t="s">
        <v>321</v>
      </c>
    </row>
    <row r="320" spans="2:2" ht="15" hidden="1" thickBot="1" x14ac:dyDescent="0.4">
      <c r="B320" s="200" t="s">
        <v>280</v>
      </c>
    </row>
    <row r="321" spans="2:24" ht="15" hidden="1" thickBot="1" x14ac:dyDescent="0.4">
      <c r="B321" s="200" t="s">
        <v>894</v>
      </c>
    </row>
    <row r="322" spans="2:24" ht="15" hidden="1" thickBot="1" x14ac:dyDescent="0.4">
      <c r="B322" s="200" t="s">
        <v>293</v>
      </c>
    </row>
    <row r="323" spans="2:24" ht="15" hidden="1" thickBot="1" x14ac:dyDescent="0.4">
      <c r="B323" s="200" t="s">
        <v>325</v>
      </c>
    </row>
    <row r="324" spans="2:24" ht="15" hidden="1" thickBot="1" x14ac:dyDescent="0.4">
      <c r="B324" s="200" t="s">
        <v>326</v>
      </c>
    </row>
    <row r="325" spans="2:24" ht="15" hidden="1" thickBot="1" x14ac:dyDescent="0.4">
      <c r="B325" s="200" t="s">
        <v>305</v>
      </c>
    </row>
    <row r="326" spans="2:24" ht="15" hidden="1" thickBot="1" x14ac:dyDescent="0.4"/>
    <row r="327" spans="2:24" ht="15" hidden="1" thickBot="1" x14ac:dyDescent="0.4"/>
    <row r="328" spans="2:24" ht="21" customHeight="1" thickBot="1" x14ac:dyDescent="0.4">
      <c r="B328" s="395"/>
      <c r="C328" s="395"/>
      <c r="D328" s="1237" t="s">
        <v>530</v>
      </c>
      <c r="E328" s="1238"/>
      <c r="F328" s="1238"/>
      <c r="G328" s="1239"/>
      <c r="H328" s="1237" t="s">
        <v>531</v>
      </c>
      <c r="I328" s="1238"/>
      <c r="J328" s="1238"/>
      <c r="K328" s="1239"/>
      <c r="L328" s="1238" t="s">
        <v>532</v>
      </c>
      <c r="M328" s="1238"/>
      <c r="N328" s="1238"/>
      <c r="O328" s="1238"/>
      <c r="P328" s="1238" t="s">
        <v>532</v>
      </c>
      <c r="Q328" s="1238"/>
      <c r="R328" s="1238"/>
      <c r="S328" s="1238"/>
      <c r="T328" s="1237" t="s">
        <v>1251</v>
      </c>
      <c r="U328" s="1238"/>
      <c r="V328" s="1238"/>
      <c r="W328" s="1239"/>
    </row>
    <row r="329" spans="2:24" x14ac:dyDescent="0.35">
      <c r="B329" s="1260" t="s">
        <v>895</v>
      </c>
      <c r="C329" s="1260" t="s">
        <v>896</v>
      </c>
      <c r="D329" s="509" t="s">
        <v>897</v>
      </c>
      <c r="E329" s="509" t="s">
        <v>898</v>
      </c>
      <c r="F329" s="1246" t="s">
        <v>581</v>
      </c>
      <c r="G329" s="1247"/>
      <c r="H329" s="510" t="s">
        <v>899</v>
      </c>
      <c r="I329" s="509" t="s">
        <v>900</v>
      </c>
      <c r="J329" s="1248" t="s">
        <v>581</v>
      </c>
      <c r="K329" s="1249"/>
      <c r="L329" s="511" t="s">
        <v>899</v>
      </c>
      <c r="M329" s="512" t="s">
        <v>900</v>
      </c>
      <c r="N329" s="1250" t="s">
        <v>581</v>
      </c>
      <c r="O329" s="1251"/>
      <c r="P329" s="511" t="s">
        <v>899</v>
      </c>
      <c r="Q329" s="512" t="s">
        <v>900</v>
      </c>
      <c r="R329" s="1250" t="s">
        <v>581</v>
      </c>
      <c r="S329" s="1251"/>
      <c r="T329" s="513" t="s">
        <v>901</v>
      </c>
      <c r="U329" s="513" t="s">
        <v>902</v>
      </c>
      <c r="V329" s="1267" t="s">
        <v>581</v>
      </c>
      <c r="W329" s="1251"/>
    </row>
    <row r="330" spans="2:24" ht="43" customHeight="1" x14ac:dyDescent="0.35">
      <c r="B330" s="1261"/>
      <c r="C330" s="1261"/>
      <c r="D330" s="514"/>
      <c r="E330" s="515"/>
      <c r="F330" s="1268"/>
      <c r="G330" s="1269"/>
      <c r="H330" s="516"/>
      <c r="I330" s="517"/>
      <c r="J330" s="1235"/>
      <c r="K330" s="1236"/>
      <c r="L330" s="516"/>
      <c r="M330" s="517"/>
      <c r="N330" s="1235"/>
      <c r="O330" s="1236"/>
      <c r="P330" s="516"/>
      <c r="Q330" s="517"/>
      <c r="R330" s="1235"/>
      <c r="S330" s="1236"/>
      <c r="T330" s="516"/>
      <c r="U330" s="517"/>
      <c r="V330" s="1235"/>
      <c r="W330" s="1236"/>
      <c r="X330" s="518"/>
    </row>
    <row r="331" spans="2:24" ht="24" x14ac:dyDescent="0.35">
      <c r="B331" s="1257" t="s">
        <v>903</v>
      </c>
      <c r="C331" s="1257" t="s">
        <v>904</v>
      </c>
      <c r="D331" s="519" t="s">
        <v>905</v>
      </c>
      <c r="E331" s="443" t="s">
        <v>529</v>
      </c>
      <c r="F331" s="444" t="s">
        <v>552</v>
      </c>
      <c r="G331" s="520" t="s">
        <v>676</v>
      </c>
      <c r="H331" s="444" t="s">
        <v>905</v>
      </c>
      <c r="I331" s="443" t="s">
        <v>529</v>
      </c>
      <c r="J331" s="444" t="s">
        <v>552</v>
      </c>
      <c r="K331" s="520" t="s">
        <v>676</v>
      </c>
      <c r="L331" s="444" t="s">
        <v>905</v>
      </c>
      <c r="M331" s="443" t="s">
        <v>529</v>
      </c>
      <c r="N331" s="444" t="s">
        <v>552</v>
      </c>
      <c r="O331" s="520" t="s">
        <v>676</v>
      </c>
      <c r="P331" s="444" t="s">
        <v>905</v>
      </c>
      <c r="Q331" s="443" t="s">
        <v>529</v>
      </c>
      <c r="R331" s="444" t="s">
        <v>552</v>
      </c>
      <c r="S331" s="520" t="s">
        <v>676</v>
      </c>
      <c r="T331" s="444" t="s">
        <v>905</v>
      </c>
      <c r="U331" s="443" t="s">
        <v>529</v>
      </c>
      <c r="V331" s="444" t="s">
        <v>552</v>
      </c>
      <c r="W331" s="520" t="s">
        <v>676</v>
      </c>
    </row>
    <row r="332" spans="2:24" ht="28" customHeight="1" x14ac:dyDescent="0.35">
      <c r="B332" s="1258"/>
      <c r="C332" s="1259"/>
      <c r="D332" s="457"/>
      <c r="E332" s="521"/>
      <c r="F332" s="522"/>
      <c r="G332" s="523"/>
      <c r="H332" s="459"/>
      <c r="I332" s="524"/>
      <c r="J332" s="459"/>
      <c r="K332" s="525"/>
      <c r="L332" s="459"/>
      <c r="M332" s="524"/>
      <c r="N332" s="459"/>
      <c r="O332" s="525"/>
      <c r="P332" s="459"/>
      <c r="Q332" s="524"/>
      <c r="R332" s="459"/>
      <c r="S332" s="525"/>
      <c r="T332" s="459"/>
      <c r="U332" s="524"/>
      <c r="V332" s="459"/>
      <c r="W332" s="525"/>
    </row>
    <row r="333" spans="2:24" x14ac:dyDescent="0.35">
      <c r="B333" s="1258"/>
      <c r="C333" s="1257" t="s">
        <v>906</v>
      </c>
      <c r="D333" s="444" t="s">
        <v>907</v>
      </c>
      <c r="E333" s="1240" t="s">
        <v>581</v>
      </c>
      <c r="F333" s="1241"/>
      <c r="G333" s="520" t="s">
        <v>676</v>
      </c>
      <c r="H333" s="444" t="s">
        <v>907</v>
      </c>
      <c r="I333" s="1240" t="s">
        <v>581</v>
      </c>
      <c r="J333" s="1241"/>
      <c r="K333" s="520" t="s">
        <v>676</v>
      </c>
      <c r="L333" s="444" t="s">
        <v>907</v>
      </c>
      <c r="M333" s="1240" t="s">
        <v>609</v>
      </c>
      <c r="N333" s="1241"/>
      <c r="O333" s="520" t="s">
        <v>676</v>
      </c>
      <c r="P333" s="444" t="s">
        <v>907</v>
      </c>
      <c r="Q333" s="1240" t="s">
        <v>609</v>
      </c>
      <c r="R333" s="1241"/>
      <c r="S333" s="520" t="s">
        <v>676</v>
      </c>
      <c r="T333" s="444" t="s">
        <v>907</v>
      </c>
      <c r="U333" s="1240" t="s">
        <v>609</v>
      </c>
      <c r="V333" s="1241"/>
      <c r="W333" s="520" t="s">
        <v>676</v>
      </c>
    </row>
    <row r="334" spans="2:24" ht="37.5" customHeight="1" x14ac:dyDescent="0.35">
      <c r="B334" s="1259"/>
      <c r="C334" s="1259"/>
      <c r="D334" s="526"/>
      <c r="E334" s="1242"/>
      <c r="F334" s="1243"/>
      <c r="G334" s="527"/>
      <c r="H334" s="528"/>
      <c r="I334" s="1244"/>
      <c r="J334" s="1245"/>
      <c r="K334" s="529"/>
      <c r="L334" s="528"/>
      <c r="M334" s="1244"/>
      <c r="N334" s="1245"/>
      <c r="O334" s="529"/>
      <c r="P334" s="528"/>
      <c r="Q334" s="1244"/>
      <c r="R334" s="1245"/>
      <c r="S334" s="529"/>
      <c r="T334" s="528"/>
      <c r="U334" s="1244"/>
      <c r="V334" s="1245"/>
      <c r="W334" s="529"/>
    </row>
  </sheetData>
  <dataConsolidate/>
  <mergeCells count="484">
    <mergeCell ref="D19:G19"/>
    <mergeCell ref="H19:K19"/>
    <mergeCell ref="L19:O19"/>
    <mergeCell ref="P19:S19"/>
    <mergeCell ref="T19:W19"/>
    <mergeCell ref="B20:B23"/>
    <mergeCell ref="C20:C23"/>
    <mergeCell ref="C2:G2"/>
    <mergeCell ref="C3:G3"/>
    <mergeCell ref="B6:G6"/>
    <mergeCell ref="B7:G7"/>
    <mergeCell ref="B8:G8"/>
    <mergeCell ref="B10:C10"/>
    <mergeCell ref="D25:G25"/>
    <mergeCell ref="H25:K25"/>
    <mergeCell ref="L25:O25"/>
    <mergeCell ref="P25:S25"/>
    <mergeCell ref="T25:W25"/>
    <mergeCell ref="B26:B28"/>
    <mergeCell ref="C26:C28"/>
    <mergeCell ref="D26:E26"/>
    <mergeCell ref="H26:I26"/>
    <mergeCell ref="L26:M26"/>
    <mergeCell ref="P26:Q26"/>
    <mergeCell ref="T26:U26"/>
    <mergeCell ref="F27:F28"/>
    <mergeCell ref="G27:G28"/>
    <mergeCell ref="J27:J28"/>
    <mergeCell ref="K27:K28"/>
    <mergeCell ref="N27:N28"/>
    <mergeCell ref="O27:O28"/>
    <mergeCell ref="R27:R28"/>
    <mergeCell ref="S27:S28"/>
    <mergeCell ref="U40:U41"/>
    <mergeCell ref="V27:V28"/>
    <mergeCell ref="W27:W28"/>
    <mergeCell ref="B29:B38"/>
    <mergeCell ref="C29:C38"/>
    <mergeCell ref="B39:B50"/>
    <mergeCell ref="C39:C50"/>
    <mergeCell ref="D40:D41"/>
    <mergeCell ref="E40:E41"/>
    <mergeCell ref="H40:H41"/>
    <mergeCell ref="I40:I41"/>
    <mergeCell ref="P43:P44"/>
    <mergeCell ref="Q43:Q44"/>
    <mergeCell ref="T43:T44"/>
    <mergeCell ref="U43:U44"/>
    <mergeCell ref="D46:D47"/>
    <mergeCell ref="E46:E47"/>
    <mergeCell ref="H46:H47"/>
    <mergeCell ref="I46:I47"/>
    <mergeCell ref="D43:D44"/>
    <mergeCell ref="E43:E44"/>
    <mergeCell ref="H43:H44"/>
    <mergeCell ref="I43:I44"/>
    <mergeCell ref="L43:L44"/>
    <mergeCell ref="M43:M44"/>
    <mergeCell ref="P46:P47"/>
    <mergeCell ref="L40:L41"/>
    <mergeCell ref="M40:M41"/>
    <mergeCell ref="P40:P41"/>
    <mergeCell ref="Q46:Q47"/>
    <mergeCell ref="T46:T47"/>
    <mergeCell ref="Q40:Q41"/>
    <mergeCell ref="T40:T41"/>
    <mergeCell ref="U46:U47"/>
    <mergeCell ref="D49:D50"/>
    <mergeCell ref="E49:E50"/>
    <mergeCell ref="H49:H50"/>
    <mergeCell ref="I49:I50"/>
    <mergeCell ref="L49:L50"/>
    <mergeCell ref="M49:M50"/>
    <mergeCell ref="P49:P50"/>
    <mergeCell ref="Q49:Q50"/>
    <mergeCell ref="T49:T50"/>
    <mergeCell ref="U49:U50"/>
    <mergeCell ref="L46:L47"/>
    <mergeCell ref="M46:M47"/>
    <mergeCell ref="D52:G52"/>
    <mergeCell ref="H52:K52"/>
    <mergeCell ref="L52:O52"/>
    <mergeCell ref="P52:S52"/>
    <mergeCell ref="T52:W52"/>
    <mergeCell ref="T53:U53"/>
    <mergeCell ref="F54:F55"/>
    <mergeCell ref="G54:G55"/>
    <mergeCell ref="J54:J55"/>
    <mergeCell ref="K54:K55"/>
    <mergeCell ref="N54:N55"/>
    <mergeCell ref="O54:O55"/>
    <mergeCell ref="R54:R55"/>
    <mergeCell ref="S54:S55"/>
    <mergeCell ref="H53:I53"/>
    <mergeCell ref="L53:M53"/>
    <mergeCell ref="P53:Q53"/>
    <mergeCell ref="J57:K57"/>
    <mergeCell ref="N57:O57"/>
    <mergeCell ref="R57:S57"/>
    <mergeCell ref="V57:W57"/>
    <mergeCell ref="C58:C59"/>
    <mergeCell ref="B60:B61"/>
    <mergeCell ref="C60:C61"/>
    <mergeCell ref="V54:V55"/>
    <mergeCell ref="W54:W55"/>
    <mergeCell ref="B56:B59"/>
    <mergeCell ref="C56:C57"/>
    <mergeCell ref="F56:G56"/>
    <mergeCell ref="J56:K56"/>
    <mergeCell ref="N56:O56"/>
    <mergeCell ref="R56:S56"/>
    <mergeCell ref="V56:W56"/>
    <mergeCell ref="F57:G57"/>
    <mergeCell ref="B53:B55"/>
    <mergeCell ref="C53:C55"/>
    <mergeCell ref="D53:E53"/>
    <mergeCell ref="D63:G63"/>
    <mergeCell ref="H63:K63"/>
    <mergeCell ref="L63:O63"/>
    <mergeCell ref="P63:S63"/>
    <mergeCell ref="T63:W63"/>
    <mergeCell ref="B64:B65"/>
    <mergeCell ref="C64:C65"/>
    <mergeCell ref="D64:E64"/>
    <mergeCell ref="F64:G64"/>
    <mergeCell ref="H64:I64"/>
    <mergeCell ref="V64:W64"/>
    <mergeCell ref="D65:E65"/>
    <mergeCell ref="F65:G65"/>
    <mergeCell ref="H65:I65"/>
    <mergeCell ref="J65:K65"/>
    <mergeCell ref="L65:M65"/>
    <mergeCell ref="N65:O65"/>
    <mergeCell ref="P65:Q65"/>
    <mergeCell ref="R65:S65"/>
    <mergeCell ref="T65:U65"/>
    <mergeCell ref="J64:K64"/>
    <mergeCell ref="L64:M64"/>
    <mergeCell ref="N64:O64"/>
    <mergeCell ref="P64:Q64"/>
    <mergeCell ref="R64:S64"/>
    <mergeCell ref="T64:U64"/>
    <mergeCell ref="V65:W65"/>
    <mergeCell ref="B66:B67"/>
    <mergeCell ref="C66:C67"/>
    <mergeCell ref="F66:G66"/>
    <mergeCell ref="J66:K66"/>
    <mergeCell ref="N66:O66"/>
    <mergeCell ref="R66:S66"/>
    <mergeCell ref="V66:W66"/>
    <mergeCell ref="F67:G67"/>
    <mergeCell ref="J67:K67"/>
    <mergeCell ref="N67:O67"/>
    <mergeCell ref="R67:S67"/>
    <mergeCell ref="V67:W67"/>
    <mergeCell ref="B68:B71"/>
    <mergeCell ref="C68:C69"/>
    <mergeCell ref="F68:G68"/>
    <mergeCell ref="J68:K68"/>
    <mergeCell ref="N68:O68"/>
    <mergeCell ref="R68:S68"/>
    <mergeCell ref="V68:W68"/>
    <mergeCell ref="F69:G69"/>
    <mergeCell ref="J69:K69"/>
    <mergeCell ref="N69:O69"/>
    <mergeCell ref="R69:S69"/>
    <mergeCell ref="V69:W69"/>
    <mergeCell ref="C70:C71"/>
    <mergeCell ref="F70:G70"/>
    <mergeCell ref="J70:K70"/>
    <mergeCell ref="N70:O70"/>
    <mergeCell ref="R70:S70"/>
    <mergeCell ref="B73:B81"/>
    <mergeCell ref="C73:C74"/>
    <mergeCell ref="F73:G73"/>
    <mergeCell ref="J73:K73"/>
    <mergeCell ref="N73:O73"/>
    <mergeCell ref="V70:W70"/>
    <mergeCell ref="F71:G71"/>
    <mergeCell ref="J71:K71"/>
    <mergeCell ref="N71:O71"/>
    <mergeCell ref="R71:S71"/>
    <mergeCell ref="V71:W71"/>
    <mergeCell ref="R73:S73"/>
    <mergeCell ref="V73:W73"/>
    <mergeCell ref="F74:G74"/>
    <mergeCell ref="J74:K74"/>
    <mergeCell ref="N74:O74"/>
    <mergeCell ref="R74:S74"/>
    <mergeCell ref="V74:W74"/>
    <mergeCell ref="D72:G72"/>
    <mergeCell ref="H72:K72"/>
    <mergeCell ref="L72:O72"/>
    <mergeCell ref="P72:S72"/>
    <mergeCell ref="T72:W72"/>
    <mergeCell ref="V76:W76"/>
    <mergeCell ref="F77:G77"/>
    <mergeCell ref="J77:K77"/>
    <mergeCell ref="N77:O77"/>
    <mergeCell ref="R77:S77"/>
    <mergeCell ref="V77:W77"/>
    <mergeCell ref="C75:C81"/>
    <mergeCell ref="F75:G75"/>
    <mergeCell ref="J75:K75"/>
    <mergeCell ref="N75:O75"/>
    <mergeCell ref="R75:S75"/>
    <mergeCell ref="V75:W75"/>
    <mergeCell ref="F76:G76"/>
    <mergeCell ref="J76:K76"/>
    <mergeCell ref="N76:O76"/>
    <mergeCell ref="R76:S76"/>
    <mergeCell ref="F78:G78"/>
    <mergeCell ref="J78:K78"/>
    <mergeCell ref="N78:O78"/>
    <mergeCell ref="R78:S78"/>
    <mergeCell ref="V78:W78"/>
    <mergeCell ref="F79:G79"/>
    <mergeCell ref="J79:K79"/>
    <mergeCell ref="N79:O79"/>
    <mergeCell ref="R79:S79"/>
    <mergeCell ref="V79:W79"/>
    <mergeCell ref="F80:G80"/>
    <mergeCell ref="J80:K80"/>
    <mergeCell ref="N80:O80"/>
    <mergeCell ref="R80:S80"/>
    <mergeCell ref="V80:W80"/>
    <mergeCell ref="F81:G81"/>
    <mergeCell ref="J81:K81"/>
    <mergeCell ref="N81:O81"/>
    <mergeCell ref="R81:S81"/>
    <mergeCell ref="V81:W81"/>
    <mergeCell ref="B82:B88"/>
    <mergeCell ref="C82:C88"/>
    <mergeCell ref="E82:F82"/>
    <mergeCell ref="I82:J82"/>
    <mergeCell ref="M82:N82"/>
    <mergeCell ref="Q82:R82"/>
    <mergeCell ref="E84:F84"/>
    <mergeCell ref="I84:J84"/>
    <mergeCell ref="M84:N84"/>
    <mergeCell ref="Q84:R84"/>
    <mergeCell ref="E86:F86"/>
    <mergeCell ref="I86:J86"/>
    <mergeCell ref="M86:N86"/>
    <mergeCell ref="Q86:R86"/>
    <mergeCell ref="U84:V84"/>
    <mergeCell ref="E85:F85"/>
    <mergeCell ref="I85:J85"/>
    <mergeCell ref="M85:N85"/>
    <mergeCell ref="Q85:R85"/>
    <mergeCell ref="U85:V85"/>
    <mergeCell ref="U82:V82"/>
    <mergeCell ref="E83:F83"/>
    <mergeCell ref="I83:J83"/>
    <mergeCell ref="M83:N83"/>
    <mergeCell ref="Q83:R83"/>
    <mergeCell ref="U83:V83"/>
    <mergeCell ref="L91:M91"/>
    <mergeCell ref="P91:Q91"/>
    <mergeCell ref="D97:D98"/>
    <mergeCell ref="E97:E98"/>
    <mergeCell ref="F97:F98"/>
    <mergeCell ref="J94:J95"/>
    <mergeCell ref="K94:K95"/>
    <mergeCell ref="L94:L95"/>
    <mergeCell ref="U86:V86"/>
    <mergeCell ref="E87:F87"/>
    <mergeCell ref="I87:J87"/>
    <mergeCell ref="M87:N87"/>
    <mergeCell ref="Q87:R87"/>
    <mergeCell ref="U87:V87"/>
    <mergeCell ref="E88:F88"/>
    <mergeCell ref="I88:J88"/>
    <mergeCell ref="M88:N88"/>
    <mergeCell ref="Q88:R88"/>
    <mergeCell ref="U88:V88"/>
    <mergeCell ref="D92:E92"/>
    <mergeCell ref="M94:M95"/>
    <mergeCell ref="N94:N95"/>
    <mergeCell ref="O94:O95"/>
    <mergeCell ref="D90:G90"/>
    <mergeCell ref="B93:B104"/>
    <mergeCell ref="C93:C104"/>
    <mergeCell ref="D94:D95"/>
    <mergeCell ref="E94:E95"/>
    <mergeCell ref="F94:F95"/>
    <mergeCell ref="G94:G95"/>
    <mergeCell ref="H94:H95"/>
    <mergeCell ref="I94:I95"/>
    <mergeCell ref="B91:B92"/>
    <mergeCell ref="C91:C92"/>
    <mergeCell ref="D91:E91"/>
    <mergeCell ref="H91:I91"/>
    <mergeCell ref="F100:F101"/>
    <mergeCell ref="G100:G101"/>
    <mergeCell ref="H100:H101"/>
    <mergeCell ref="I100:I101"/>
    <mergeCell ref="H90:K90"/>
    <mergeCell ref="L90:O90"/>
    <mergeCell ref="W97:W98"/>
    <mergeCell ref="L97:L98"/>
    <mergeCell ref="M97:M98"/>
    <mergeCell ref="N97:N98"/>
    <mergeCell ref="O97:O98"/>
    <mergeCell ref="P97:P98"/>
    <mergeCell ref="Q97:Q98"/>
    <mergeCell ref="V94:V95"/>
    <mergeCell ref="W94:W95"/>
    <mergeCell ref="Q94:Q95"/>
    <mergeCell ref="R94:R95"/>
    <mergeCell ref="S94:S95"/>
    <mergeCell ref="T94:T95"/>
    <mergeCell ref="U94:U95"/>
    <mergeCell ref="P94:P95"/>
    <mergeCell ref="P90:S90"/>
    <mergeCell ref="T90:W90"/>
    <mergeCell ref="T91:U91"/>
    <mergeCell ref="R97:R98"/>
    <mergeCell ref="S97:S98"/>
    <mergeCell ref="T97:T98"/>
    <mergeCell ref="U97:U98"/>
    <mergeCell ref="V97:V98"/>
    <mergeCell ref="V100:V101"/>
    <mergeCell ref="G97:G98"/>
    <mergeCell ref="H97:H98"/>
    <mergeCell ref="I97:I98"/>
    <mergeCell ref="J97:J98"/>
    <mergeCell ref="K97:K98"/>
    <mergeCell ref="W100:W101"/>
    <mergeCell ref="D103:D104"/>
    <mergeCell ref="E103:E104"/>
    <mergeCell ref="F103:F104"/>
    <mergeCell ref="G103:G104"/>
    <mergeCell ref="H103:H104"/>
    <mergeCell ref="I103:I104"/>
    <mergeCell ref="J103:J104"/>
    <mergeCell ref="K103:K104"/>
    <mergeCell ref="P100:P101"/>
    <mergeCell ref="Q100:Q101"/>
    <mergeCell ref="R100:R101"/>
    <mergeCell ref="S100:S101"/>
    <mergeCell ref="T100:T101"/>
    <mergeCell ref="U100:U101"/>
    <mergeCell ref="J100:J101"/>
    <mergeCell ref="K100:K101"/>
    <mergeCell ref="L100:L101"/>
    <mergeCell ref="M100:M101"/>
    <mergeCell ref="N100:N101"/>
    <mergeCell ref="O100:O101"/>
    <mergeCell ref="D100:D101"/>
    <mergeCell ref="E100:E101"/>
    <mergeCell ref="R103:R104"/>
    <mergeCell ref="D106:G106"/>
    <mergeCell ref="H106:K106"/>
    <mergeCell ref="L106:O106"/>
    <mergeCell ref="P106:S106"/>
    <mergeCell ref="T106:W106"/>
    <mergeCell ref="F107:G107"/>
    <mergeCell ref="J107:K107"/>
    <mergeCell ref="N107:O107"/>
    <mergeCell ref="S103:S104"/>
    <mergeCell ref="T103:T104"/>
    <mergeCell ref="U103:U104"/>
    <mergeCell ref="V103:V104"/>
    <mergeCell ref="W103:W104"/>
    <mergeCell ref="L103:L104"/>
    <mergeCell ref="M103:M104"/>
    <mergeCell ref="N103:N104"/>
    <mergeCell ref="O103:O104"/>
    <mergeCell ref="P103:P104"/>
    <mergeCell ref="Q103:Q104"/>
    <mergeCell ref="B107:B116"/>
    <mergeCell ref="C107:C108"/>
    <mergeCell ref="R107:S107"/>
    <mergeCell ref="V107:W107"/>
    <mergeCell ref="F108:G108"/>
    <mergeCell ref="J108:K108"/>
    <mergeCell ref="N108:O108"/>
    <mergeCell ref="R108:S108"/>
    <mergeCell ref="V108:W108"/>
    <mergeCell ref="B117:B126"/>
    <mergeCell ref="C117:C118"/>
    <mergeCell ref="C119:C126"/>
    <mergeCell ref="E119:F119"/>
    <mergeCell ref="I119:J119"/>
    <mergeCell ref="E121:F121"/>
    <mergeCell ref="I121:J121"/>
    <mergeCell ref="E123:F123"/>
    <mergeCell ref="I123:J123"/>
    <mergeCell ref="E125:F125"/>
    <mergeCell ref="I125:J125"/>
    <mergeCell ref="M119:N119"/>
    <mergeCell ref="Q119:R119"/>
    <mergeCell ref="E120:F120"/>
    <mergeCell ref="I120:J120"/>
    <mergeCell ref="M120:N120"/>
    <mergeCell ref="Q120:R120"/>
    <mergeCell ref="C109:C116"/>
    <mergeCell ref="U119:V119"/>
    <mergeCell ref="U120:V120"/>
    <mergeCell ref="M123:N123"/>
    <mergeCell ref="Q123:R123"/>
    <mergeCell ref="V123:W123"/>
    <mergeCell ref="E124:F124"/>
    <mergeCell ref="I124:J124"/>
    <mergeCell ref="M124:N124"/>
    <mergeCell ref="Q124:R124"/>
    <mergeCell ref="M121:N121"/>
    <mergeCell ref="Q121:R121"/>
    <mergeCell ref="V121:W121"/>
    <mergeCell ref="E122:F122"/>
    <mergeCell ref="I122:J122"/>
    <mergeCell ref="M122:N122"/>
    <mergeCell ref="Q122:R122"/>
    <mergeCell ref="U122:V122"/>
    <mergeCell ref="U124:V124"/>
    <mergeCell ref="M125:N125"/>
    <mergeCell ref="Q125:R125"/>
    <mergeCell ref="P129:S129"/>
    <mergeCell ref="V125:W125"/>
    <mergeCell ref="E126:F126"/>
    <mergeCell ref="I126:J126"/>
    <mergeCell ref="M126:N126"/>
    <mergeCell ref="Q126:R126"/>
    <mergeCell ref="V126:W126"/>
    <mergeCell ref="D128:G128"/>
    <mergeCell ref="H128:K128"/>
    <mergeCell ref="L128:O128"/>
    <mergeCell ref="P128:S128"/>
    <mergeCell ref="T128:W128"/>
    <mergeCell ref="B129:B130"/>
    <mergeCell ref="C129:C130"/>
    <mergeCell ref="D129:G129"/>
    <mergeCell ref="H129:K129"/>
    <mergeCell ref="L129:O129"/>
    <mergeCell ref="R329:S329"/>
    <mergeCell ref="V329:W329"/>
    <mergeCell ref="F330:G330"/>
    <mergeCell ref="J330:K330"/>
    <mergeCell ref="N330:O330"/>
    <mergeCell ref="R330:S330"/>
    <mergeCell ref="T129:W129"/>
    <mergeCell ref="D130:G130"/>
    <mergeCell ref="H130:K130"/>
    <mergeCell ref="L130:O130"/>
    <mergeCell ref="P130:S130"/>
    <mergeCell ref="T130:W130"/>
    <mergeCell ref="Q133:R133"/>
    <mergeCell ref="U133:V133"/>
    <mergeCell ref="E134:F134"/>
    <mergeCell ref="I134:J134"/>
    <mergeCell ref="M134:N134"/>
    <mergeCell ref="Q134:R134"/>
    <mergeCell ref="U134:V134"/>
    <mergeCell ref="B131:B134"/>
    <mergeCell ref="C131:C132"/>
    <mergeCell ref="C133:C134"/>
    <mergeCell ref="E133:F133"/>
    <mergeCell ref="I133:J133"/>
    <mergeCell ref="M133:N133"/>
    <mergeCell ref="B331:B334"/>
    <mergeCell ref="C331:C332"/>
    <mergeCell ref="C333:C334"/>
    <mergeCell ref="E333:F333"/>
    <mergeCell ref="I333:J333"/>
    <mergeCell ref="M333:N333"/>
    <mergeCell ref="B329:B330"/>
    <mergeCell ref="C329:C330"/>
    <mergeCell ref="V330:W330"/>
    <mergeCell ref="D328:G328"/>
    <mergeCell ref="H328:K328"/>
    <mergeCell ref="L328:O328"/>
    <mergeCell ref="P328:S328"/>
    <mergeCell ref="T328:W328"/>
    <mergeCell ref="Q333:R333"/>
    <mergeCell ref="U333:V333"/>
    <mergeCell ref="E334:F334"/>
    <mergeCell ref="I334:J334"/>
    <mergeCell ref="M334:N334"/>
    <mergeCell ref="Q334:R334"/>
    <mergeCell ref="U334:V334"/>
    <mergeCell ref="F329:G329"/>
    <mergeCell ref="J329:K329"/>
    <mergeCell ref="N329:O329"/>
  </mergeCells>
  <conditionalFormatting sqref="E141">
    <cfRule type="iconSet" priority="1">
      <iconSet iconSet="4ArrowsGray">
        <cfvo type="percent" val="0"/>
        <cfvo type="percent" val="25"/>
        <cfvo type="percent" val="50"/>
        <cfvo type="percent" val="75"/>
      </iconSet>
    </cfRule>
  </conditionalFormatting>
  <dataValidations count="91">
    <dataValidation type="list" allowBlank="1" showInputMessage="1" showErrorMessage="1" prompt="Select integration level" sqref="D130:W130" xr:uid="{00000000-0002-0000-0C00-000000000000}">
      <formula1>$H$148:$H$152</formula1>
    </dataValidation>
    <dataValidation type="list" allowBlank="1" showInputMessage="1" showErrorMessage="1" prompt="Select integration level" sqref="F330:G330" xr:uid="{00000000-0002-0000-0C00-000001000000}">
      <formula1>"Innovation rolled out,Innovation accelerated, Innovation scaled-up, Innovation replicated"</formula1>
    </dataValidation>
    <dataValidation type="list" allowBlank="1" showInputMessage="1" showErrorMessage="1" errorTitle="Invalid data" error="Please enter a number between 0 and 100" prompt="Enter a percentage using the drop down menu" sqref="U69 E69 I69 Q69 M69" xr:uid="{00000000-0002-0000-0C00-000002000000}">
      <formula1>"20% to 39%, 40% to 60%, 61% to 80%"</formula1>
    </dataValidation>
    <dataValidation type="whole" allowBlank="1" showInputMessage="1" showErrorMessage="1" error="Please enter a number here" prompt="Enter number of key findings" sqref="D334 H334 P334 T334 L334" xr:uid="{00000000-0002-0000-0C00-000003000000}">
      <formula1>0</formula1>
      <formula2>999999999</formula2>
    </dataValidation>
    <dataValidation type="whole" allowBlank="1" showInputMessage="1" showErrorMessage="1" error="Please enter a number" prompt="Enter number of innovative practices/tools technologies" sqref="H332" xr:uid="{00000000-0002-0000-0C00-000004000000}">
      <formula1>0</formula1>
      <formula2>999999999999</formula2>
    </dataValidation>
    <dataValidation type="list" allowBlank="1" showInputMessage="1" showErrorMessage="1" sqref="D330" xr:uid="{00000000-0002-0000-0C00-000005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 tools, technologies" sqref="D332 P332 T332 L332" xr:uid="{00000000-0002-0000-0C00-000006000000}">
      <formula1>0</formula1>
      <formula2>999999999999</formula2>
    </dataValidation>
    <dataValidation type="list" allowBlank="1" showInputMessage="1" showErrorMessage="1" sqref="J330:K330" xr:uid="{00000000-0002-0000-0C00-000007000000}">
      <formula1>"Innovation rolled out, Innovation accelerated, Innovation scaled-up, Innovation replicated"</formula1>
    </dataValidation>
    <dataValidation type="list" allowBlank="1" showInputMessage="1" showErrorMessage="1" prompt="Select integration level" sqref="I330 Q330 U330 M330" xr:uid="{00000000-0002-0000-0C00-000008000000}">
      <formula1>"Regional, National, Sub-national, Community"</formula1>
    </dataValidation>
    <dataValidation type="list" allowBlank="1" showInputMessage="1" showErrorMessage="1" prompt="Select level" sqref="W334 G334 S332 G332 W332 S334 K334 K332 O332 O334" xr:uid="{00000000-0002-0000-0C00-000009000000}">
      <formula1>"5: Very effective, 4: Effective, 3: Moderately effective, 2: Partially effective, 1: Ineffective"</formula1>
    </dataValidation>
    <dataValidation type="list" allowBlank="1" showInputMessage="1" showErrorMessage="1" prompt="Select sector" sqref="U332 E332 I332 Q332 M332" xr:uid="{00000000-0002-0000-0C00-00000A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C00-00000B000000}">
      <formula1>"Regional, National, Subnational, Community"</formula1>
    </dataValidation>
    <dataValidation type="list" allowBlank="1" showInputMessage="1" showErrorMessage="1" prompt="Select integration level" sqref="T330 H330 P330 L330" xr:uid="{00000000-0002-0000-0C00-00000C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V330:W330 R330:S330 N330:O330" xr:uid="{00000000-0002-0000-0C00-00000D000000}">
      <formula1>"Innovation rolled out, Innovation accelerated, Innovation scaled-up, Innovation replicated"</formula1>
    </dataValidation>
    <dataValidation type="list" allowBlank="1" showInputMessage="1" showErrorMessage="1" prompt="Select status" sqref="J332 R332 F332 V332 N332" xr:uid="{00000000-0002-0000-0C00-00000E000000}">
      <formula1>"No innovative practices, Undertaking innovative practices, Completed innovation practices"</formula1>
    </dataValidation>
    <dataValidation type="list" allowBlank="1" showInputMessage="1" showErrorMessage="1" prompt="Select type" sqref="E334:F334 I334:J334 Q334:R334 U334:V334 M334:N334" xr:uid="{00000000-0002-0000-0C00-00000F000000}">
      <formula1>"Innovative practice, Innovative product, Innovative technology "</formula1>
    </dataValidation>
    <dataValidation type="list" allowBlank="1" showInputMessage="1" showErrorMessage="1" sqref="V71:W71 R71:S71 J71:K71 N71:O71" xr:uid="{00000000-0002-0000-0C00-000010000000}">
      <formula1>"Regional, National, Sub-national, Local"</formula1>
    </dataValidation>
    <dataValidation type="list" allowBlank="1" showInputMessage="1" showErrorMessage="1" errorTitle="Invalid data" error="Please enter a number between 0 and 100" sqref="I71 Q71 U71 M71" xr:uid="{00000000-0002-0000-0C00-000011000000}">
      <formula1>"Training manuals, Handbooks, Technical guidelines"</formula1>
    </dataValidation>
    <dataValidation type="list" allowBlank="1" showInputMessage="1" showErrorMessage="1" prompt="Select level of awarness" sqref="F71:G71" xr:uid="{00000000-0002-0000-0C00-000012000000}">
      <formula1>"Regional, National, Sub-national, Local"</formula1>
    </dataValidation>
    <dataValidation type="list" allowBlank="1" showInputMessage="1" showErrorMessage="1" prompt="Select level of awarness" sqref="F69:G69 R69:S69 V69:W69 J69:K69 N69:O69" xr:uid="{00000000-0002-0000-0C00-000013000000}">
      <formula1>"5: Fully aware, 4: Mostly aware, 3: Partially aware, 2: Partially not aware, 1: Aware of neither"</formula1>
    </dataValidation>
    <dataValidation type="list" allowBlank="1" showInputMessage="1" showErrorMessage="1" errorTitle="Invalid data" error="Please enter a number between 0 and 100" sqref="E71" xr:uid="{00000000-0002-0000-0C00-000014000000}">
      <formula1>"Training manuals, handbooks, technical guidelines"</formula1>
    </dataValidation>
    <dataValidation type="list" allowBlank="1" showInputMessage="1" showErrorMessage="1" prompt="Select sector" sqref="J61 N61 R61" xr:uid="{00000000-0002-0000-0C00-000015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F61" xr:uid="{00000000-0002-0000-0C00-000016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V61" xr:uid="{00000000-0002-0000-0C00-000017000000}">
      <formula1>"Agriculture, Coastal management, DRR, Food security, Urban development, Water management, Multi-sector, DRR and Early Warning Systems, Forests, Innovation, Other"</formula1>
    </dataValidation>
    <dataValidation type="list" allowBlank="1" showInputMessage="1" showErrorMessage="1" prompt="Select scale" sqref="E61 I61 M61 U61 Q61" xr:uid="{00000000-0002-0000-0C00-000018000000}">
      <formula1>"National, Local"</formula1>
    </dataValidation>
    <dataValidation type="list" allowBlank="1" showInputMessage="1" showErrorMessage="1" prompt="Select scale" sqref="G61 O61 W61 K61 S61" xr:uid="{00000000-0002-0000-0C00-000019000000}">
      <formula1>"4: High capacity, 3: Medium capacity, 2: Low capacity, 1: No capacity"</formula1>
    </dataValidation>
    <dataValidation allowBlank="1" showInputMessage="1" showErrorMessage="1" prompt="Please include number of institutions" sqref="T61 D61 H61 L61 P61" xr:uid="{00000000-0002-0000-0C00-00001A000000}"/>
    <dataValidation type="list" allowBlank="1" showInputMessage="1" showErrorMessage="1" error="Select from the drop-down list._x000a_" prompt="Select overall effectiveness" sqref="G27:G28 S27:S28 O27:O28 K27:K28 W27:W28" xr:uid="{00000000-0002-0000-0C00-00001B000000}">
      <formula1>$K$160:$K$164</formula1>
    </dataValidation>
    <dataValidation allowBlank="1" showInputMessage="1" showErrorMessage="1" prompt="Enter the name of the Implementing Entity_x000a_" sqref="C13" xr:uid="{00000000-0002-0000-0C00-00001C000000}"/>
    <dataValidation allowBlank="1" showInputMessage="1" showErrorMessage="1" prompt="Please enter your project ID" sqref="C12" xr:uid="{00000000-0002-0000-0C00-00001D000000}"/>
    <dataValidation type="list" allowBlank="1" showInputMessage="1" showErrorMessage="1" error="Select from the drop-down list" prompt="Select from the drop-down list" sqref="C15" xr:uid="{00000000-0002-0000-0C00-00001E000000}">
      <formula1>$B$167:$B$325</formula1>
    </dataValidation>
    <dataValidation type="list" allowBlank="1" showInputMessage="1" showErrorMessage="1" error="Select from the drop-down list" prompt="Select from the drop-down list" sqref="C16" xr:uid="{00000000-0002-0000-0C00-00001F000000}">
      <formula1>$B$161:$B$164</formula1>
    </dataValidation>
    <dataValidation type="list" allowBlank="1" showInputMessage="1" showErrorMessage="1" error="Please select from the drop-down list" prompt="Please select from the drop-down list" sqref="C14" xr:uid="{00000000-0002-0000-0C00-000020000000}">
      <formula1>$C$161:$C$163</formula1>
    </dataValidation>
    <dataValidation type="list" allowBlank="1" showInputMessage="1" showErrorMessage="1" error="Please select the from the drop-down list_x000a_" prompt="Please select from the drop-down list" sqref="C17" xr:uid="{00000000-0002-0000-0C00-000021000000}">
      <formula1>$J$152:$J$159</formula1>
    </dataValidation>
    <dataValidation type="list" allowBlank="1" showInputMessage="1" showErrorMessage="1" prompt="Select state of enforcement" sqref="E134:F134 I134:J134 Q134:R134 U134:V134 M134:N134" xr:uid="{00000000-0002-0000-0C00-000022000000}">
      <formula1>$I$141:$I$145</formula1>
    </dataValidation>
    <dataValidation type="list" allowBlank="1" showInputMessage="1" showErrorMessage="1" prompt="Select adaptation strategy" sqref="G118 S118 W118 K118 O118" xr:uid="{00000000-0002-0000-0C00-000023000000}">
      <formula1>$I$166:$I$182</formula1>
    </dataValidation>
    <dataValidation type="list" allowBlank="1" showInputMessage="1" showErrorMessage="1" error="Please select improvement level from the drop-down list" prompt="Select improvement level" sqref="F108:G108 R108:S108 V108:W108 J108:K108 N108:O108" xr:uid="{00000000-0002-0000-0C00-000024000000}">
      <formula1>$H$155:$H$159</formula1>
    </dataValidation>
    <dataValidation type="list" allowBlank="1" showInputMessage="1" showErrorMessage="1" error="Please select a level of effectiveness from the drop-down list" prompt="Select the level of effectiveness of protection/rehabilitation" sqref="G94:G95 G97:G98 G100:G101 G103:G104 S94:S95 S97:S98 S100:S101 S103:S104 V103:V104 V100:V101 V97:V98 V94:V95 K100:K101 K97:K98 K94:K95 K103:K104 O94:O95 O97:O98 O100:O101 O103:O104" xr:uid="{00000000-0002-0000-0C00-000025000000}">
      <formula1>$K$160:$K$164</formula1>
    </dataValidation>
    <dataValidation type="list" allowBlank="1" showInputMessage="1" showErrorMessage="1" prompt="Select type" sqref="G92 W92 S92 K92 O92" xr:uid="{00000000-0002-0000-0C00-000026000000}">
      <formula1>$F$141:$F$145</formula1>
    </dataValidation>
    <dataValidation type="list" allowBlank="1" showInputMessage="1" showErrorMessage="1" prompt="Select level of improvements" sqref="D92:E92 H92 P92 T92 L92" xr:uid="{00000000-0002-0000-0C00-000027000000}">
      <formula1>$K$160:$K$164</formula1>
    </dataValidation>
    <dataValidation type="list" allowBlank="1" showInputMessage="1" showErrorMessage="1" sqref="E83:F88 I83:J88 Q83:R88 U83:V88 M83:N88" xr:uid="{00000000-0002-0000-0C00-000028000000}">
      <formula1>type1</formula1>
    </dataValidation>
    <dataValidation type="list" allowBlank="1" showInputMessage="1" showErrorMessage="1" prompt="Select type" sqref="F57:G57 R57:S57 V57:W57 D59 H59 P59 T59 J57:K57 N57:O57 L59" xr:uid="{00000000-0002-0000-0C00-000029000000}">
      <formula1>$D$152:$D$154</formula1>
    </dataValidation>
    <dataValidation type="list" allowBlank="1" showInputMessage="1" showErrorMessage="1" errorTitle="Select from the list" error="Select from the list" prompt="Select hazard addressed by the Early Warning System" sqref="S39 S42 S45 S48 O48 O45 O42 O39 K39 K42 K45 K48 G48 G45 G42 G39 W39 W42 W45 W48" xr:uid="{00000000-0002-0000-0C00-00002A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T38 T36 T34 T32 T30" xr:uid="{00000000-0002-0000-0C00-00002B000000}">
      <formula1>0</formula1>
      <formula2>99999</formula2>
    </dataValidation>
    <dataValidation type="list" allowBlank="1" showInputMessage="1" showErrorMessage="1" error="Select from the drop-down list" prompt="Select type of hazards information generated from the drop-down list_x000a_" sqref="F27:F28 J27:J28 N27:N28 R27:R28 V27:V28" xr:uid="{00000000-0002-0000-0C00-00002C000000}">
      <formula1>$D$140:$D$147</formula1>
    </dataValidation>
    <dataValidation type="list" allowBlank="1" showInputMessage="1" showErrorMessage="1" sqref="B68:B70" xr:uid="{00000000-0002-0000-0C00-00002D000000}">
      <formula1>selectyn</formula1>
    </dataValidation>
    <dataValidation type="list" allowBlank="1" showInputMessage="1" showErrorMessage="1" sqref="I131 S117 I82 G82 Q131 U82 W82 E131 S131 F117 G131 W117 S82 Q82 W131 U131 I331 Q331 E331 S331 G331 W331 U331 K131 K117 K331 K82 O117 M131 O131 O82 M82 M331 O331" xr:uid="{00000000-0002-0000-0C00-00002E000000}">
      <formula1>group</formula1>
    </dataValidation>
    <dataValidation type="list" allowBlank="1" showInputMessage="1" showErrorMessage="1" prompt="Select sector" sqref="F54 F59 Q132 R54 J54 I132 R59 J59 D76:D81 G83:G88 H76:H81 P76:P81 S83:S88 T76:T81 W83:W88 E132 V59 F118 J118 R118 V118 V54 U132 K83:K88 M132 N54 N59 L76:L81 O83:O88 N118" xr:uid="{00000000-0002-0000-0C00-00002F000000}">
      <formula1>$J$151:$J$159</formula1>
    </dataValidation>
    <dataValidation type="list" allowBlank="1" showInputMessage="1" showErrorMessage="1" prompt="Select capacity level" sqref="G54 S54 W54 K54 O54" xr:uid="{00000000-0002-0000-0C00-000030000000}">
      <formula1>$F$160:$F$163</formula1>
    </dataValidation>
    <dataValidation type="list" allowBlank="1" showInputMessage="1" showErrorMessage="1" prompt="Select scale" sqref="F132 J132 R132 V132 F30 F32 F34 F36 F38 J30 J32 J34 J36 J38 N38 N36 N34 N32 N30 R30 R32 R34 R36 R38 E59 I59 Q59 U59 N132 M59 V30 V32 V34 V36 V38" xr:uid="{00000000-0002-0000-0C00-000031000000}">
      <formula1>$D$156:$D$158</formula1>
    </dataValidation>
    <dataValidation type="list" allowBlank="1" showInputMessage="1" showErrorMessage="1" prompt="Select scale" sqref="G59 S59 W59 K59 O59" xr:uid="{00000000-0002-0000-0C00-000032000000}">
      <formula1>$F$160:$F$163</formula1>
    </dataValidation>
    <dataValidation type="list" allowBlank="1" showInputMessage="1" showErrorMessage="1" prompt="Select level of awarness" sqref="F67:G67 R67:S67 V67:W67 J67:K67 N67:O67" xr:uid="{00000000-0002-0000-0C00-000033000000}">
      <formula1>$G$160:$G$164</formula1>
    </dataValidation>
    <dataValidation type="list" allowBlank="1" showInputMessage="1" showErrorMessage="1" prompt="Select project/programme sector" sqref="D74 H74 P74 T74 E30 E32 E34 E36 E38 I38 I36 I34 I32 I30 M30 M32 M34 M36 M38 Q38 Q36 Q34 Q32 Q30 L74 U38 U36 U34 U32 U30" xr:uid="{00000000-0002-0000-0C00-000034000000}">
      <formula1>$J$151:$J$159</formula1>
    </dataValidation>
    <dataValidation type="list" allowBlank="1" showInputMessage="1" showErrorMessage="1" prompt="Select geographical scale" sqref="E74 I74 Q74 U74 M74" xr:uid="{00000000-0002-0000-0C00-000035000000}">
      <formula1>$D$156:$D$158</formula1>
    </dataValidation>
    <dataValidation type="list" allowBlank="1" showInputMessage="1" showErrorMessage="1" prompt="Select response level" sqref="F74 J74 R74 V74 N74" xr:uid="{00000000-0002-0000-0C00-000036000000}">
      <formula1>$H$160:$H$164</formula1>
    </dataValidation>
    <dataValidation type="list" allowBlank="1" showInputMessage="1" showErrorMessage="1" prompt="Select changes in asset" sqref="F76:G81 R76:S81 V76:W81 J76:K81 N76:O81" xr:uid="{00000000-0002-0000-0C00-000037000000}">
      <formula1>$I$160:$I$164</formula1>
    </dataValidation>
    <dataValidation type="list" allowBlank="1" showInputMessage="1" showErrorMessage="1" prompt="Select level of improvements" sqref="I92 Q92 U92 M92" xr:uid="{00000000-0002-0000-0C00-000038000000}">
      <formula1>effectiveness</formula1>
    </dataValidation>
    <dataValidation type="list" allowBlank="1" showInputMessage="1" showErrorMessage="1" prompt="Select programme/sector" sqref="F92 J92 R92 V92 N92" xr:uid="{00000000-0002-0000-0C00-000039000000}">
      <formula1>$J$151:$J$159</formula1>
    </dataValidation>
    <dataValidation type="list" allowBlank="1" showInputMessage="1" showErrorMessage="1" prompt="Select the effectiveness of protection/rehabilitation" sqref="W103 W97 W100 W94" xr:uid="{00000000-0002-0000-0C00-00003A000000}">
      <formula1>effectiveness</formula1>
    </dataValidation>
    <dataValidation type="list" allowBlank="1" showInputMessage="1" showErrorMessage="1" prompt="Select income source" sqref="U126" xr:uid="{00000000-0002-0000-0C00-00003B000000}">
      <formula1>incomesource</formula1>
    </dataValidation>
    <dataValidation type="list" allowBlank="1" showInputMessage="1" showErrorMessage="1" prompt="Select type of policy" sqref="W132 S132 K132 O132" xr:uid="{00000000-0002-0000-0C00-00003C000000}">
      <formula1>policy</formula1>
    </dataValidation>
    <dataValidation type="decimal" allowBlank="1" showInputMessage="1" showErrorMessage="1" errorTitle="Invalid data" error="Please enter a number between 0 and 100" prompt="Enter a percentage between 0 and 100" sqref="E22:E23 E67 I22:I23 M22:M23 M28 I28 Q22:Q23 E28 E55 E108 I55 Q55 Q57 I57 Q28 E57 U57 I67 Q67 U67 U108 Q116 I116 Q108 I108 E116 U55 D65:E65 E110 E112 E114 I110 I112 I114 Q110 Q112 Q114 U110 U112 U114 U116 H65:I65 P65:Q65 T65:U65 M55 M57 M67 M116 M108 M110 M112 M114 L65:M65 U22:U23 U28" xr:uid="{00000000-0002-0000-0C00-00003D000000}">
      <formula1>0</formula1>
      <formula2>100</formula2>
    </dataValidation>
    <dataValidation type="decimal" allowBlank="1" showInputMessage="1" showErrorMessage="1" errorTitle="Invalid data" error="Enter a percentage between 0 and 100" prompt="Enter a percentage (between 0 and 100)" sqref="F22:G23 J22:K23 R22:S23 N22:O23 V22:W23" xr:uid="{00000000-0002-0000-0C00-00003E000000}">
      <formula1>0</formula1>
      <formula2>100</formula2>
    </dataValidation>
    <dataValidation type="decimal" allowBlank="1" showInputMessage="1" showErrorMessage="1" errorTitle="Invalid data" error="Please enter a number between 0 and 9999999" prompt="Enter a number here" sqref="E21:G21 E27 Q27 Q21:S21 M27 I27 M21:O21 I21:K21 U21:W21 U27" xr:uid="{00000000-0002-0000-0C00-00003F000000}">
      <formula1>0</formula1>
      <formula2>99999999999</formula2>
    </dataValidation>
    <dataValidation type="list" allowBlank="1" showInputMessage="1" showErrorMessage="1" prompt="Select a sector" sqref="F65:G65 R65:S65 V65:W65 J65:K65 N65:O65" xr:uid="{00000000-0002-0000-0C00-000040000000}">
      <formula1>$J$151:$J$159</formula1>
    </dataValidation>
    <dataValidation type="list" allowBlank="1" showInputMessage="1" showErrorMessage="1" prompt="Select effectiveness" sqref="G134 S134 W134 K134 O134" xr:uid="{00000000-0002-0000-0C00-000041000000}">
      <formula1>$K$160:$K$164</formula1>
    </dataValidation>
    <dataValidation type="list" allowBlank="1" showInputMessage="1" showErrorMessage="1" sqref="E147:E148" xr:uid="{00000000-0002-0000-0C00-000042000000}">
      <formula1>$D$16:$D$18</formula1>
    </dataValidation>
    <dataValidation type="list" allowBlank="1" showInputMessage="1" showErrorMessage="1" prompt="Select status" sqref="O38 K38 G36 G30 G32 G34 G38 K30 K32 K34 K36 O30 O32 O34 O36 S30 S32 S34 S36 S38 W30 W32 W34 W36 W38" xr:uid="{00000000-0002-0000-0C00-000043000000}">
      <formula1>$E$168:$E$170</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U40:U41 U43:U44 U49:U50 U46:U47" xr:uid="{00000000-0002-0000-0C00-000044000000}">
      <formula1>$D$168:$D$171</formula1>
    </dataValidation>
    <dataValidation type="list" allowBlank="1" showInputMessage="1" showErrorMessage="1" prompt="Select targeted asset" sqref="E76:E81 U76:U81 Q76:Q81 I76:I81 M76:M81" xr:uid="{00000000-0002-0000-0C00-000045000000}">
      <formula1>$J$170:$J$171</formula1>
    </dataValidation>
    <dataValidation type="list" allowBlank="1" showInputMessage="1" showErrorMessage="1" prompt="Enter the unit and type of the natural asset of ecosystem restored" sqref="F94:F95 J94:J95 R94:R95 F97:F98 F100:F101 F103:F104 R103:R104 R100:R101 R97:R98 J103:J104 J100:J101 J97:J98 N94:N95 N103:N104 N100:N101 N97:N98" xr:uid="{00000000-0002-0000-0C00-000046000000}">
      <formula1>$C$165:$C$168</formula1>
    </dataValidation>
    <dataValidation type="list" allowBlank="1" showInputMessage="1" showErrorMessage="1" prompt="Select type of natural assets protected or rehabilitated" sqref="D94:D95 T94:T95 P94:P95 T103:T104 T100:T101 T97:T98 P103:P104 P100:P101 P97:P98 H103:H104 H100:H101 H97:H98 H94:H95 D103:D104 D100:D101 D97:D98 L94:L95 L103:L104 L100:L101 L97:L98" xr:uid="{00000000-0002-0000-0C00-000047000000}">
      <formula1>$C$171:$C$178</formula1>
    </dataValidation>
    <dataValidation type="list" allowBlank="1" showInputMessage="1" showErrorMessage="1" prompt="Select % increase in income level" sqref="F116 R116 F110 J116 F112 F114 J110 J112 J114 R110 R112 R114 V110 V112 V114 V116 N116 N110 N112 N114" xr:uid="{00000000-0002-0000-0C00-000048000000}">
      <formula1>$E$173:$E$181</formula1>
    </dataValidation>
    <dataValidation type="list" allowBlank="1" showInputMessage="1" showErrorMessage="1" prompt="Please select the alternate source" sqref="G116 S116 G110 G112 G114 S110 S112 S114 W110 W112 W114 W116 K110 K112 K114 K116 O116 O110 O112 O114" xr:uid="{00000000-0002-0000-0C00-000049000000}">
      <formula1>$K$144:$K$158</formula1>
    </dataValidation>
    <dataValidation type="list" allowBlank="1" showInputMessage="1" showErrorMessage="1" prompt="Select income source" sqref="E120:F120 E126:F126 E124:F124 E122:F122 I120 Q120 U120 I122 I124 I126 Q122 Q124 Q126 U122 U124 V126 M120 M122 M124 M126" xr:uid="{00000000-0002-0000-0C00-00004A000000}">
      <formula1>$K$144:$K$158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T40:T41 T43:T44 T46:T47 T49:T50" xr:uid="{00000000-0002-0000-0C00-00004B000000}">
      <formula1>0</formula1>
      <formula2>9999999999</formula2>
    </dataValidation>
    <dataValidation type="list" allowBlank="1" showInputMessage="1" showErrorMessage="1" error="Select from the drop-down list" prompt="Select the geographical coverage of the Early Warning System" sqref="G40 G43 G46 G49 K40 K43 K46 K49 O40 O43 O46 O49 S40 S43 S46 S49 W40 W43 W46 W49" xr:uid="{00000000-0002-0000-0C00-00004C000000}">
      <formula1>$D$156:$D$158</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W41 W44 W47 W50" xr:uid="{00000000-0002-0000-0C00-00004D000000}">
      <formula1>0</formula1>
      <formula2>9999999</formula2>
    </dataValidation>
    <dataValidation type="decimal" allowBlank="1" showInputMessage="1" showErrorMessage="1" errorTitle="Invalid data" error="Please enter a number" sqref="U54 T57 P57 H57 Q54 L57 M54" xr:uid="{00000000-0002-0000-0C00-00004E000000}">
      <formula1>0</formula1>
      <formula2>9999999999</formula2>
    </dataValidation>
    <dataValidation type="decimal" allowBlank="1" showInputMessage="1" showErrorMessage="1" errorTitle="Invalid data" error="Please enter a number" prompt="Enter total number of staff trained" sqref="D57" xr:uid="{00000000-0002-0000-0C00-00004F000000}">
      <formula1>0</formula1>
      <formula2>9999999999</formula2>
    </dataValidation>
    <dataValidation type="decimal" allowBlank="1" showInputMessage="1" showErrorMessage="1" errorTitle="Invalid data" error="Please enter a number" prompt="Please enter a number here" sqref="E54 D71 D67 H67 P67 T67 H69 P69 T69 D69 H71 P71 T71 I54 L67 L69 L71" xr:uid="{00000000-0002-0000-0C00-000050000000}">
      <formula1>0</formula1>
      <formula2>9999999999</formula2>
    </dataValidation>
    <dataValidation type="whole" allowBlank="1" showInputMessage="1" showErrorMessage="1" error="Please enter a number here" prompt="Please enter a number" sqref="D83:D88 H83:H88 P83:P88 T83:T88 L83:L88" xr:uid="{00000000-0002-0000-0C00-000051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Q97:Q98 I97:I98 I100:I101 I103:I104 Q103:Q104 Q100:Q101 Q94:Q95 U94:U95 U97:U98 U100:U101 U103:U104 M97:M98 M103:M104 M100:M101 M94:M95" xr:uid="{00000000-0002-0000-0C00-000052000000}">
      <formula1>0</formula1>
    </dataValidation>
    <dataValidation type="whole" allowBlank="1" showInputMessage="1" showErrorMessage="1" error="Please enter a number here" prompt="Please enter the No. of targeted households" sqref="D108 P116 H108 D116 H116 P108 T108 D110 D112 D114 H110 H112 H114 P110 P112 P114 T110 T112 T114 T116 L116 L108 L110 L112 L114" xr:uid="{00000000-0002-0000-0C00-000053000000}">
      <formula1>0</formula1>
      <formula2>999999999999999</formula2>
    </dataValidation>
    <dataValidation type="whole" allowBlank="1" showInputMessage="1" showErrorMessage="1" prompt="Enter number of assets" sqref="D118 T118 P118 H118 L118" xr:uid="{00000000-0002-0000-0C00-000054000000}">
      <formula1>0</formula1>
      <formula2>9999999999999</formula2>
    </dataValidation>
    <dataValidation type="whole" allowBlank="1" showInputMessage="1" showErrorMessage="1" prompt="Enter number of households" sqref="P126 D126 H126 D120 D122 D124 H120 H122 H124 P120 P122 P124 T120 T122 T124 T126 L126 L120 L122 L124" xr:uid="{00000000-0002-0000-0C00-000055000000}">
      <formula1>0</formula1>
      <formula2>999999999999</formula2>
    </dataValidation>
    <dataValidation type="decimal" allowBlank="1" showInputMessage="1" showErrorMessage="1" error="Please enter a number" prompt="Enter income level of households" sqref="S126 G126 G120 G122 G124 S120 S122 S124 K120 K122 K124 K126 O126 O120 O122 O124" xr:uid="{00000000-0002-0000-0C00-000056000000}">
      <formula1>0</formula1>
      <formula2>9999999999999</formula2>
    </dataValidation>
    <dataValidation type="whole" allowBlank="1" showInputMessage="1" showErrorMessage="1" error="Please enter a number" prompt="Enter No. of policy introduced or adjusted" sqref="D132 H132 P132 T132 L132" xr:uid="{00000000-0002-0000-0C00-000057000000}">
      <formula1>0</formula1>
      <formula2>999999999999</formula2>
    </dataValidation>
    <dataValidation type="whole" allowBlank="1" showInputMessage="1" showErrorMessage="1" error="Please enter a number here" prompt="Enter No. of development strategies" sqref="D134 H134 P134 T134 L134" xr:uid="{00000000-0002-0000-0C00-000058000000}">
      <formula1>0</formula1>
      <formula2>999999999</formula2>
    </dataValidation>
    <dataValidation type="list" allowBlank="1" showInputMessage="1" showErrorMessage="1" prompt="Select type of assets" sqref="E118 U118 Q118 I118 M118" xr:uid="{00000000-0002-0000-0C00-000059000000}">
      <formula1>$P$145:$P$151</formula1>
    </dataValidation>
    <dataValidation type="list" allowBlank="1" showInputMessage="1" showErrorMessage="1" prompt="Select type of policy" sqref="G132" xr:uid="{00000000-0002-0000-0C00-00005A000000}">
      <formula1>$H$169:$H$190</formula1>
    </dataValidation>
  </dataValidations>
  <hyperlinks>
    <hyperlink ref="B8" r:id="rId1" xr:uid="{00000000-0004-0000-0C00-000000000000}"/>
  </hyperlinks>
  <pageMargins left="0.7" right="0.7" top="0.75" bottom="0.75" header="0.3" footer="0.3"/>
  <pageSetup paperSize="8" scale="60" fitToWidth="0" fitToHeight="0" orientation="landscape" cellComments="asDisplayed"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14</vt:i4>
      </vt:variant>
    </vt:vector>
  </HeadingPairs>
  <TitlesOfParts>
    <vt:vector size="26" baseType="lpstr">
      <vt:lpstr>Overview </vt:lpstr>
      <vt:lpstr>Financial Data</vt:lpstr>
      <vt:lpstr>Risk_Assessmen</vt:lpstr>
      <vt:lpstr>ESP Compliance PENDIENTE</vt:lpstr>
      <vt:lpstr>GP Compliance</vt:lpstr>
      <vt:lpstr>RatingMIDA</vt:lpstr>
      <vt:lpstr>Rating Miambiente</vt:lpstr>
      <vt:lpstr>Rating ETESA</vt:lpstr>
      <vt:lpstr>Rating SINAPROC</vt:lpstr>
      <vt:lpstr>Project Indicators</vt:lpstr>
      <vt:lpstr>Lesson Learned </vt:lpstr>
      <vt:lpstr>Results Tracker</vt:lpstr>
      <vt:lpstr>'Results Tracker'!incomelevel</vt:lpstr>
      <vt:lpstr>'Results Tracker'!info</vt:lpstr>
      <vt:lpstr>'Results Tracker'!overalleffect</vt:lpstr>
      <vt:lpstr>'Results Tracker'!physicalassets</vt:lpstr>
      <vt:lpstr>'GP Compliance'!Print_Area</vt:lpstr>
      <vt:lpstr>'Project Indicators'!Print_Area</vt:lpstr>
      <vt:lpstr>'GP Compliance'!Print_Titles</vt:lpstr>
      <vt:lpstr>'Project Indicators'!Print_Titles</vt:lpstr>
      <vt:lpstr>'Results Tracker'!quality</vt:lpstr>
      <vt:lpstr>'Results Tracker'!question</vt:lpstr>
      <vt:lpstr>'Results Tracker'!responses</vt:lpstr>
      <vt:lpstr>'Results Tracker'!state</vt:lpstr>
      <vt:lpstr>'Results Tracker'!type1</vt:lpstr>
      <vt:lpstr>'Results Tracker'!yesno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Silma Pinilla Diaz</dc:creator>
  <cp:lastModifiedBy>Martina Dorigo</cp:lastModifiedBy>
  <cp:lastPrinted>2023-03-15T13:51:36Z</cp:lastPrinted>
  <dcterms:created xsi:type="dcterms:W3CDTF">2023-02-26T22:24:33Z</dcterms:created>
  <dcterms:modified xsi:type="dcterms:W3CDTF">2023-06-05T03:50:34Z</dcterms:modified>
</cp:coreProperties>
</file>