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3.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comments2.xml" ContentType="application/vnd.openxmlformats-officedocument.spreadsheetml.comments+xml"/>
  <Override PartName="/xl/comments1.xml" ContentType="application/vnd.openxmlformats-officedocument.spreadsheetml.comments+xml"/>
  <Override PartName="/xl/revisions/revisionLog305.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P:\Adaptation Fund\Projects and Programs\Project reports\Cook Islands\PPR 2017\"/>
    </mc:Choice>
  </mc:AlternateContent>
  <xr:revisionPtr revIDLastSave="0" documentId="8_{68777905-18B6-4271-B43C-4BB1E60E9067}" xr6:coauthVersionLast="31" xr6:coauthVersionMax="31" xr10:uidLastSave="{00000000-0000-0000-0000-000000000000}"/>
  <bookViews>
    <workbookView xWindow="0" yWindow="460" windowWidth="28800" windowHeight="14340" activeTab="3" xr2:uid="{00000000-000D-0000-FFFF-FFFF00000000}"/>
  </bookViews>
  <sheets>
    <sheet name="Overview" sheetId="1" r:id="rId1"/>
    <sheet name="FinancialData" sheetId="2" r:id="rId2"/>
    <sheet name="Procurement" sheetId="3" state="hidden" r:id="rId3"/>
    <sheet name="Risk Assesment" sheetId="4" r:id="rId4"/>
    <sheet name="Rating" sheetId="5" r:id="rId5"/>
    <sheet name="Project Indicators" sheetId="6" r:id="rId6"/>
    <sheet name="Lessons Learned" sheetId="7" r:id="rId7"/>
    <sheet name="Results Tracker" sheetId="8" r:id="rId8"/>
    <sheet name="Units for Indicators" sheetId="9" r:id="rId9"/>
  </sheets>
  <externalReferences>
    <externalReference r:id="rId10"/>
    <externalReference r:id="rId11"/>
  </externalReferences>
  <definedNames>
    <definedName name="_xlnm._FilterDatabase" localSheetId="2" hidden="1">Procurement!$C$5:$K$86</definedName>
    <definedName name="iincome" localSheetId="1">#REF!</definedName>
    <definedName name="iincome" localSheetId="7">#REF!</definedName>
    <definedName name="iincome">#REF!</definedName>
    <definedName name="income" localSheetId="1">#REF!</definedName>
    <definedName name="income" localSheetId="7">#REF!</definedName>
    <definedName name="income">#REF!</definedName>
    <definedName name="incomelevel" localSheetId="1">#REF!</definedName>
    <definedName name="incomelevel" localSheetId="7">'Results Tracker'!$E$136:$E$138</definedName>
    <definedName name="incomelevel">#REF!</definedName>
    <definedName name="info" localSheetId="1">#REF!</definedName>
    <definedName name="info" localSheetId="7">'Results Tracker'!$E$155:$E$157</definedName>
    <definedName name="info">#REF!</definedName>
    <definedName name="Month">[1]Dropdowns!$G$2:$G$13</definedName>
    <definedName name="overalleffect" localSheetId="1">#REF!</definedName>
    <definedName name="overalleffect" localSheetId="7">'Results Tracker'!$D$155:$D$157</definedName>
    <definedName name="overalleffect">#REF!</definedName>
    <definedName name="physicalassets" localSheetId="1">#REF!</definedName>
    <definedName name="physicalassets" localSheetId="7">'Results Tracker'!$J$155:$J$163</definedName>
    <definedName name="physicalassets">#REF!</definedName>
    <definedName name="_xlnm.Print_Area" localSheetId="1">FinancialData!$B$1:$G$67</definedName>
    <definedName name="quality" localSheetId="1">#REF!</definedName>
    <definedName name="quality" localSheetId="7">'Results Tracker'!$B$146:$B$150</definedName>
    <definedName name="quality">#REF!</definedName>
    <definedName name="question" localSheetId="1">#REF!</definedName>
    <definedName name="question" localSheetId="7">'Results Tracker'!$F$146:$F$148</definedName>
    <definedName name="question">#REF!</definedName>
    <definedName name="responses" localSheetId="1">#REF!</definedName>
    <definedName name="responses" localSheetId="7">'Results Tracker'!$C$146:$C$150</definedName>
    <definedName name="responses">#REF!</definedName>
    <definedName name="state" localSheetId="1">#REF!</definedName>
    <definedName name="state" localSheetId="7">'Results Tracker'!$I$150:$I$152</definedName>
    <definedName name="state">#REF!</definedName>
    <definedName name="type1" localSheetId="7">'[2]Results Tracker'!$G$146:$G$149</definedName>
    <definedName name="type1">'[2]Results Tracker'!$G$146:$G$149</definedName>
    <definedName name="Year">[1]Dropdowns!$H$2:$H$36</definedName>
    <definedName name="yesno" localSheetId="1">#REF!</definedName>
    <definedName name="yesno" localSheetId="7">'Results Tracker'!$E$142:$E$143</definedName>
    <definedName name="yesno">#REF!</definedName>
    <definedName name="Z_18B1A8AB_C304_43E7_9FC1_633886D49189_.wvu.Cols" localSheetId="0" hidden="1">Overview!$H:$P</definedName>
    <definedName name="Z_18B1A8AB_C304_43E7_9FC1_633886D49189_.wvu.Cols" localSheetId="5" hidden="1">'Project Indicators'!$E:$E</definedName>
    <definedName name="Z_18B1A8AB_C304_43E7_9FC1_633886D49189_.wvu.FilterData" localSheetId="2" hidden="1">Procurement!$C$5:$K$86</definedName>
    <definedName name="Z_18B1A8AB_C304_43E7_9FC1_633886D49189_.wvu.PrintArea" localSheetId="1" hidden="1">FinancialData!$B$1:$G$67</definedName>
    <definedName name="Z_18B1A8AB_C304_43E7_9FC1_633886D49189_.wvu.Rows" localSheetId="0" hidden="1">Overview!$8:$11</definedName>
    <definedName name="Z_18B1A8AB_C304_43E7_9FC1_633886D49189_.wvu.Rows" localSheetId="7" hidden="1">'Results Tracker'!$31:$38,'Results Tracker'!$133:$321</definedName>
    <definedName name="Z_305D66AA_67D0_E942_B2C2_1F4A2CEDD5CA_.wvu.Cols" localSheetId="0" hidden="1">Overview!$H:$P</definedName>
    <definedName name="Z_305D66AA_67D0_E942_B2C2_1F4A2CEDD5CA_.wvu.Cols" localSheetId="5" hidden="1">'Project Indicators'!$E:$E</definedName>
    <definedName name="Z_305D66AA_67D0_E942_B2C2_1F4A2CEDD5CA_.wvu.FilterData" localSheetId="2" hidden="1">Procurement!$C$5:$K$86</definedName>
    <definedName name="Z_305D66AA_67D0_E942_B2C2_1F4A2CEDD5CA_.wvu.PrintArea" localSheetId="1" hidden="1">FinancialData!$B$1:$G$67</definedName>
    <definedName name="Z_305D66AA_67D0_E942_B2C2_1F4A2CEDD5CA_.wvu.Rows" localSheetId="0" hidden="1">Overview!$8:$11</definedName>
    <definedName name="Z_305D66AA_67D0_E942_B2C2_1F4A2CEDD5CA_.wvu.Rows" localSheetId="7" hidden="1">'Results Tracker'!$31:$38,'Results Tracker'!$133:$321</definedName>
    <definedName name="Z_72FF4EB1_1EC1_492E_9F48_B19563C44EC9_.wvu.Cols" localSheetId="0" hidden="1">Overview!$H:$P</definedName>
    <definedName name="Z_72FF4EB1_1EC1_492E_9F48_B19563C44EC9_.wvu.Cols" localSheetId="5" hidden="1">'Project Indicators'!$E:$E</definedName>
    <definedName name="Z_72FF4EB1_1EC1_492E_9F48_B19563C44EC9_.wvu.FilterData" localSheetId="2" hidden="1">Procurement!$C$5:$K$86</definedName>
    <definedName name="Z_72FF4EB1_1EC1_492E_9F48_B19563C44EC9_.wvu.PrintArea" localSheetId="1" hidden="1">FinancialData!$B$1:$G$67</definedName>
    <definedName name="Z_72FF4EB1_1EC1_492E_9F48_B19563C44EC9_.wvu.Rows" localSheetId="0" hidden="1">Overview!$8:$11</definedName>
    <definedName name="Z_72FF4EB1_1EC1_492E_9F48_B19563C44EC9_.wvu.Rows" localSheetId="7" hidden="1">'Results Tracker'!$31:$38,'Results Tracker'!$133:$321</definedName>
    <definedName name="Z_75097B10_F815_4D38_AF4F_AFA5E65ACDA2_.wvu.Cols" localSheetId="0" hidden="1">Overview!$H:$P</definedName>
    <definedName name="Z_75097B10_F815_4D38_AF4F_AFA5E65ACDA2_.wvu.Cols" localSheetId="5" hidden="1">'Project Indicators'!$E:$E</definedName>
    <definedName name="Z_75097B10_F815_4D38_AF4F_AFA5E65ACDA2_.wvu.FilterData" localSheetId="2" hidden="1">Procurement!$C$5:$K$86</definedName>
    <definedName name="Z_75097B10_F815_4D38_AF4F_AFA5E65ACDA2_.wvu.PrintArea" localSheetId="1" hidden="1">FinancialData!$B$1:$G$67</definedName>
    <definedName name="Z_75097B10_F815_4D38_AF4F_AFA5E65ACDA2_.wvu.Rows" localSheetId="0" hidden="1">Overview!$8:$11</definedName>
    <definedName name="Z_75097B10_F815_4D38_AF4F_AFA5E65ACDA2_.wvu.Rows" localSheetId="7" hidden="1">'Results Tracker'!$31:$38,'Results Tracker'!$133:$321</definedName>
    <definedName name="Z_8CF95058_DAE7_456F_9282_6C0F12A28B2A_.wvu.Cols" localSheetId="0" hidden="1">Overview!$H:$P</definedName>
    <definedName name="Z_8CF95058_DAE7_456F_9282_6C0F12A28B2A_.wvu.Cols" localSheetId="5" hidden="1">'Project Indicators'!$E:$E</definedName>
    <definedName name="Z_8CF95058_DAE7_456F_9282_6C0F12A28B2A_.wvu.FilterData" localSheetId="2" hidden="1">Procurement!$C$5:$K$86</definedName>
    <definedName name="Z_8CF95058_DAE7_456F_9282_6C0F12A28B2A_.wvu.PrintArea" localSheetId="1" hidden="1">FinancialData!$B$1:$G$67</definedName>
    <definedName name="Z_8CF95058_DAE7_456F_9282_6C0F12A28B2A_.wvu.Rows" localSheetId="0" hidden="1">Overview!$8:$11</definedName>
    <definedName name="Z_8CF95058_DAE7_456F_9282_6C0F12A28B2A_.wvu.Rows" localSheetId="7" hidden="1">'Results Tracker'!$31:$38,'Results Tracker'!$133:$321</definedName>
    <definedName name="Z_A20CAF61_ED7F_4543_9121_3949E9E471D3_.wvu.Cols" localSheetId="0" hidden="1">Overview!$H:$P</definedName>
    <definedName name="Z_A20CAF61_ED7F_4543_9121_3949E9E471D3_.wvu.Cols" localSheetId="5" hidden="1">'Project Indicators'!$E:$E</definedName>
    <definedName name="Z_A20CAF61_ED7F_4543_9121_3949E9E471D3_.wvu.FilterData" localSheetId="2" hidden="1">Procurement!$C$5:$K$86</definedName>
    <definedName name="Z_A20CAF61_ED7F_4543_9121_3949E9E471D3_.wvu.PrintArea" localSheetId="1" hidden="1">FinancialData!$B$1:$G$67</definedName>
    <definedName name="Z_A20CAF61_ED7F_4543_9121_3949E9E471D3_.wvu.Rows" localSheetId="0" hidden="1">Overview!$8:$11</definedName>
    <definedName name="Z_A20CAF61_ED7F_4543_9121_3949E9E471D3_.wvu.Rows" localSheetId="7" hidden="1">'Results Tracker'!$31:$38,'Results Tracker'!$133:$321</definedName>
    <definedName name="Z_B2D4BF71_E217_4E4F_8FD3_0F71C993FD2B_.wvu.Cols" localSheetId="0" hidden="1">Overview!$H:$P</definedName>
    <definedName name="Z_B2D4BF71_E217_4E4F_8FD3_0F71C993FD2B_.wvu.Cols" localSheetId="5" hidden="1">'Project Indicators'!$E:$E</definedName>
    <definedName name="Z_B2D4BF71_E217_4E4F_8FD3_0F71C993FD2B_.wvu.PrintArea" localSheetId="1" hidden="1">FinancialData!$B$1:$G$67</definedName>
    <definedName name="Z_B2D4BF71_E217_4E4F_8FD3_0F71C993FD2B_.wvu.Rows" localSheetId="0" hidden="1">Overview!$8:$11</definedName>
    <definedName name="Z_B2D4BF71_E217_4E4F_8FD3_0F71C993FD2B_.wvu.Rows" localSheetId="7" hidden="1">'Results Tracker'!$31:$38,'Results Tracker'!$133:$321</definedName>
    <definedName name="Z_C747A0BA_493C_4B41_8166_10CA03BB7D9E_.wvu.Cols" localSheetId="0" hidden="1">Overview!$H:$P</definedName>
    <definedName name="Z_C747A0BA_493C_4B41_8166_10CA03BB7D9E_.wvu.Cols" localSheetId="5" hidden="1">'Project Indicators'!$E:$E</definedName>
    <definedName name="Z_C747A0BA_493C_4B41_8166_10CA03BB7D9E_.wvu.FilterData" localSheetId="2" hidden="1">Procurement!$C$5:$K$86</definedName>
    <definedName name="Z_C747A0BA_493C_4B41_8166_10CA03BB7D9E_.wvu.PrintArea" localSheetId="1" hidden="1">FinancialData!$B$1:$G$67</definedName>
    <definedName name="Z_C747A0BA_493C_4B41_8166_10CA03BB7D9E_.wvu.Rows" localSheetId="0" hidden="1">Overview!$8:$11</definedName>
    <definedName name="Z_C747A0BA_493C_4B41_8166_10CA03BB7D9E_.wvu.Rows" localSheetId="2" hidden="1">Procurement!$110:$110</definedName>
    <definedName name="Z_C747A0BA_493C_4B41_8166_10CA03BB7D9E_.wvu.Rows" localSheetId="7" hidden="1">'Results Tracker'!$31:$38,'Results Tracker'!$133:$321</definedName>
  </definedNames>
  <calcPr calcId="179017"/>
  <customWorkbookViews>
    <customWorkbookView name="Martina Dorigo - Personal View" guid="{72FF4EB1-1EC1-492E-9F48-B19563C44EC9}" mergeInterval="0" personalView="1" maximized="1" xWindow="-11" yWindow="-11" windowWidth="1942" windowHeight="1042" activeSheetId="4"/>
    <customWorkbookView name="Microsoft Office User - Personal View" guid="{305D66AA-67D0-E942-B2C2-1F4A2CEDD5CA}" mergeInterval="0" personalView="1" windowWidth="1440" windowHeight="544" activeSheetId="1"/>
    <customWorkbookView name="Mia Teaurima - Personal View" guid="{C747A0BA-493C-4B41-8166-10CA03BB7D9E}" mergeInterval="0" personalView="1" maximized="1" xWindow="-8" yWindow="-8" windowWidth="1382" windowHeight="744" activeSheetId="3"/>
    <customWorkbookView name="Sirintharat Wannawong - Personal View" guid="{75097B10-F815-4D38-AF4F-AFA5E65ACDA2}" mergeInterval="0" personalView="1" maximized="1" xWindow="-8" yWindow="-8" windowWidth="1936" windowHeight="1056" activeSheetId="2" showComments="commIndAndComment"/>
    <customWorkbookView name="Ioane Iosefo - Personal View" guid="{B2D4BF71-E217-4E4F-8FD3-0F71C993FD2B}" mergeInterval="0" personalView="1" maximized="1" xWindow="1358" yWindow="-8" windowWidth="1456" windowHeight="916" activeSheetId="3"/>
    <customWorkbookView name="Shoko Takemoto - Personal View" guid="{A20CAF61-ED7F-4543-9121-3949E9E471D3}" mergeInterval="0" personalView="1" maximized="1" windowWidth="1551" windowHeight="813" activeSheetId="6" showComments="commIndAndComment"/>
    <customWorkbookView name="install - Personal View" guid="{18B1A8AB-C304-43E7-9FC1-633886D49189}" mergeInterval="0" personalView="1" maximized="1" xWindow="1358" yWindow="-8" windowWidth="1616" windowHeight="916" activeSheetId="5"/>
    <customWorkbookView name="Azza A - Personal View" guid="{8CF95058-DAE7-456F-9282-6C0F12A28B2A}" mergeInterval="0" personalView="1" maximized="1" xWindow="-16" yWindow="-16" windowWidth="3232" windowHeight="1744"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7" i="2" l="1"/>
  <c r="F21" i="2"/>
  <c r="F24" i="2"/>
  <c r="F36" i="2" s="1"/>
  <c r="F31" i="2"/>
  <c r="K6" i="3"/>
  <c r="I85" i="3"/>
  <c r="J85" i="3"/>
  <c r="E87" i="3"/>
  <c r="F85" i="3"/>
  <c r="J55" i="3"/>
  <c r="J43" i="3"/>
  <c r="J44" i="3"/>
  <c r="J84" i="3"/>
  <c r="J83" i="3"/>
  <c r="J82" i="3"/>
  <c r="J81" i="3"/>
  <c r="J80" i="3"/>
  <c r="J79" i="3"/>
  <c r="J39" i="3"/>
  <c r="G110" i="3"/>
  <c r="G257" i="3" s="1"/>
  <c r="E110" i="3"/>
  <c r="J78" i="3"/>
  <c r="J77" i="3"/>
  <c r="J76" i="3"/>
  <c r="J75" i="3"/>
  <c r="J74" i="3"/>
  <c r="J73" i="3"/>
  <c r="J72" i="3"/>
  <c r="J71" i="3"/>
  <c r="J70" i="3"/>
  <c r="J69" i="3"/>
  <c r="J68" i="3"/>
  <c r="J67" i="3"/>
  <c r="J66" i="3"/>
  <c r="J65" i="3"/>
  <c r="J61" i="3"/>
  <c r="J60" i="3"/>
  <c r="J59" i="3"/>
  <c r="J58" i="3"/>
  <c r="J57" i="3"/>
  <c r="J56" i="3"/>
  <c r="J54" i="3"/>
  <c r="J53" i="3"/>
  <c r="J52" i="3"/>
  <c r="J51" i="3"/>
  <c r="J50" i="3"/>
  <c r="J49" i="3"/>
  <c r="J48" i="3"/>
  <c r="J47" i="3"/>
  <c r="J46" i="3"/>
  <c r="J45" i="3"/>
  <c r="J42" i="3"/>
  <c r="J41" i="3"/>
  <c r="J40" i="3"/>
  <c r="J38" i="3"/>
  <c r="J37" i="3"/>
  <c r="J36" i="3"/>
  <c r="J35" i="3"/>
  <c r="J34" i="3"/>
  <c r="J33" i="3"/>
  <c r="J32" i="3"/>
  <c r="J31" i="3"/>
  <c r="J30" i="3"/>
  <c r="J29" i="3"/>
  <c r="J28" i="3"/>
  <c r="J27" i="3"/>
  <c r="J26" i="3"/>
  <c r="J25" i="3"/>
  <c r="J24" i="3"/>
  <c r="J23" i="3"/>
  <c r="J22" i="3"/>
  <c r="J21" i="3"/>
  <c r="J20" i="3"/>
  <c r="J13" i="3"/>
  <c r="J12" i="3"/>
  <c r="J11" i="3"/>
  <c r="J87" i="3" s="1"/>
  <c r="F54" i="2"/>
  <c r="F47" i="2"/>
  <c r="F44" i="2"/>
  <c r="F40" i="2"/>
  <c r="F59" i="2" s="1"/>
  <c r="H87" i="3"/>
  <c r="O21" i="8"/>
  <c r="F103" i="3"/>
  <c r="I55" i="3"/>
  <c r="F55" i="3"/>
  <c r="I33" i="3"/>
  <c r="F128" i="3"/>
  <c r="I31" i="3"/>
  <c r="F172" i="3"/>
  <c r="I44" i="3"/>
  <c r="F44" i="3"/>
  <c r="K44" i="3" s="1"/>
  <c r="F43" i="3"/>
  <c r="F35" i="3"/>
  <c r="F71" i="3"/>
  <c r="I35" i="3"/>
  <c r="K35" i="3" s="1"/>
  <c r="I12" i="3"/>
  <c r="F111" i="3"/>
  <c r="F39" i="3"/>
  <c r="F37" i="3"/>
  <c r="K37" i="3" s="1"/>
  <c r="I67" i="3"/>
  <c r="F158" i="3"/>
  <c r="F18" i="3"/>
  <c r="I21" i="3"/>
  <c r="K21" i="3" s="1"/>
  <c r="I66" i="3"/>
  <c r="F17" i="3"/>
  <c r="F53" i="3"/>
  <c r="I30" i="3"/>
  <c r="K30" i="3" s="1"/>
  <c r="F58" i="3"/>
  <c r="F57" i="3"/>
  <c r="F96" i="3"/>
  <c r="F121" i="3"/>
  <c r="F136" i="3"/>
  <c r="F146" i="3"/>
  <c r="F173" i="3"/>
  <c r="I73" i="3"/>
  <c r="K73" i="3" s="1"/>
  <c r="I75" i="3"/>
  <c r="I68" i="3"/>
  <c r="I18" i="3"/>
  <c r="I54" i="3"/>
  <c r="K54" i="3" s="1"/>
  <c r="F33" i="3"/>
  <c r="F64" i="3"/>
  <c r="F95" i="3"/>
  <c r="F137" i="3"/>
  <c r="F149" i="3"/>
  <c r="F52" i="3"/>
  <c r="I45" i="3"/>
  <c r="I34" i="3"/>
  <c r="F28" i="3"/>
  <c r="I32" i="3"/>
  <c r="I77" i="3"/>
  <c r="F59" i="3"/>
  <c r="F30" i="3"/>
  <c r="I71" i="3"/>
  <c r="F104" i="3"/>
  <c r="F127" i="3"/>
  <c r="F155" i="3"/>
  <c r="F195" i="3"/>
  <c r="I84" i="3"/>
  <c r="F82" i="3"/>
  <c r="I80" i="3"/>
  <c r="I79" i="3"/>
  <c r="F83" i="3"/>
  <c r="I81" i="3"/>
  <c r="F84" i="3"/>
  <c r="I82" i="3"/>
  <c r="F80" i="3"/>
  <c r="I83" i="3"/>
  <c r="F81" i="3"/>
  <c r="F79" i="3"/>
  <c r="F73" i="3"/>
  <c r="F74" i="3"/>
  <c r="K74" i="3" s="1"/>
  <c r="F13" i="3"/>
  <c r="I14" i="3"/>
  <c r="I52" i="3"/>
  <c r="I74" i="3"/>
  <c r="I51" i="3"/>
  <c r="I24" i="3"/>
  <c r="F45" i="3"/>
  <c r="K45" i="3"/>
  <c r="F61" i="3"/>
  <c r="I19" i="3"/>
  <c r="I48" i="3"/>
  <c r="F24" i="3"/>
  <c r="K24" i="3" s="1"/>
  <c r="F14" i="3"/>
  <c r="F40" i="3"/>
  <c r="F65" i="3"/>
  <c r="K65" i="3" s="1"/>
  <c r="I76" i="3"/>
  <c r="F100" i="3"/>
  <c r="F92" i="3"/>
  <c r="F112" i="3"/>
  <c r="F123" i="3"/>
  <c r="F132" i="3"/>
  <c r="F140" i="3"/>
  <c r="I39" i="3"/>
  <c r="F150" i="3"/>
  <c r="F159" i="3"/>
  <c r="F166" i="3"/>
  <c r="F180" i="3"/>
  <c r="F26" i="3"/>
  <c r="K26" i="3" s="1"/>
  <c r="F70" i="3"/>
  <c r="F77" i="3"/>
  <c r="F67" i="3"/>
  <c r="I78" i="3"/>
  <c r="F21" i="3"/>
  <c r="F56" i="3"/>
  <c r="F54" i="3"/>
  <c r="F27" i="3"/>
  <c r="I46" i="3"/>
  <c r="I62" i="3"/>
  <c r="I22" i="3"/>
  <c r="F51" i="3"/>
  <c r="K51" i="3" s="1"/>
  <c r="I29" i="3"/>
  <c r="I15" i="3"/>
  <c r="I40" i="3"/>
  <c r="K40" i="3" s="1"/>
  <c r="F68" i="3"/>
  <c r="F99" i="3"/>
  <c r="F108" i="3"/>
  <c r="F120" i="3"/>
  <c r="F124" i="3"/>
  <c r="F133" i="3"/>
  <c r="F141" i="3"/>
  <c r="F145" i="3"/>
  <c r="F153" i="3"/>
  <c r="F162" i="3"/>
  <c r="F168" i="3"/>
  <c r="F188" i="3"/>
  <c r="F169" i="3"/>
  <c r="F189" i="3"/>
  <c r="F66" i="3"/>
  <c r="I17" i="3"/>
  <c r="F50" i="3"/>
  <c r="K50" i="3" s="1"/>
  <c r="I61" i="3"/>
  <c r="I27" i="3"/>
  <c r="I56" i="3"/>
  <c r="I11" i="3"/>
  <c r="K11" i="3" s="1"/>
  <c r="I26" i="3"/>
  <c r="I60" i="3"/>
  <c r="I70" i="3"/>
  <c r="I16" i="3"/>
  <c r="F36" i="3"/>
  <c r="F62" i="3"/>
  <c r="I20" i="3"/>
  <c r="I28" i="3"/>
  <c r="I36" i="3"/>
  <c r="F49" i="3"/>
  <c r="I64" i="3"/>
  <c r="I13" i="3"/>
  <c r="K13" i="3" s="1"/>
  <c r="I25" i="3"/>
  <c r="I42" i="3"/>
  <c r="I57" i="3"/>
  <c r="F78" i="3"/>
  <c r="F41" i="3"/>
  <c r="F11" i="3"/>
  <c r="F22" i="3"/>
  <c r="I38" i="3"/>
  <c r="F48" i="3"/>
  <c r="K48" i="3" s="1"/>
  <c r="F63" i="3"/>
  <c r="I69" i="3"/>
  <c r="F72" i="3"/>
  <c r="K72" i="3" s="1"/>
  <c r="F106" i="3"/>
  <c r="F102" i="3"/>
  <c r="F98" i="3"/>
  <c r="F94" i="3"/>
  <c r="F109" i="3"/>
  <c r="F113" i="3"/>
  <c r="F122" i="3"/>
  <c r="F125" i="3"/>
  <c r="F129" i="3"/>
  <c r="F134" i="3"/>
  <c r="F138" i="3"/>
  <c r="F154" i="3"/>
  <c r="F143" i="3"/>
  <c r="F147" i="3"/>
  <c r="F151" i="3"/>
  <c r="F156" i="3"/>
  <c r="F160" i="3"/>
  <c r="F116" i="3"/>
  <c r="F170" i="3"/>
  <c r="F176" i="3"/>
  <c r="F184" i="3"/>
  <c r="F192" i="3"/>
  <c r="F181" i="3"/>
  <c r="F60" i="3"/>
  <c r="K60" i="3" s="1"/>
  <c r="F34" i="3"/>
  <c r="F32" i="3"/>
  <c r="I53" i="3"/>
  <c r="K53" i="3" s="1"/>
  <c r="F19" i="3"/>
  <c r="K19" i="3" s="1"/>
  <c r="I37" i="3"/>
  <c r="F29" i="3"/>
  <c r="F47" i="3"/>
  <c r="I63" i="3"/>
  <c r="I72" i="3"/>
  <c r="F20" i="3"/>
  <c r="F46" i="3"/>
  <c r="F15" i="3"/>
  <c r="F87" i="3" s="1"/>
  <c r="F23" i="3"/>
  <c r="F31" i="3"/>
  <c r="K31" i="3"/>
  <c r="I41" i="3"/>
  <c r="K41" i="3" s="1"/>
  <c r="I50" i="3"/>
  <c r="I58" i="3"/>
  <c r="F76" i="3"/>
  <c r="F16" i="3"/>
  <c r="K16" i="3" s="1"/>
  <c r="F25" i="3"/>
  <c r="F42" i="3"/>
  <c r="I59" i="3"/>
  <c r="K14" i="3"/>
  <c r="I47" i="3"/>
  <c r="F12" i="3"/>
  <c r="I23" i="3"/>
  <c r="F38" i="3"/>
  <c r="K38" i="3" s="1"/>
  <c r="I49" i="3"/>
  <c r="I65" i="3"/>
  <c r="F69" i="3"/>
  <c r="K69" i="3" s="1"/>
  <c r="F75" i="3"/>
  <c r="F105" i="3"/>
  <c r="F101" i="3"/>
  <c r="F97" i="3"/>
  <c r="F93" i="3"/>
  <c r="F114" i="3"/>
  <c r="F126" i="3"/>
  <c r="F130" i="3"/>
  <c r="F135" i="3"/>
  <c r="F139" i="3"/>
  <c r="F144" i="3"/>
  <c r="F148" i="3"/>
  <c r="F152" i="3"/>
  <c r="F157" i="3"/>
  <c r="F161" i="3"/>
  <c r="F165" i="3"/>
  <c r="F167" i="3"/>
  <c r="F171" i="3"/>
  <c r="F177" i="3"/>
  <c r="F185" i="3"/>
  <c r="F193" i="3"/>
  <c r="F174" i="3"/>
  <c r="F178" i="3"/>
  <c r="F182" i="3"/>
  <c r="F186" i="3"/>
  <c r="F190" i="3"/>
  <c r="F194" i="3"/>
  <c r="F179" i="3"/>
  <c r="F183" i="3"/>
  <c r="F187" i="3"/>
  <c r="F191" i="3"/>
  <c r="K67" i="3"/>
  <c r="K55" i="3"/>
  <c r="K39" i="3"/>
  <c r="K71" i="3"/>
  <c r="K33" i="3"/>
  <c r="K68" i="3"/>
  <c r="K12" i="3"/>
  <c r="K17" i="3"/>
  <c r="K52" i="3"/>
  <c r="K56" i="3"/>
  <c r="K20" i="3"/>
  <c r="K28" i="3"/>
  <c r="K18" i="3"/>
  <c r="K42" i="3"/>
  <c r="K58" i="3"/>
  <c r="K32" i="3"/>
  <c r="K66" i="3"/>
  <c r="K70" i="3"/>
  <c r="K61" i="3"/>
  <c r="K46" i="3"/>
  <c r="K34" i="3"/>
  <c r="K57" i="3"/>
  <c r="K23" i="3"/>
  <c r="K59" i="3"/>
  <c r="K29" i="3"/>
  <c r="K22" i="3"/>
  <c r="K49" i="3"/>
  <c r="F110" i="3"/>
  <c r="K27" i="3"/>
  <c r="I87" i="3"/>
  <c r="K36" i="3"/>
  <c r="K47" i="3"/>
  <c r="K25" i="3"/>
  <c r="K8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28" authorId="0" guid="{8B3AC529-AECF-E24C-8853-B1972C0B6D82}" shapeId="0" xr:uid="{00000000-0006-0000-0000-000001000000}">
      <text>
        <r>
          <rPr>
            <b/>
            <sz val="10"/>
            <color indexed="81"/>
            <rFont val="Calibri"/>
          </rPr>
          <t>Tessa: Note this proposed date is taking into account the original End date not the new extension request for the project that if appproved it means TE will be in October 2017.</t>
        </r>
        <r>
          <rPr>
            <sz val="10"/>
            <color indexed="81"/>
            <rFont val="Calibri"/>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Shoko Takemoto</author>
  </authors>
  <commentList>
    <comment ref="H19" authorId="0" guid="{A7C31386-B2B2-4389-8DDB-5554954E3A8E}" shapeId="0" xr:uid="{00000000-0006-0000-0500-000001000000}">
      <text>
        <r>
          <rPr>
            <b/>
            <sz val="9"/>
            <color indexed="81"/>
            <rFont val="Tahoma"/>
            <family val="2"/>
          </rPr>
          <t>Shoko Takemoto:</t>
        </r>
        <r>
          <rPr>
            <sz val="9"/>
            <color indexed="81"/>
            <rFont val="Tahoma"/>
            <family val="2"/>
          </rPr>
          <t xml:space="preserve">
Amendment: Specify/add what practices e.g. filter cleaning, water tank maintenance, water testing, beneficiaries interview (women vs. men), etc.</t>
        </r>
        <r>
          <rPr>
            <b/>
            <sz val="9"/>
            <color indexed="81"/>
            <rFont val="Tahoma"/>
            <family val="2"/>
          </rPr>
          <t>Shoko Takemoto:</t>
        </r>
        <r>
          <rPr>
            <sz val="9"/>
            <color indexed="81"/>
            <rFont val="Tahoma"/>
            <family val="2"/>
          </rPr>
          <t xml:space="preserve">
</t>
        </r>
        <r>
          <rPr>
            <b/>
            <sz val="9"/>
            <color indexed="81"/>
            <rFont val="Tahoma"/>
            <family val="2"/>
          </rPr>
          <t xml:space="preserve">
[Would be good if there are targets besides number of participants that link with the outcome / objective of the training, which then will be monitored anr ereported.]
Target of households is included- This project has 95-100% coverage of all households in the Pa Enua. Approximately over 2000 households. MT
Shoko Takemoto:
Comment: 13 feb 2017
</t>
        </r>
        <r>
          <rPr>
            <sz val="9"/>
            <color indexed="81"/>
            <rFont val="Tahoma"/>
            <family val="2"/>
          </rPr>
          <t>Based on the MTR, we need to describe what we mean by "enhanced capacity" the project is intending to achieve across the targetted 750 households.  This ifno is still lacking.
The MTR comment is below:
Specify/add what enhanced capacity refers to. e.g. management, planning, monitoring and evaluation capacity of food security trends.</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Shoko Takemoto</author>
  </authors>
  <commentList>
    <comment ref="I21" authorId="0" guid="{634877C3-718D-4A10-8E18-64BC63A9A341}" shapeId="0" xr:uid="{00000000-0006-0000-0700-000001000000}">
      <text>
        <r>
          <rPr>
            <b/>
            <sz val="9"/>
            <color indexed="81"/>
            <rFont val="Tahoma"/>
            <family val="2"/>
          </rPr>
          <t>Shoko Takemoto:</t>
        </r>
        <r>
          <rPr>
            <sz val="9"/>
            <color indexed="81"/>
            <rFont val="Tahoma"/>
            <family val="2"/>
          </rPr>
          <t xml:space="preserve">
50 % of total population (i.e population of 11 Pa Enuas)</t>
        </r>
      </text>
    </comment>
    <comment ref="J21" authorId="0" guid="{7ABDBDD5-9714-4AA5-A98B-3794AD8871E5}" shapeId="0" xr:uid="{00000000-0006-0000-0700-000002000000}">
      <text>
        <r>
          <rPr>
            <b/>
            <sz val="9"/>
            <color indexed="81"/>
            <rFont val="Tahoma"/>
            <family val="2"/>
          </rPr>
          <t>Shoko Takemoto:</t>
        </r>
        <r>
          <rPr>
            <sz val="9"/>
            <color indexed="81"/>
            <rFont val="Tahoma"/>
            <family val="2"/>
          </rPr>
          <t xml:space="preserve">
Outcome 2 target</t>
        </r>
      </text>
    </comment>
    <comment ref="H57" authorId="0" guid="{268F5BAC-48B3-45C5-A34C-5CB759B17C8A}" shapeId="0" xr:uid="{00000000-0006-0000-0700-000003000000}">
      <text>
        <r>
          <rPr>
            <sz val="9"/>
            <color indexed="81"/>
            <rFont val="Tahoma"/>
            <family val="2"/>
          </rPr>
          <t xml:space="preserve">Outcome 1 target:
By end of year  4 of the programme, at least 100 government staff with responsibilities for CCA and DRR in the Pa Enua have received 
training, consistent with the creation of a learning needs mechanism/process. 
Outcome 2 target:
Over 40 officers of Island Administrations were involved in CSDP related trainings and consultations, 30 gov. staff received initial training on user aspects of a Teachers’ Resource Kit on CC and DRM launched, </t>
        </r>
      </text>
    </comment>
    <comment ref="E103" authorId="0" guid="{A2D6271C-9400-45D1-ABB2-9A916C64EBAC}" shapeId="0" xr:uid="{00000000-0006-0000-0700-000004000000}">
      <text>
        <r>
          <rPr>
            <b/>
            <sz val="9"/>
            <color indexed="81"/>
            <rFont val="Tahoma"/>
            <family val="2"/>
          </rPr>
          <t>Shoko Takemoto:</t>
        </r>
        <r>
          <rPr>
            <sz val="9"/>
            <color indexed="81"/>
            <rFont val="Tahoma"/>
            <family val="2"/>
          </rPr>
          <t xml:space="preserve">
This data was unknown at baseline</t>
        </r>
      </text>
    </comment>
    <comment ref="M103" authorId="0" guid="{09021196-6B64-44DA-9700-92781935393D}" shapeId="0" xr:uid="{00000000-0006-0000-0700-000005000000}">
      <text>
        <r>
          <rPr>
            <b/>
            <sz val="9"/>
            <color indexed="81"/>
            <rFont val="Tahoma"/>
            <family val="2"/>
          </rPr>
          <t>Shoko Takemoto:</t>
        </r>
        <r>
          <rPr>
            <sz val="9"/>
            <color indexed="81"/>
            <rFont val="Tahoma"/>
            <family val="2"/>
          </rPr>
          <t xml:space="preserve">
Data has not been gathered</t>
        </r>
      </text>
    </comment>
    <comment ref="I105" authorId="0" guid="{CFB3130F-8A8C-4ECB-8FE3-7575456A9583}" shapeId="0" xr:uid="{00000000-0006-0000-0700-000006000000}">
      <text>
        <r>
          <rPr>
            <b/>
            <sz val="9"/>
            <color indexed="81"/>
            <rFont val="Tahoma"/>
            <family val="2"/>
          </rPr>
          <t>Shoko Takemoto:</t>
        </r>
        <r>
          <rPr>
            <sz val="9"/>
            <color indexed="81"/>
            <rFont val="Tahoma"/>
            <family val="2"/>
          </rPr>
          <t xml:space="preserve">
in 2011, Ministry of Internal Affairs CKI reported that 1 in 4 HH in CKI are headed by women.</t>
        </r>
      </text>
    </comment>
    <comment ref="M105" authorId="0" guid="{F30B8B58-94F4-41C0-B412-92F2049C07F3}" shapeId="0" xr:uid="{00000000-0006-0000-0700-000007000000}">
      <text>
        <r>
          <rPr>
            <b/>
            <sz val="9"/>
            <color indexed="81"/>
            <rFont val="Tahoma"/>
            <family val="2"/>
          </rPr>
          <t>Shoko Takemoto:</t>
        </r>
        <r>
          <rPr>
            <sz val="9"/>
            <color indexed="81"/>
            <rFont val="Tahoma"/>
            <family val="2"/>
          </rPr>
          <t xml:space="preserve">
Data has not been gathered </t>
        </r>
      </text>
    </comment>
    <comment ref="N105" authorId="0" guid="{9D44662B-8177-4FEA-B4E3-A831B96C8C49}" shapeId="0" xr:uid="{00000000-0006-0000-0700-000008000000}">
      <text>
        <r>
          <rPr>
            <b/>
            <sz val="9"/>
            <color indexed="81"/>
            <rFont val="Tahoma"/>
            <family val="2"/>
          </rPr>
          <t>Shoko Takemoto:</t>
        </r>
        <r>
          <rPr>
            <sz val="9"/>
            <color indexed="81"/>
            <rFont val="Tahoma"/>
            <family val="2"/>
          </rPr>
          <t xml:space="preserve">
The project is still ongoing - i.e. women's alternative livelihood for Coconut oil project.</t>
        </r>
      </text>
    </comment>
    <comment ref="H129" authorId="0" guid="{E00C6275-D5F4-4B66-9BE5-91ABE6A1AF17}" shapeId="0" xr:uid="{00000000-0006-0000-0700-000009000000}">
      <text>
        <r>
          <rPr>
            <b/>
            <sz val="9"/>
            <color indexed="81"/>
            <rFont val="Tahoma"/>
            <family val="2"/>
          </rPr>
          <t>Shoko Takemoto:</t>
        </r>
        <r>
          <rPr>
            <sz val="9"/>
            <color indexed="81"/>
            <rFont val="Tahoma"/>
            <family val="2"/>
          </rPr>
          <t xml:space="preserve">
By the end of the 3rd year, integrated climate change adaptation and disaster risk reduction action plans approved for each of the 11 inhabited Pa Enua, and harmonized with island development plans</t>
        </r>
      </text>
    </comment>
  </commentList>
</comments>
</file>

<file path=xl/sharedStrings.xml><?xml version="1.0" encoding="utf-8"?>
<sst xmlns="http://schemas.openxmlformats.org/spreadsheetml/2006/main" count="2304" uniqueCount="1195">
  <si>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</si>
  <si>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</si>
  <si>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</si>
  <si>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</si>
  <si>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</si>
  <si>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</si>
  <si>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</si>
  <si>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</si>
  <si>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</si>
  <si>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</si>
  <si>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</si>
  <si>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</si>
  <si>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</si>
  <si>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</si>
  <si>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</si>
  <si>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</si>
  <si>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</si>
  <si>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</si>
  <si>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</si>
  <si>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</si>
  <si>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</si>
  <si>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</si>
  <si>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</si>
  <si>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</si>
  <si>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</si>
  <si>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</si>
  <si>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</si>
  <si>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</si>
  <si>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</si>
  <si>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</si>
  <si>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</si>
  <si>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</si>
  <si>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</si>
  <si>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</si>
  <si>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</si>
  <si>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</si>
  <si>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</si>
  <si>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</si>
  <si>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</si>
  <si>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</si>
  <si>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</si>
  <si>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</si>
  <si>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</si>
  <si>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</si>
  <si>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</si>
  <si>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</si>
  <si>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</si>
  <si>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</si>
  <si>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</si>
  <si>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</si>
  <si>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</si>
  <si>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</si>
  <si>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</si>
  <si>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</si>
  <si>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</si>
  <si>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</si>
  <si>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</si>
  <si>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</si>
  <si>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</si>
  <si>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</si>
  <si>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</si>
  <si>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</si>
  <si>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</si>
  <si>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</si>
  <si>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</si>
  <si>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</si>
  <si>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</si>
  <si>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</si>
  <si>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</si>
  <si>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</si>
  <si>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</si>
  <si>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</si>
  <si>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</si>
  <si>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</si>
  <si>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</si>
  <si>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</si>
  <si>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</si>
  <si>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</si>
  <si>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</si>
  <si>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</si>
  <si>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</si>
  <si>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</si>
  <si>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</si>
  <si>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</si>
  <si>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</si>
  <si>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</si>
  <si>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</si>
  <si>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</si>
  <si>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</si>
  <si>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</si>
  <si>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</si>
  <si>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</si>
  <si>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</si>
  <si>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</si>
  <si>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</si>
  <si>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</si>
  <si>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</si>
  <si>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</si>
  <si>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</si>
  <si>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</si>
  <si>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</si>
  <si>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</si>
  <si>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</si>
  <si>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</si>
  <si>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</si>
  <si>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</si>
  <si>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</si>
  <si>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</si>
  <si>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</si>
  <si>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</si>
  <si>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</si>
  <si>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</si>
  <si>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</si>
  <si>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</si>
  <si>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</si>
  <si>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</si>
  <si>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</si>
  <si>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</si>
  <si>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</si>
  <si>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</si>
  <si>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</si>
  <si>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</si>
  <si>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</si>
  <si>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</si>
  <si>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</si>
  <si>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</si>
  <si>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</si>
  <si>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</si>
  <si>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</si>
  <si>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</si>
  <si>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</si>
  <si>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</si>
  <si>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</si>
  <si>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</si>
  <si>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</si>
  <si>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</si>
  <si>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</si>
  <si>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</si>
  <si>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</si>
  <si>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</si>
  <si>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</si>
  <si>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</si>
  <si>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</si>
  <si>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</si>
  <si>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</si>
  <si>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</si>
  <si>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</si>
  <si>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</si>
  <si>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</si>
  <si>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</si>
  <si>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</si>
  <si>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</si>
  <si>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</si>
  <si>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</si>
  <si>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</si>
  <si>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</si>
  <si>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</si>
  <si>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</si>
  <si>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</si>
  <si>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</si>
  <si>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</si>
  <si>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</si>
  <si>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</si>
  <si>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</si>
  <si>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</si>
  <si>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</si>
  <si>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</si>
  <si>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</si>
  <si>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</si>
  <si>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</si>
  <si>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</si>
  <si>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</si>
  <si>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</si>
  <si>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</si>
  <si>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</si>
  <si>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</si>
  <si>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</si>
  <si>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</si>
  <si>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</si>
  <si>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</si>
  <si>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</si>
  <si>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</si>
  <si>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</si>
  <si>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</si>
  <si>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</si>
  <si>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</si>
  <si>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</si>
  <si>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</si>
  <si>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</si>
  <si>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</si>
  <si>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</si>
  <si>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</si>
  <si>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</si>
  <si>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</si>
  <si>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</si>
  <si>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</si>
  <si>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</si>
  <si>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</si>
  <si>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</si>
  <si>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</si>
  <si>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</si>
  <si>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</si>
  <si>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</si>
  <si>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</si>
  <si>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</si>
  <si>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</si>
  <si>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</si>
  <si>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</si>
  <si>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</si>
  <si>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</si>
  <si>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</si>
  <si>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</si>
  <si>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</si>
  <si>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</si>
  <si>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</si>
  <si>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</si>
  <si>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</si>
  <si>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</si>
  <si>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</si>
  <si>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</si>
  <si>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</si>
  <si>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</si>
  <si>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</si>
  <si>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</si>
  <si>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</si>
  <si>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</si>
  <si>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</si>
  <si>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</si>
  <si>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</si>
  <si>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</si>
  <si>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</si>
  <si>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</si>
  <si>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</si>
  <si>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</si>
  <si>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</si>
  <si>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</si>
  <si>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</si>
  <si>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</si>
  <si>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</si>
  <si>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</si>
  <si>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</si>
  <si>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</si>
  <si>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</si>
  <si>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</si>
  <si>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</si>
  <si>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</si>
  <si>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</si>
  <si>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</si>
  <si>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</si>
  <si>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</si>
  <si>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</si>
  <si>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</si>
  <si>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</si>
  <si>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</si>
  <si>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</si>
  <si>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</si>
  <si>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</si>
  <si>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</si>
  <si>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</si>
  <si>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</si>
  <si>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</si>
  <si>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</si>
  <si>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</si>
  <si>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</si>
  <si>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</si>
  <si>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</si>
  <si>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</si>
  <si>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</si>
  <si>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</si>
  <si>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</si>
  <si>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</si>
  <si>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</si>
  <si>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</si>
  <si>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</si>
  <si>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</si>
  <si>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</si>
  <si>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</si>
  <si>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</si>
  <si>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</si>
  <si>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</si>
  <si>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</si>
  <si>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Target for Project End</t>
  </si>
  <si>
    <t>Period of Report (Dates)</t>
  </si>
  <si>
    <t>Selection Justification for the Winner</t>
  </si>
  <si>
    <t>CONTRACT &amp; Procurement Method</t>
  </si>
  <si>
    <t>PLANNED EXPENDITURE SCHEDULE</t>
  </si>
  <si>
    <t xml:space="preserve">Results Tracker for Adaptation Fund (AF)  Projects    </t>
  </si>
  <si>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</si>
  <si>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</si>
  <si>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</si>
  <si>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</si>
  <si>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</si>
  <si>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</si>
  <si>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</si>
  <si>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</si>
  <si>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</si>
  <si>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</si>
  <si>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</si>
  <si>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</si>
  <si>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</si>
  <si>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</si>
  <si>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</si>
  <si>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Strengthening the Resilience of our Islands and our Communities to Climate Change (SRIC CC)</t>
  </si>
  <si>
    <t>William Tuivaga, Programme Manager, Climate Change Cook Islands, Office of the Prime Minister</t>
  </si>
  <si>
    <t>Outcome 2: Strengthening capacities for climate change adaptation and disaster risk reduction in the Pa Enua</t>
  </si>
  <si>
    <t>Outcome 3 Enhanced resilience of 11 inhabited Pa Enua</t>
  </si>
  <si>
    <t>William Tuivaga</t>
  </si>
  <si>
    <t>Low</t>
  </si>
  <si>
    <t>Contract Value/Amount (NZD)</t>
  </si>
  <si>
    <t>UNDP</t>
  </si>
  <si>
    <t>List all bids for each contract signed with date of open call and winning bid</t>
  </si>
  <si>
    <t>Number of national policies and related instruments enhanced in ways that support CCA and DRR</t>
  </si>
  <si>
    <t xml:space="preserve">Relevant national policy instruments, coordination mechanisms and institutions do not address climate risks in an adequate manner </t>
  </si>
  <si>
    <t>Outcome 2 Key players in Pa Enua development have the capacity to reflect disaster risk management and adaptation considerations when planning, making decisions and during operations</t>
  </si>
  <si>
    <t>SRIC Focal Points for each inhabited Pa Enua appointed and funded</t>
  </si>
  <si>
    <t xml:space="preserve">There are no individuals in the Pa Enua who have formal responsibilities for, and oversight of, climate risk assessment and management in the context of sustainable island development </t>
  </si>
  <si>
    <t>Island stakeholders and key players trained in climate and disaster risk assessment and their management</t>
  </si>
  <si>
    <t>Island stakeholders and key players have little practical understanding of climate and disaster risk assessment, and how this understanding can contribute to sustainable island development</t>
  </si>
  <si>
    <t xml:space="preserve">Number of successfully completed capacity building projects funded by the SRIC Small Grants Programme </t>
  </si>
  <si>
    <t>It is exceedingly difficult for stakeholders in the Pa Enua to access the UNDP/GEF SGP; that programme no longer funds capacity building initiatives</t>
  </si>
  <si>
    <t>Outcome 3 Enhanced resilience to climate change, including weather- and climate-related disasters, for all 11 inhabited Pa Enua</t>
  </si>
  <si>
    <t>Increase in the volume (Litres) of water storage capacity in communities affected by climate-induced water shortages</t>
  </si>
  <si>
    <t>Km of coastline with climate resilient shoreline protection measures introduced</t>
  </si>
  <si>
    <t>Currently coastal protection measures applied by communities are ad-hoc and piecemeal, limited to some vegetation planting along the shore, but lacking the capacity to introduce shoreline protection measures in a planned and systematic way.</t>
  </si>
  <si>
    <t>Currently the estimated 920 households engaged principally in subsistence  agriculture or fishing activities in the 5 islands are ill-prepared to adapt to climate change impacts. They  lack the capacity to apply adequate land management, crop cultivation and fisheries techniques, and food storage methods, consequently  being affected by climate-induced disturbances of food supply, such as droughts or cyclones</t>
  </si>
  <si>
    <t>N. of households with access to enhanced  health services and practices adapting to climate-induced health risks</t>
  </si>
  <si>
    <t>N. of local tourism enterprises applying climate resilient management techniques</t>
  </si>
  <si>
    <t>The total number of tourism enterprises in these 3 islands is 67, 54 of these are located in Aitutaki. Currently tourism operators cope with climate-induced impacts (like water shortage, coastal erosion) in an ad-hoc fashion, lack capacity to undertake integrated adaptation measures.</t>
  </si>
  <si>
    <t>By the end of the programme at least 50 local tourism enterprises apply climate resilient adaptation techniques in at least 3 islands (Aitutaki, Atiu and Manihiki)</t>
  </si>
  <si>
    <t>Outcome 4 Lessons learned and best practices improve the effectiveness of initiatives to enhance the resilience of Pa Enua and other vulnerable communities</t>
  </si>
  <si>
    <t xml:space="preserve">Number of knowledge materials generated on  lessons learned and best practices, </t>
  </si>
  <si>
    <t>There is no systematic programme in the Cook Islands to capture lessons learned and best practices in adaptation, disaster risk reduction, and related projects, and disseminate them for wider use</t>
  </si>
  <si>
    <t>Past climate change assessments and planning processes (principally attached to the National Communications process and a few projects) have raised awareness amongst community members and public officers on climate change, but responses are limited to a few projects and ad-hoc coping measures by communities. As a result communities lack adequate capacity to adapt to climate-induced impacts affecting food and water supply, coastal ecosystems, tourism and related livelihood activities.</t>
  </si>
  <si>
    <t>Signature Date</t>
  </si>
  <si>
    <t>Bid Amount (NZD)</t>
  </si>
  <si>
    <t>Winning Bid Amount (NZD)</t>
  </si>
  <si>
    <t>Land disputes amongst community members adversely affect implementation of CCA and DRR intervention.</t>
  </si>
  <si>
    <t>Selection and implementation of adaptation and disaster risk reduction measures in the Pa Enua do not form part of the integrated island development plans, do not allow for vulnerability considerations, do not follow established criteria and are derailed due to political processes and influence.</t>
  </si>
  <si>
    <t>Outcome 4.  Lessons learned and best practices improve effectiveness</t>
  </si>
  <si>
    <t>Objective: To strengthen the ability of all Cook Island communities and the public service to make informed decisions and manage anticipated climate change driven pressures (including extreme events) in a pro-active, integrated and strategic manner</t>
  </si>
  <si>
    <t>Outcome 1: Efficient and effective support at national level for disaster risk reduction and adaptation initiatives in the Pa Enua</t>
  </si>
  <si>
    <t>Describe any changes undertaken to improve results on the ground or any changes made to project outputs (i.e. changes to project design)'</t>
  </si>
  <si>
    <t>MIE</t>
  </si>
  <si>
    <t>Poor collaboration between programme partners</t>
  </si>
  <si>
    <t>AFB/MIE/DDR/2010/2 - PIMS No. 4569</t>
  </si>
  <si>
    <t>Cook Islands</t>
  </si>
  <si>
    <t>At least four relevant national and island level policy instruments, and coordination mechanisms addressing have integrated climate risk management.</t>
  </si>
  <si>
    <t xml:space="preserve">Outcome 1 - Efficient and effective support at national level for disaster risk reduction and adaptation initiatives in the Pa Enua. </t>
  </si>
  <si>
    <t>Please Provide the Name and Contact information of person(s) responsible for completing the Rating section</t>
  </si>
  <si>
    <t>At least 5 knowledge materials (experience notes, case studies, photo stories, videos, etc.,) are generated per year starting  from year 1 of the programme</t>
  </si>
  <si>
    <t xml:space="preserve">Low community understanding of island level planning process and integrating Climate Change Adaptation and Disaster Risk Reduction into them can delay the implementation of activities </t>
  </si>
  <si>
    <t>Extreme climatic events and geophysical hazards damage or negate programme results, or cause major disturbances resulting in delays due to needed emergency and recovery processes</t>
  </si>
  <si>
    <t>Limited human resources in Government ministries and agencies to contribute to the activities.</t>
  </si>
  <si>
    <t>The methods, tools and technologies developed are not gender aware – i.e. they increase inequity between men and women or change the social roles of men and women in a way that reduces self reliance.</t>
  </si>
  <si>
    <t>Stakeholders are not able to perceive reductions in vulnerability over the time-scale determined by programme duration.</t>
  </si>
  <si>
    <t>Stakeholders are not able to distinguish vulnerability to climate change from baseline weaknesses in land, coastal, and water resources management</t>
  </si>
  <si>
    <t>Communication, access and community coordination difficulties delay timely implementation of the planned programme activities at the target community level.</t>
  </si>
  <si>
    <t>Political or security complications in programme sites limits implementation of programme activities.</t>
  </si>
  <si>
    <t>william.tuivaga@cookislands.gov.ck</t>
  </si>
  <si>
    <t>Output 1.1 - National and sector policies</t>
  </si>
  <si>
    <t>Output 1.2 - Staff of national agencies and organisations on the NCCCT trained</t>
  </si>
  <si>
    <t>Output 1.3 - Fully operational climate early warning system</t>
  </si>
  <si>
    <t>Output 2.1 - Integrated CCA and DRR action plans for each of the 11 Pa Enua</t>
  </si>
  <si>
    <t>Output 2.2 - In each of the 11 Pa Enua, island councils etc trained in planning and undertaking integrated CCA and DRR initiatives</t>
  </si>
  <si>
    <t>Output 3.1 - Small grants to the 11 Pa Enua and their communities</t>
  </si>
  <si>
    <t xml:space="preserve">Output 3.2 - Climate resilient agricultural and fisheries practices </t>
  </si>
  <si>
    <t>Output 3.3 - Water capture, storage and groundwater management capacities are enhanced</t>
  </si>
  <si>
    <t>Output 3.4 - Coastal protection enhanced in at least 3 Pa Enua</t>
  </si>
  <si>
    <t>Output 3.5 - Resilience of tourism enterprises to climate change enhanced</t>
  </si>
  <si>
    <t>Output 3.6 - Health support and vector-borne disease control</t>
  </si>
  <si>
    <t>Output 4.1 - Lessons learned and best practices are generated</t>
  </si>
  <si>
    <t>Unrealized losses &amp; gains (related to exchange rate, not specific of an outcome)</t>
  </si>
  <si>
    <t>Outcome1: Efficient and effective support at national level for disaster risk reduction and adaptation initiatives in the Pa Enua</t>
  </si>
  <si>
    <t xml:space="preserve">2.1 Integration of CCA and DRR into the Community Sustainable Development Plans (CSDP). </t>
  </si>
  <si>
    <t>2.2. In each of the 11 inhabited Pa Enua, island councils, administrators, technical officers, farmers, fishers, households and business owners trained in planning and undertaking integrated climate change adaptation and disaster risk reduction initiatives, consistent with the island development plans</t>
  </si>
  <si>
    <t>3.1 Small grants delivered to the 11 Pa Enua and their communities, to implement CCA and DRR actions</t>
  </si>
  <si>
    <t>3.2 Climate resilient agricultural and fisheries practices</t>
  </si>
  <si>
    <t>3.3. Water Management capacities enhanced</t>
  </si>
  <si>
    <t>3.4. Coastal protection enhanced in the Pa Enua</t>
  </si>
  <si>
    <t>3.5. Resilience of tourism enterprises enhanced on 3 Islands</t>
  </si>
  <si>
    <t>3.6 Health support and vector-borne control introduced</t>
  </si>
  <si>
    <t>Programme management</t>
  </si>
  <si>
    <t>Output 2.1 - Integrated CCA and DRR action plans for each of the 11 Pa Enua (including resourcing of Emergency Operations Centres)</t>
  </si>
  <si>
    <t>Programme Management</t>
  </si>
  <si>
    <t>TOTAL (USD)</t>
  </si>
  <si>
    <t>Number of government staff (at national and Pa Enua level) receiving training in CCA and DRR, consistent with the creation of a learning needs mechanism/process</t>
  </si>
  <si>
    <t>There is no mechanism/process that currently exists to match learning needs with existing opportunities for training for government staff in CCA and DRM.</t>
  </si>
  <si>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t>
  </si>
  <si>
    <t xml:space="preserve">Climate early warning and information products for the Cook Islands applied by  government officials and end-users amongst Pa-Enua community members </t>
  </si>
  <si>
    <t>Number of Pa Enua with completed Community Sustainable Development Plans, detailing all development priorities and incorporating fully functioning Integrated Disaster Preparedness and Response Systems</t>
  </si>
  <si>
    <t>No functioning weather stations on Penrhyn, Manihiki, Pukapuka, Mauke, Mitiairo, Mangaia, Rakahanga Palmerston or Atiu. Weather station on Aitutaki is unable to measure rainfall. Only Rarotonga weather station has the capacity to measure all required data, namely: wind speed and direction; air temperature; dewpoint; humidity, barometric pressure, and rainfall.
The Cook Islands Met Office (CIM) currently produces a monthly weather report, with significant data gaps due to missing weather stations. These dissemination and use of these reports is rather limited, due to lack of awareness, understanding and effective communication means to reach out to user groups</t>
  </si>
  <si>
    <t xml:space="preserve"> No Pa Enua has a climate change adaptation and disaster risk reduction plan or any other formal mechanism for addressing climate and disaster risks in a pro-active, integrated and strategic manner</t>
  </si>
  <si>
    <t>The current estimated total water storage capacity in the 11 Pa Enua is about 7 M L. The infrastructure (e.g. pumps, pipes, guttering) supplying the storage facilities are in poor status reducing efficiency of supply,  needing upgrade and maintenance, to satisfy demand and to face climate-induced disturbances in water supply.</t>
  </si>
  <si>
    <t>By the end of the programme 6.6 M Litres of additional water storage capacity installed on 10 islands (Atiu, Mangaia, Mitiaro, Palmerston, Aitutaki, Rakahanga, Manihiki, Nassau and Penrhyn), resulting in improvements in the reliability of supply and distribution for communities affected by climate-induced water shortages.</t>
  </si>
  <si>
    <t>N. of households with enhanced capacity to reduce climate-induced disturbances in food supply through applying climate resilient agriculture and fisheries techniques</t>
  </si>
  <si>
    <t>By the end of the programme at least 750 households have increased capacity in applying climate resilient agriculture and fisheries practices in at least 5 islands (Aitutaki, Atiu, Manihiki, Mangaia and Mauke).</t>
  </si>
  <si>
    <t>Training materials prepared and  used in training workshops and planning processes on disaster risk reduction and climate change in both SRIC-CC related initiatives and other, non-related initiatives.</t>
  </si>
  <si>
    <t>There is a critical lack of training materials for enhancing the capacity of island stakeholders and key players in climate and disaster risk assessment and their management, in adaptation planning, in the use sector-tailored climate information and in implementation of climate-resilient practices.</t>
  </si>
  <si>
    <t xml:space="preserve">The Learning Needs Assessment completed under the SRIC CC Programme in 2013 is been used plan for and provide tailored training. 
The Rauti Para project on IT (use of the tablet) for Climate Change information. (EU-GCCA/ SRICC co-financed) was carried out on Rarotonga, Atiu, Mangaia and Mitiaro. This is training targeted the senior citizens and received positive feedback.
Initial training developed on user features for the Teachers’ Training Kit on CC-DRM was well received by stakeholders.
</t>
  </si>
  <si>
    <t xml:space="preserve">By the end of the programme at least four training packages are developed and receive positive feedback from users. </t>
  </si>
  <si>
    <t>Implementation of the JNAP for DRM and CCA loses its momentum, and a national consensus on the institutional management of different sectors and related priorities within the Plan and the needed collaboration of key government agencies in the programme is hindered by unforeseen influences.</t>
  </si>
  <si>
    <t>Overall rating</t>
  </si>
  <si>
    <t>Output 1.3 - climate early warning system - expanded observation network</t>
  </si>
  <si>
    <t>31-Apr-2017</t>
  </si>
  <si>
    <t>High turnover rate for SRIC Focal Points</t>
  </si>
  <si>
    <t>Add any comments relevant to risk mitigation (word limit = 500)</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</si>
  <si>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</si>
  <si>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</si>
  <si>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</si>
  <si>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</si>
  <si>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</si>
  <si>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</si>
  <si>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</si>
  <si>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Asia-Pacific</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</si>
  <si>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</si>
  <si>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</si>
  <si>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</si>
  <si>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</si>
  <si>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</si>
  <si>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</si>
  <si>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</si>
  <si>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</si>
  <si>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</si>
  <si>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</si>
  <si>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</si>
  <si>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</si>
  <si>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</si>
  <si>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</si>
  <si>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</si>
  <si>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</si>
  <si>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</si>
  <si>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Hurricane</t>
  </si>
  <si>
    <t>% of female targeted</t>
  </si>
  <si>
    <t>Indicator 1.1: No. of projects/programmes that conduct and update risk and vulnerability assessments</t>
  </si>
  <si>
    <t>No. of projects/programmes that conduct and update risk and vulnerability assessments</t>
  </si>
  <si>
    <t>Scale</t>
  </si>
  <si>
    <t>Status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</si>
  <si>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</si>
  <si>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</si>
  <si>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</si>
  <si>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</si>
  <si>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</si>
  <si>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</si>
  <si>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</si>
  <si>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</si>
  <si>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</si>
  <si>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</si>
  <si>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</si>
  <si>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</si>
  <si>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</si>
  <si>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</si>
  <si>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</si>
  <si>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</si>
  <si>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</si>
  <si>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Other</t>
  </si>
  <si>
    <t>3: Medium capacity</t>
  </si>
  <si>
    <t>National</t>
  </si>
  <si>
    <t>4: High capacity</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</si>
  <si>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</si>
  <si>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</si>
  <si>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</si>
  <si>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</si>
  <si>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</si>
  <si>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</si>
  <si>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</si>
  <si>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</si>
  <si>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2: Partially not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</si>
  <si>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</si>
  <si>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</si>
  <si>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</si>
  <si>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</si>
  <si>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</si>
  <si>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</si>
  <si>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</si>
  <si>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</si>
  <si>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</si>
  <si>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</si>
  <si>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</si>
  <si>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</si>
  <si>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</si>
  <si>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</si>
  <si>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</si>
  <si>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</si>
  <si>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</si>
  <si>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</si>
  <si>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</si>
  <si>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</si>
  <si>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</si>
  <si>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</si>
  <si>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</si>
  <si>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</si>
  <si>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</si>
  <si>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</si>
  <si>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</si>
  <si>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</si>
  <si>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</si>
  <si>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</si>
  <si>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</si>
  <si>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</si>
  <si>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</si>
  <si>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</si>
  <si>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</si>
  <si>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</si>
  <si>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</si>
  <si>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</si>
  <si>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</si>
  <si>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</si>
  <si>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</si>
  <si>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</si>
  <si>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2: Most not integrated</t>
  </si>
  <si>
    <t>4: Most</t>
  </si>
  <si>
    <t>Output 7:Improved integration of climate-resilience strategies into country development plans</t>
  </si>
  <si>
    <t>Indicator 7.1: No. of policies introduced or adjusted to address climate change risks</t>
  </si>
  <si>
    <t>No. of Policies introduced or adjusted</t>
  </si>
  <si>
    <t>Local</t>
  </si>
  <si>
    <t>Domestic policy</t>
  </si>
  <si>
    <t>Indicator 7.2: No. of targeted development strategies with incorporated climate change priorities enforced</t>
  </si>
  <si>
    <t>No. of Development strategies</t>
  </si>
  <si>
    <t>Regulation</t>
  </si>
  <si>
    <t>Effectiveness</t>
  </si>
  <si>
    <t>2: Partially not enforced (Most elements not implemented)</t>
  </si>
  <si>
    <t>1: Ineffective</t>
  </si>
  <si>
    <t>4: Enforced (Most elements implemented)</t>
  </si>
  <si>
    <t>4: Effective</t>
  </si>
  <si>
    <t>Glacier lake outburst flood</t>
  </si>
  <si>
    <t>Inland flooding</t>
  </si>
  <si>
    <t>fr</t>
  </si>
  <si>
    <t>biological assets</t>
  </si>
  <si>
    <t>Company policy</t>
  </si>
  <si>
    <t>5: Fully enforced (All elements implemented)</t>
  </si>
  <si>
    <t>Salinization</t>
  </si>
  <si>
    <t>Decrease</t>
  </si>
  <si>
    <t>land</t>
  </si>
  <si>
    <t>Communication &amp; Information policy</t>
  </si>
  <si>
    <t>Drought</t>
  </si>
  <si>
    <t>Same</t>
  </si>
  <si>
    <t>water areas</t>
  </si>
  <si>
    <t>Defense policy</t>
  </si>
  <si>
    <t>3: Partially enforced (Some elements implemented)</t>
  </si>
  <si>
    <t>Wind</t>
  </si>
  <si>
    <t>subsoil assets</t>
  </si>
  <si>
    <t>increased adpative capacity</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</si>
  <si>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</si>
  <si>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</si>
  <si>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</si>
  <si>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</si>
  <si>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</si>
  <si>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</si>
  <si>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</si>
  <si>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</si>
  <si>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</si>
  <si>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</si>
  <si>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</si>
  <si>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</si>
  <si>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</si>
  <si>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</si>
  <si>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Selected</t>
  </si>
  <si>
    <t>Aquaculture</t>
  </si>
  <si>
    <t>Physical capital</t>
  </si>
  <si>
    <t>Not relevant</t>
  </si>
  <si>
    <t>5: All (Fully integrated)</t>
  </si>
  <si>
    <t>Construction/repairing business</t>
  </si>
  <si>
    <t>Social capital</t>
  </si>
  <si>
    <t>Cultivation</t>
  </si>
  <si>
    <t>Natural capital</t>
  </si>
  <si>
    <t>3: Some</t>
  </si>
  <si>
    <t>Fishing</t>
  </si>
  <si>
    <t>Personal capital</t>
  </si>
  <si>
    <t>Select</t>
  </si>
  <si>
    <t>5: All</t>
  </si>
  <si>
    <t>Community</t>
  </si>
  <si>
    <t>Forestry</t>
  </si>
  <si>
    <t>Adaptation strategies</t>
  </si>
  <si>
    <t>4: Almost all</t>
  </si>
  <si>
    <t>Private</t>
  </si>
  <si>
    <t>Multi-community</t>
  </si>
  <si>
    <t>1: None</t>
  </si>
  <si>
    <t>Handicrafts</t>
  </si>
  <si>
    <t>3: Half</t>
  </si>
  <si>
    <t>Departmental</t>
  </si>
  <si>
    <t>Coastal management</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</si>
  <si>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</si>
  <si>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</si>
  <si>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</si>
  <si>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</si>
  <si>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</si>
  <si>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</si>
  <si>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</si>
  <si>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</si>
  <si>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</si>
  <si>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</si>
  <si>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</si>
  <si>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</si>
  <si>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</si>
  <si>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</si>
  <si>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</si>
  <si>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</si>
  <si>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</si>
  <si>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</si>
  <si>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</si>
  <si>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</si>
  <si>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</si>
  <si>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</si>
  <si>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</si>
  <si>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</si>
  <si>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</si>
  <si>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</si>
  <si>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</si>
  <si>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</si>
  <si>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</si>
  <si>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</si>
  <si>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</si>
  <si>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</si>
  <si>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</si>
  <si>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</si>
  <si>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</si>
  <si>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</si>
  <si>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</si>
  <si>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</si>
  <si>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</si>
  <si>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</si>
  <si>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</si>
  <si>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</si>
  <si>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</si>
  <si>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</si>
  <si>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</si>
  <si>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</si>
  <si>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</si>
  <si>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</si>
  <si>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</si>
  <si>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</si>
  <si>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</si>
  <si>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</si>
  <si>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</si>
  <si>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</si>
  <si>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</si>
  <si>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</si>
  <si>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</si>
  <si>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</si>
  <si>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</si>
  <si>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</si>
  <si>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</si>
  <si>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</si>
  <si>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</si>
  <si>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</si>
  <si>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</si>
  <si>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</si>
  <si>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</si>
  <si>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</si>
  <si>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</si>
  <si>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</si>
  <si>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</si>
  <si>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</si>
  <si>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</si>
  <si>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</si>
  <si>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</si>
  <si>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</si>
  <si>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</si>
  <si>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</si>
  <si>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</si>
  <si>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</si>
  <si>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</si>
  <si>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</si>
  <si>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</si>
  <si>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</si>
  <si>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</si>
  <si>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</si>
  <si>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</si>
  <si>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</si>
  <si>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</si>
  <si>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</si>
  <si>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</si>
  <si>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</si>
  <si>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</si>
  <si>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</si>
  <si>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</si>
  <si>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</si>
  <si>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</si>
  <si>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</si>
  <si>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</si>
  <si>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</si>
  <si>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</si>
  <si>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</si>
  <si>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</si>
  <si>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</si>
  <si>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</si>
  <si>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</si>
  <si>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</si>
  <si>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</si>
  <si>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</si>
  <si>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</si>
  <si>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</si>
  <si>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</si>
  <si>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</si>
  <si>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</si>
  <si>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</si>
  <si>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</si>
  <si>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</si>
  <si>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</si>
  <si>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</si>
  <si>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</si>
  <si>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</si>
  <si>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</si>
  <si>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</si>
  <si>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</si>
  <si>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</si>
  <si>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</si>
  <si>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</si>
  <si>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</si>
  <si>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</si>
  <si>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</si>
  <si>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</si>
  <si>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</si>
  <si>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</si>
  <si>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</si>
  <si>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</si>
  <si>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</si>
  <si>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</si>
  <si>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</si>
  <si>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</si>
  <si>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</si>
  <si>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</si>
  <si>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</si>
  <si>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</si>
  <si>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</si>
  <si>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</si>
  <si>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</si>
  <si>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</si>
  <si>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</si>
  <si>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</si>
  <si>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</si>
  <si>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</si>
  <si>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</si>
  <si>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</si>
  <si>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</si>
  <si>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</si>
  <si>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</si>
  <si>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</si>
  <si>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</si>
  <si>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</si>
  <si>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</si>
  <si>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</si>
  <si>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</si>
  <si>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</si>
  <si>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</si>
  <si>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</si>
  <si>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</si>
  <si>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</si>
  <si>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</si>
  <si>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</si>
  <si>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</si>
  <si>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</si>
  <si>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</si>
  <si>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</si>
  <si>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</si>
  <si>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</si>
  <si>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</si>
  <si>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</si>
  <si>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</si>
  <si>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</si>
  <si>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</si>
  <si>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INVESTMENT INCOME </t>
  </si>
  <si>
    <t>N/A</t>
  </si>
  <si>
    <t>Amount of annual investment income generated from the Adaptation Fund’s grant</t>
  </si>
  <si>
    <t xml:space="preserve">Medium </t>
  </si>
  <si>
    <t xml:space="preserve">Continued project monitoring process involving the SRIC-CC Island Focal Points to identify any problems at an early stage and NPM to arrange for alternative measures.
After the first, second and third year, no issues have arisen in this area. Still very low risk to the projects. Security issues also include natural hazards that have the potential to cause delays in project implementation. This may be in the area of transportation or on-island labour. In an emergency operation (post-Cyclone), all transportation to an affected community is either seconded for the delivery of emergency supplies or of first responders and depending on the impact of the hazard on the community delays may be a month or more. While this risk is time delays the risk of losing project materials is minimised by ensuring there is no delivery of goods during cyclone season.
</t>
  </si>
  <si>
    <t xml:space="preserve">By year 3, CIMs observational and data management capacity is enhanced (network of weather stations and related data management system expanded)
By the end of the programme, climate early warning and information products are regularly received and applied by at least 100 gov officials and 1000 households in the Pa Enua.  
</t>
  </si>
  <si>
    <t>By the end of the 3rd year, integrated climate change adaptation and disaster risk reduction action plans approved for each of the 11 inhabited Pa Enua, and harmonized with island development plans.</t>
  </si>
  <si>
    <t>By the end of the 3rd year at least 500 island stakeholders and key players have been trained in climate and disaster risk assessment and management involving both men and women in an equitable manner
By the end of the 3rd year, at least 50 initiatives to build capacity in climate and disaster risk assessment and management are funded by the small grants programme, and are completed successfully, involving both men and women in an equitable manner.</t>
  </si>
  <si>
    <t xml:space="preserve">By the end of the programme, at least 50 successfully completed initiatives to undertake climate change adaptation and disaster risk reduction at community or island level, involving equally both men and women
</t>
  </si>
  <si>
    <t>Marginally Satisfactory (MS)</t>
  </si>
  <si>
    <t xml:space="preserve">4.2 Training materials incorporating climate change issues developed and used for training of field staff, students and other key players </t>
  </si>
  <si>
    <t>Output 1.2 - National and sector policies</t>
  </si>
  <si>
    <t>Output 1.1 - Staff of national agencies and organisations on the NCCCT trained</t>
  </si>
  <si>
    <t xml:space="preserve">Pa Enua households have increased adaptive capacity through the following type of engagements and processes:
•  Increased awareness on climate change through general consultations, trainings and communication activities: approx. 2000 households through a combination of media outreach activities (radio, tv, newspaper, social media), public notices, public forums, consultation and training events (partly related to the Community Sustainable Development Plans process), and door-to-door engagement and discussions facilitated by the Island Focal Points. 
• Increased understanding of specific risks and impacts of CC-DRM and technical aspects of adaptation processing through participating in planning and design processes for ground interventions supported through the small grants component and sectoral interventions: 651 households on 3 Pa Enua (309 households on Aitutaki, 148 households on Atiu and  38 on  Palmerston, 30 on Tamarua village, 40 on Pukapuka, 55 on Manihiki, 40 on Penrhyn, 30 on Rakahanga) has been engaged in detailed site planning of water conservation, water catchment management and installation of water storage (tanks, guttering, piping) devices. These interventions cover up to 95-100% of the island populations. 60 households were engaged in the planning and preparation of community-led projects to be funded through the small-grants mechanism (30 Rakahanga, 30 Managaia).
• Enhanced adaptive capacity from having completed the ground adaptation measures: water tanks were installed at 495 households, providing 6000 L additional water storage capacity per households. Considering the 200L water per day per household rationing in times of drought, this storage capacity provides water supply up to 30 extra days, thus greatly reducing risks of water supply disturbances and associated health problems. 
 Adaptive capacity in agriculture/fishing is enhanced by 100 households; agriculture (25 on Mangaia) and fishing (30 on Mangaia, 15 on Nassau, 30 on Penrhyn). 
Over 150 Pa Enua leaders in 11 islands (Island Council members, Island Administration officers,  Traditional Leaders, Member of Parliament  and SRICC Island Focal points) has developed understanding and skills in island level development planning and implementation process that integrates climate disaster risk and resilience aspects, through participating in the development of Community Sustainable Development Plans (CSDP), as well as  training and implementation support process of community adaptation measures.                                                                                   
Further to this, a systematic messaging of  "Strengthening Resilience to Climate Change" is being delivered throughout all project activities involving target government staff and community members. To stress the long-term effort towards resilience and the need for integrated approach in climate change adaptation, longer term operational and maintenance aspects are carefully promoted through the introduction of community-level adaptation measure.  
</t>
  </si>
  <si>
    <t>1 National Climate change and Disaster Management Policy has been developed and formally endorsed by cabinet on 6th August 2013. As a preparatory assessment to the National CC-DRM Policy a systematic gap analysis has been carried out on 11 sectoral and related national policies, with the results captured in recommendation reports. 5 Community Sustainable Development Plans operationalised.</t>
  </si>
  <si>
    <t xml:space="preserve">Water storage tanks were installed at 495 households, providing 6000 L additional water storage capacity per household (total 2,970,000 L) in 3 Pa Enua (Atiu , Aitutaki and Palmerston) for approximately 2,000 persons. In this reporting year 30 households on Tamarua village received a 6,000 L tank. Increase of 180,000 L storage capacity. Total of 3,150,000 L on 4 Pa Enua. 
Plans have been specified to increase by a total 6,6 M litres of water storage capacity for 10 Pa Enua (combination of community and household water tanks and related infrastructure). 
The planned project (Ruaau/ Akaoa) in Rarotonga have been taken up by other programmes (Te Mato Vai). The funds allocated originally for the Ruaau/Akaoa water projects will be used for interventions in other islands (Penrhyn, Mitiaro) based on recent assessment (e.g. the recent V&amp;A carried out in Penrhyn indicated needs for water sector interventions, which are being further specified)
</t>
  </si>
  <si>
    <t>Marginally Unsatisfactory (MU)</t>
  </si>
  <si>
    <t>Unsatisfactory (U)</t>
  </si>
  <si>
    <t>Highly Unsatisfactory (U)</t>
  </si>
  <si>
    <t xml:space="preserve">Implementing Agency: </t>
  </si>
  <si>
    <t>Output 2.2 - In each of the 11 Pa Enua, island councils etc. trained in planning and undertaking integrated CCA and DRR initiatives</t>
  </si>
  <si>
    <t>8: Water body based operational program</t>
  </si>
  <si>
    <t xml:space="preserve">Trainings have been delivered under the Rauti Para (elderly) programme for all the Pa Enua. During this time, the traditional knowledge of the elderly was captured through interviews on camera. These footage and interviews were used to develop a documentary to raise awareness of changes noted in the lifetime of the interviewed elders. What they saw/ experienced in their lifetime was great for the awareness of the general (younger) population. The documentary focussed on marine life however what they recording this knowledge. The documentary is entitled "A lifetime of change". Communities were able to relate to the impacts of climate change through these documentaries as their elders were interviewed in the local Maori language. This documentary was shown on national television and an increase in marine related concepts (and interest from college students) was noted. The documentary is a recording of changes in the environment that locals have noted.
</t>
  </si>
  <si>
    <t>Outcome 1: Reduced exposure to climate-related hazards and threats</t>
  </si>
  <si>
    <t>Indicator 1: Relevant threat and hazard information generated and disseminated to stakeholders on a timely basis</t>
  </si>
  <si>
    <t>Output 1.1 Risk and vulnerability assessments conducted and updated</t>
  </si>
  <si>
    <t>Output 1.2 Targeted population groups covered by adequate risk reduction systems</t>
  </si>
  <si>
    <t>Domestic Policy</t>
  </si>
  <si>
    <t>11 inhabited Pa Enua in Cook Islands (Manihiki, Aitutaki, Mangaia, Atiu, Mauke, Pukapuka, Nassau, Mitiaro, Palmerston, Rakahaga, and Rarotonga)</t>
  </si>
  <si>
    <t>Contract Value/Amount (USD)</t>
  </si>
  <si>
    <t>Cook Islands Motor Centre</t>
  </si>
  <si>
    <t>Medium</t>
  </si>
  <si>
    <t>Payment to Date
(NZD)</t>
  </si>
  <si>
    <t>Payment to Date
(USD)</t>
  </si>
  <si>
    <t>Remaining Balance (NZD)</t>
  </si>
  <si>
    <t>Remaining Balance (USD)</t>
  </si>
  <si>
    <t>List outputs planned and corresponding projected cost for the upcoming reporting period (from 1 October 2015 - 30 September 2016)</t>
  </si>
  <si>
    <t>Exchange Rate</t>
  </si>
  <si>
    <t xml:space="preserve">USD/NZD </t>
  </si>
  <si>
    <t>By the end of the programme at least 1600 households and 100 public officers in the Pa Enua have increased their adaptive capacity</t>
  </si>
  <si>
    <t>1 October 2015 - 30 September 2016</t>
  </si>
  <si>
    <t>Ms. Tepaeru Herman</t>
  </si>
  <si>
    <t>tepaeru.herman@cookislands.gov.ck</t>
  </si>
  <si>
    <t>Ana Tiraa, Programme Director, Director of Climate Change Cook Islands, Office of the Prime Minister</t>
  </si>
  <si>
    <t>ana.tiraa@cookislands.gov.ck</t>
  </si>
  <si>
    <t>Cook Islands Trading Corporation Building Centre</t>
  </si>
  <si>
    <t>3 Quote Process - Contract to supply Material for Pukapuka DRAINAGE Project</t>
  </si>
  <si>
    <t>3 Quote Process - Contract to supply Material  for Pukapuka FENCING Project</t>
  </si>
  <si>
    <t>3 Quote Process - Contract to supply Material for Manihiki Health Project</t>
  </si>
  <si>
    <t>3 Quote Process - Contract to supply material for Rakahanga Health Project</t>
  </si>
  <si>
    <t>Cook Islands Building Supplies Ltd</t>
  </si>
  <si>
    <t>3 Quote Process - Contract to supply material for Palmerston House Tie Down Project(Chains/shackles/cements)</t>
  </si>
  <si>
    <t>Quality Equipment</t>
  </si>
  <si>
    <t>3 Quotes Process - Contract to supply material (ropes) for Palmerston House Tie Down Project</t>
  </si>
  <si>
    <t xml:space="preserve">3 Quote Process - Contract to Supply material for Mitiaro Island Water Purification Project </t>
  </si>
  <si>
    <t>Cook Islands Water Services Ltd Trading As Aquaflow Water Solutions</t>
  </si>
  <si>
    <t>3 Quote Process - Contract to supply material for the Rakahanga Drainage Project</t>
  </si>
  <si>
    <t>3 Quote Process -  Supply of electrical Material for Manihiki Hydroponic Project</t>
  </si>
  <si>
    <t>Arorangi Timberland Ltd</t>
  </si>
  <si>
    <t>3 Quote Process - Contract to supply fencing and cement material for Nassau Uwi Kuru Project</t>
  </si>
  <si>
    <t>Cook Islands Trading Corporation Building Centre.</t>
  </si>
  <si>
    <t>3 Quote Process - Contract to supply post material for Nassau Uwi Kuru Project</t>
  </si>
  <si>
    <t>Pickering Motors Ltd</t>
  </si>
  <si>
    <t>3 Quote Process - Contract to supply outboard motors to Taunganui Fishing Club,Atiu</t>
  </si>
  <si>
    <t>Rarotonga Welding &amp; Construction Ltd</t>
  </si>
  <si>
    <t>3 Quote Process - Supply of fishing boat trailers to Taunganui Fishing Club,Atiu</t>
  </si>
  <si>
    <t>3 Quote Process - Supply of plumbing material for Pukapuka Hydroponic Project</t>
  </si>
  <si>
    <t>3 Quote Process - Supply of building material  for Pukapuka Hydroponic Project</t>
  </si>
  <si>
    <t>3 Quote Process - Contract to supply Outboard Motor to Tamarua Fishing Club</t>
  </si>
  <si>
    <t>3 Quote Process - Contract to supply Fishing boat and trailer to Tamarua Fishing Club</t>
  </si>
  <si>
    <t>Rarotonga Welding &amp; Steel Construction Ltd</t>
  </si>
  <si>
    <t>Trader Dons Ltd</t>
  </si>
  <si>
    <t>3 Quote Process - Supply Fishing Equipment to Tamarua Fishing Club</t>
  </si>
  <si>
    <t xml:space="preserve"> </t>
  </si>
  <si>
    <t>3 Quote Process - Supply material for the canoe building project in Mitiaro</t>
  </si>
  <si>
    <t>3 Quote Process - Supply material for the canoe shelter (part of the Canoe Building Project)  in Mitiaro</t>
  </si>
  <si>
    <t>S &amp; T Contractors</t>
  </si>
  <si>
    <t>3 Quote Process - Supply concrete blocks for the Tukao (Manihiki) Coconut Virgin Oil Project</t>
  </si>
  <si>
    <t>3 Quote Process - Supply building material for  Tukao (Manihiki) Coconut Virgin Oil Project</t>
  </si>
  <si>
    <t>3 Quote Process - Supply tiling  material for  Tukao (Manihiki) Coconut Virgin Oil Project</t>
  </si>
  <si>
    <t xml:space="preserve">Tile Centre </t>
  </si>
  <si>
    <t>Intracor Commodity Exports Ltd</t>
  </si>
  <si>
    <t>Cook Islands Trading Corporation Limited (CITC)</t>
  </si>
  <si>
    <t>Unsucessful. Highest price of the 3 bids</t>
  </si>
  <si>
    <t>Unsucessful. Second highest price of the 3 bids and a foreign company</t>
  </si>
  <si>
    <t>3 Quote Process - Supply concrete blocks for the Tauhunu (Manihiki) Coconut Virgin Oil Project</t>
  </si>
  <si>
    <t>3 Quote Process - Supply building material for  Tauhunu (Manihiki) Coconut Virgin Oil Project</t>
  </si>
  <si>
    <t>3 Quote Process - Supply tiling  material for  Tauhunu (Manihiki) Coconut Virgin Oil Project</t>
  </si>
  <si>
    <t>3 Quote Process - supply of Outboard Motor &amp; accessories to Mapumai (Atiu) Fishing Club</t>
  </si>
  <si>
    <t>3 Quote Process - supply of Outboard Motor &amp; accessories to Teroto (Atiu) Fishing Club</t>
  </si>
  <si>
    <t>3 Quote Process - supply and fabricate fishing boat trailer for Teroto (Atiu) Fishing Club</t>
  </si>
  <si>
    <t>3 Quote Process - supply sheet metal for Mauke Coconut Oil Project</t>
  </si>
  <si>
    <t>Nikao Beach Sheetmetal</t>
  </si>
  <si>
    <t>3 Quote Process - supply of material for the Palmerston Island Life Jacket Project</t>
  </si>
  <si>
    <t>Express Diesel Service Ltd</t>
  </si>
  <si>
    <t>3 Quote Process - Contract to fabricate &amp; supply boat trailers for Manhiki Pa Enua</t>
  </si>
  <si>
    <t xml:space="preserve">3 Quote Process - supply of Brush Chipper for Palmerston Island </t>
  </si>
  <si>
    <t>3 Quote Process - Contract to supply and fabricate fishing boat &amp;  trailer for Tawa Ngake, Pukapuka Pa Enua</t>
  </si>
  <si>
    <t>3 Quote Process - supply and fabricate fishing boat &amp; trailer for Tawa Lalo, Pukapuka Pa Enua</t>
  </si>
  <si>
    <t>3 Quote Process - supply of Outboard Motor for Tongareva Pa Enua</t>
  </si>
  <si>
    <t>South Austral Pty Ltd</t>
  </si>
  <si>
    <t>Cook Islands Water Supplies (CIWS)</t>
  </si>
  <si>
    <t>Taylor Built Ltd</t>
  </si>
  <si>
    <t>Highest average score of the 6 bids. Second best price, locally based with experiences of supplying &amp; freighting to the outer islands.</t>
  </si>
  <si>
    <t>Cheapest bid but has a delay of 3 months before delivery. Evaluation Committee recognises the value of having local company.Difference from CITC is minimal $4742.33</t>
  </si>
  <si>
    <t>Arorangi Timberland</t>
  </si>
  <si>
    <t>Non compliant, therefore ruled out</t>
  </si>
  <si>
    <t>Unsucessful bid due to unacceptable price</t>
  </si>
  <si>
    <t>Unsuccessful bid. Most expensive</t>
  </si>
  <si>
    <t>Unacceptable price</t>
  </si>
  <si>
    <t>CITC had the highest average score of the 3 bids as well as the cheapest price. Quoted for all material required</t>
  </si>
  <si>
    <t>3 Quote Process - Supply part of building material  for Tamarua Community Hall Project</t>
  </si>
  <si>
    <t>Quarterly Work Plans and Reports, Multi Year Work Plans, Multi-year Work Plans, Records of Government Business Plans, Monthly Reports (submitted to OPM), Knowledge products</t>
  </si>
  <si>
    <t>Operational</t>
  </si>
  <si>
    <t xml:space="preserve">Isolation of Islands and inconsistency of transportation. Several projects have been delayed due to the change in schedules of the shipping. </t>
  </si>
  <si>
    <t xml:space="preserve">Environmental </t>
  </si>
  <si>
    <t xml:space="preserve">Cyclones and natural disasters during the cyclone period affected operation in the islands especially the islands in the Northern Group. </t>
  </si>
  <si>
    <t xml:space="preserve">1. The Geo Portal with climate early warning information has been established and can be viewed online at http://www.emci.gov.ck; This assignment is managed by the Emergency Management Cook Islands (EMCI) Division at the Office of the Prime Minister. EMCI has since the completion of this project hired a full time staff to manage the CLEWIS Portal. The Geo-Portal will continue to be loaded with information and this information updated annually by the designated staff at EMCI. The information is also to assist EMCI in the assessment of communities in pre and post-disaster situations. 
2. The Climate Early Warning System (CLEWS) received nine tenders for the supply of Automated Weather Systems. The tenders were evaluated and a winner was recommended by the evaluation team. Upon the approval of the recommended winner by the tender committee the project will start the process of site inspections and installations in the Pa Enua. As installation will take place on ll Pa Enua, this will be completed in the next reporting period. 
</t>
  </si>
  <si>
    <t>Estimated cumulative total disbursement as of  30 September 2016</t>
  </si>
  <si>
    <t>Financial information:  cumulative from 1st October 2015 to 30th September 2016</t>
  </si>
  <si>
    <r>
      <rPr>
        <sz val="11"/>
        <rFont val="Times New Roman"/>
        <family val="1"/>
      </rPr>
      <t>http://undp-alm.org/projects/af-cook-islands 
http://www.mfem.gov.ck/development/development-programmes/325</t>
    </r>
    <r>
      <rPr>
        <sz val="11"/>
        <color rgb="FFFF0000"/>
        <rFont val="Times New Roman"/>
        <family val="1"/>
      </rPr>
      <t xml:space="preserve">
</t>
    </r>
  </si>
  <si>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t>
  </si>
  <si>
    <t xml:space="preserve">Coastal protection enhanced in at least 3 Pa Enua </t>
  </si>
  <si>
    <t xml:space="preserve"> By the completion of the programme climate resilient shoreline protection measures are introduced in at least 15 Km of coastline in at least 3 islands (Aitutaki, Palmerston and Rakahanga)</t>
  </si>
  <si>
    <t>By the end of the programme at least 400 households have access to enhanced health services and practices in at least 5 islands (Mangaia, Mauke, Mitiaro, Palmerston and Pukapuka).</t>
  </si>
  <si>
    <t>List output and corresponding amount spent for the current reporting period (1st October 2015 - 31st September 2016)</t>
  </si>
  <si>
    <t>AMOUNT (NZD)</t>
  </si>
  <si>
    <t>None.</t>
  </si>
  <si>
    <t>I've deleted the comments successfully incorporated.  Please kindly review and incorporate remaining MTR comments left below.</t>
  </si>
  <si>
    <t>The Government procurement process/tender process caused some delays to the project. For example the CLEWS component took 6 months to be completed.</t>
  </si>
  <si>
    <t>Satisfactory</t>
  </si>
  <si>
    <t>MS</t>
  </si>
  <si>
    <t>HS</t>
  </si>
  <si>
    <t>satisfactory</t>
  </si>
  <si>
    <t>Two local technical experts involved in the SRIC agriculture projects provides training in Mangaia and Atiu. They provided hands on training session for the youth of these Pa Enua on agricultural practices. Their audience is mostly young men and women. The Project Manager and Small Grants Officer attended the Project Management workshop held on Samoa in 2016 where they learned similar issues they have encountered and also learn new project ideas. They shared with many Project coordinators present the work done by SRIC and share also their good projects that are working well for their Pa Enuas.</t>
  </si>
  <si>
    <t xml:space="preserve">The SRIC-CC Manager and team have met with suppliers to discuss delays and are working with shipping agents to look at ways to improve delivery and avoid delays to projects. Shipping agents have improved in providing shipping schedules via email or via phone. Transportation schedules are updated on team calendar and monitored.  Suppliers are also held accountable for shipment of materials. Photo archive is taken of materials shipped to Pa Enua. </t>
  </si>
  <si>
    <t xml:space="preserve">The CLEWS component can assist in early warning systems and operations in place for cyclones and disasters. </t>
  </si>
  <si>
    <t>Tendered for Part One. Failed to comply to some material specifications. No indication that they have accepted the contract terms. Unsuccessful</t>
  </si>
  <si>
    <t>Successful supplier for Part One of the tender being building and plumbing material. Largest store in the country and most experience in supplying material.</t>
  </si>
  <si>
    <t>Daniel Hongdai Li</t>
  </si>
  <si>
    <t>HF Business</t>
  </si>
  <si>
    <t>Service Contract for TA - Policy Review</t>
  </si>
  <si>
    <t>Service contract for a T.A to mainstream CCA and DRR into National Policy</t>
  </si>
  <si>
    <t>Service Contract to develop Geo Portal</t>
  </si>
  <si>
    <t>Mana Etches</t>
  </si>
  <si>
    <t>A.Herman</t>
  </si>
  <si>
    <t>Tepu-Uri Consultant</t>
  </si>
  <si>
    <t>TA Services for project designs and drawings</t>
  </si>
  <si>
    <t>TA Services for review and update National Policies</t>
  </si>
  <si>
    <t>Akairo Ltd</t>
  </si>
  <si>
    <t>TA for Procurement Management Services</t>
  </si>
  <si>
    <t>3 Quote Process - purchase of communication equipment, camera plus accessories</t>
  </si>
  <si>
    <t>Varo Media</t>
  </si>
  <si>
    <t>Teariki Rongo</t>
  </si>
  <si>
    <t>William Powell</t>
  </si>
  <si>
    <t>TA services in canoe building for the Maroro (flying fish) Tu project in Mitiaro.</t>
  </si>
  <si>
    <t>Teuru Pasfield</t>
  </si>
  <si>
    <t>TA services for Environmental Quality Monitoring</t>
  </si>
  <si>
    <t>3 quote - supply of material for the Pitaka Observatory building on Penrhyn</t>
  </si>
  <si>
    <t>3 Quote - supply of material for the Pitaka Nursery building on Penrhyn</t>
  </si>
  <si>
    <t>CIBS</t>
  </si>
  <si>
    <t>Raro Welding</t>
  </si>
  <si>
    <t>3 quote - fabricate stainless top for Atiu Coconut Oil project</t>
  </si>
  <si>
    <t>3 quote - supply of equipment for Maramou water project on Atiu</t>
  </si>
  <si>
    <t>3 quote - supply of tools for the Pukapuka Northern Water project</t>
  </si>
  <si>
    <t>CITC Building Centre</t>
  </si>
  <si>
    <t>3 quote-fabrication and construction of aluminium fishing boat for Atai Auta Mitiaro</t>
  </si>
  <si>
    <t>3 quote-fabrication and construction of  aluminium fishing boat for Takaue Mangarei Mitiaro</t>
  </si>
  <si>
    <t>Key Industries</t>
  </si>
  <si>
    <t>Pacific Schooner</t>
  </si>
  <si>
    <t>3 Quote - Supply material for Mangaia Growers and Livestock Association Inc (MGLAI)</t>
  </si>
  <si>
    <t xml:space="preserve">One coastal protection project is in implementation. 
1. Coastal Protection Rakahanga. Construction of the culvert for the drainage is in progress. This projects supports the whole community of 100 people with 64% women and is implemented by the community and SRIC-CC staff. The project eliminates stagnant water condition that breeds mosquitos and allows better environment to grow taro and breed some of the fish species.
 </t>
  </si>
  <si>
    <t>3 Quote for the purchase of Health equipment for the Vector Borne Disease Project in the Pa Enua</t>
  </si>
  <si>
    <t>3 x Quote - Brilliant Resilience Conference, capacity building for Island Mayors and Executive Officers</t>
  </si>
  <si>
    <t>Various suppliers involved in hosting the conference including venue</t>
  </si>
  <si>
    <t>3 x Quote - Southern CIs Senior Students workshop for Capacity Building</t>
  </si>
  <si>
    <t>Rarotongan Beach Resort Hotel/Cooks Bus/Prizes/Advertisement/Airfares</t>
  </si>
  <si>
    <t>Project Manager for MGLAI project on Mangaia</t>
  </si>
  <si>
    <t>Makiroa Beniamina</t>
  </si>
  <si>
    <t>Programme Manager</t>
  </si>
  <si>
    <t>Project Coordinator</t>
  </si>
  <si>
    <t>Mia Teaurima</t>
  </si>
  <si>
    <t>Finance Officer</t>
  </si>
  <si>
    <t>Ann Marie Roi</t>
  </si>
  <si>
    <t>Focal Points x 11</t>
  </si>
  <si>
    <t xml:space="preserve">Focal Points for  Outer Islands </t>
  </si>
  <si>
    <t>Young Farmers for MGLAI Project on Mangaia</t>
  </si>
  <si>
    <t>4 x Youth workers</t>
  </si>
  <si>
    <t>Yes. The learning objectives were clear and used to guide the training designs. This is highlighted in the Research example above.</t>
  </si>
  <si>
    <r>
      <t xml:space="preserve">ACTUAL CO-FINANCING </t>
    </r>
    <r>
      <rPr>
        <i/>
        <sz val="11"/>
        <color theme="1"/>
        <rFont val="Times New Roman"/>
        <family val="1"/>
      </rPr>
      <t xml:space="preserve">(If the MTR or TE have not been undertaken this reporting period, DO NOT report on actual co-financing.) </t>
    </r>
  </si>
  <si>
    <r>
      <t>Contract to supply and deliver (51) 6000 litres PVC household water tanks and associated material to the village of</t>
    </r>
    <r>
      <rPr>
        <b/>
        <sz val="11"/>
        <color theme="1"/>
        <rFont val="Times New Roman"/>
        <family val="1"/>
      </rPr>
      <t xml:space="preserve"> Ivirua on Mangaia</t>
    </r>
    <r>
      <rPr>
        <sz val="11"/>
        <color theme="1"/>
        <rFont val="Times New Roman"/>
        <family val="1"/>
      </rPr>
      <t xml:space="preserve"> Pa Enua.                                                              Tender was advertised through local media , Cook Islands Chamber of Commerce and on Government Procurement website from 29 April 2016 to 27 May 2016. 3 Bids received.Tender opened on 30 May 2016</t>
    </r>
  </si>
  <si>
    <r>
      <t xml:space="preserve">Contract to Supply and delivery of fertilisers, agricultural products and container to the </t>
    </r>
    <r>
      <rPr>
        <b/>
        <sz val="11"/>
        <color theme="1"/>
        <rFont val="Times New Roman"/>
        <family val="1"/>
      </rPr>
      <t xml:space="preserve">Aitutaki Growers Association </t>
    </r>
    <r>
      <rPr>
        <sz val="11"/>
        <color theme="1"/>
        <rFont val="Times New Roman"/>
        <family val="1"/>
      </rPr>
      <t>on Aitutaki Pa Enua.Tender advertised through local media, Cook Islands Chamber of Commerce and Government Procurement website from7 March 2016 to 29 March 2016. 6 x Bids received. Tender opened on 29 March 2016</t>
    </r>
  </si>
  <si>
    <r>
      <t xml:space="preserve">Contract to supply &amp; deliver building material to refurbish community tanks on the islands of Manihiki, Rakahanga &amp; Pukapuka as part of the </t>
    </r>
    <r>
      <rPr>
        <b/>
        <sz val="11"/>
        <color theme="1"/>
        <rFont val="Times New Roman"/>
        <family val="1"/>
      </rPr>
      <t>NORTHERN WATER PROJECT</t>
    </r>
    <r>
      <rPr>
        <sz val="11"/>
        <color theme="1"/>
        <rFont val="Times New Roman"/>
        <family val="1"/>
      </rPr>
      <t xml:space="preserve">.                   Tender advertised through local media, Cook Islands Chamber of Commerce and Government Procurement website from 24 December 2015 to 28 January 2016. 4 x Bids received. Tender opened on 28 January 2016                    </t>
    </r>
  </si>
  <si>
    <t>Low - removed based on recommendation of last PPR</t>
  </si>
  <si>
    <t>Low
Midterm review recommends to increase to Medium.  However, due to recent developments, the risk is recommended to remain as Low</t>
  </si>
  <si>
    <t>Low - suggest to elevate to medium
Change to Medium based on MTE recommendation</t>
  </si>
  <si>
    <r>
      <t xml:space="preserve">In this reporting year the engagement of technical officers at government institutions, the sharing of resources, the co-financing agreements and maintaining the sub-committees has effectively mitigated this risk to the SRIC CC Programme. There were no delays to the programme caused through a short-fall of human resources in this reporting year. During this reporting year SRIC-CC has appointed focal points for Mauke, Palmerston, Mitiaro, Aitutaki and Mangaia and additional staff have been engaged for coordination of project/focal points, project development and communications as recommended in the Midterm Report to ensure all stakeholders are well informed of project progress.  </t>
    </r>
    <r>
      <rPr>
        <b/>
        <i/>
        <sz val="10"/>
        <color theme="1"/>
        <rFont val="Calibri"/>
        <family val="2"/>
        <scheme val="minor"/>
      </rPr>
      <t xml:space="preserve">It is recommended that this risk is maintained.   </t>
    </r>
  </si>
  <si>
    <t>Medium - suggest to reduce to Low</t>
  </si>
  <si>
    <t>The review and recommendations by Daniel Lin (technical assistant) to strengthen the mainstreaming of climate change adaptation and mitigation and disaster risk reduction into national policies is now in implementation. A key focus is on implementation and monitoring of activities within the JNAP and review of the NSDP. 
Prior to this, the National DRM-CC Policy formulation process has been effective in further fostering collaboration between government agencies involved in the consultations that led to the development of the national DRR+M and CC policy. 
The policy development process also led to a gap analysis and recommendation reports covering 11 related sectoral and national policies, and on this basis further mainstreaming activities was recommended. The recommendations led to the assignment that was completed by Daniel Lin.
Ongoing and effective relationships have continued between the PMU and stakeholders in Government, civil society and development partners, to ensure there is good understanding of how SRIC-CC is implementing the JNAP. Discussions at the platform meeting (held quarterly) also include stakeholders implementation of activities within the JNAP.
Update above</t>
  </si>
  <si>
    <t>Medium- to be reduced to LOW</t>
  </si>
  <si>
    <t>A small grants mechanism has been established for communities to identify and implement priority actions, and expected to provide immediate and perceivable livelihood benefits, while building long-term resilience to CC and disaster risks. A set of proposals have been received from senior students of the northern islands schools. They have proposed a set of tangible ground measures in agriculture, coastal protection and reef protection. The training of students has increased the number of proposals coming through for the northern islands.  
In early 2013 the Island of Atiu faced a drought. The drought resulted in a national response for Atiu's need for water. In late 2013 the SRIC-CC program started the household water tanks project. In 2014, the same weather patterns and predictions were made for Atiu again. Due to the implementation of the Atiu household water tank project (159 water tanks at 6,000 litres), the community of Atiu saw a reduction in their vulnerability to drought. During the 2013 drought households were limited to 200 litres per a household per a day.  With the implementation of the 6,000 liter tank, in 2014 drought (post project), each household had 30 days supply of water from the 6,000 liters tank before they needed to go to the community water tank. As recommended by the MTE, the SRIC-CC program is continuing to work with government agencies, benefactors, islands governments and technical assistance to provide data collection for the projects. This information will be made known to the communities. The PMU will also capture this data in our monitoring and evaluation.   (Update with water, agriculture, and fishing projects. Data should mainly be collected from on- the-ground activities (water tanks, agriculture and fishing) showing a time and spatial analysis (water storage availability, water –time buffer for each households, agriculture production change, fishing yield,..) as per MTE</t>
  </si>
  <si>
    <r>
      <t xml:space="preserve">Medium - reduce  to low based on MTE recommendation
</t>
    </r>
    <r>
      <rPr>
        <sz val="10"/>
        <color theme="1"/>
        <rFont val="Calibri"/>
        <family val="2"/>
        <scheme val="minor"/>
      </rPr>
      <t>This risks has decreased to low, as interviews with beneficiaries and various stakeholders clearly showed their understanding of increasing CC impacts on their livelihoods.</t>
    </r>
  </si>
  <si>
    <t>Medium
Change to Medium based on MTE recommendation</t>
  </si>
  <si>
    <r>
      <t xml:space="preserve">In the last reporting year, the SRIC-CC Programme had several resignations from staff that have moved overseas. The Programme Officer and focal points for Atiu, Mauke and Mangaia resigned to move overseas to seek other employment opportunities. The SRIC-CC Finance Officer resigned to study overseas for three years. All vacant positions have now been filled. Suggest to increase risk to medium.
The National Programme Manager (NPM) </t>
    </r>
    <r>
      <rPr>
        <b/>
        <sz val="10"/>
        <color theme="1"/>
        <rFont val="Calibri"/>
        <family val="2"/>
        <scheme val="minor"/>
      </rPr>
      <t xml:space="preserve">has introduced systems that allows for career advancement and mobility within the project management team.  </t>
    </r>
    <r>
      <rPr>
        <sz val="10"/>
        <color theme="1"/>
        <rFont val="Calibri"/>
        <family val="2"/>
        <scheme val="minor"/>
      </rPr>
      <t xml:space="preserve"> The FP for Mangaia (Mia Teaurima) has been moved to SGP Coordinator and is no longer an FP. Ms Debbie Ave is now contracted as the new FP for Mangaia. 
The FP for Aitutaki has resigned to focus on her fulltime role as a teacher. Recruitment for a new FP for Aitutaki has commenced. 
The NPM has recruited a Project Business Development Communications Coordinator to assist with project progress as recommended in the MTE. There has been a huge improvement in communications, project development and partnerships.                                                                                                                                                                                                                      
The NPM has put together training procedures and is working on updating training for new Focal Point Recruits.
The NPM continues to build capacity of the Focal Points (FP) by bringing them to the head office for training, project board meetings and getting them updated with project results. FP are provided with resources and mentorship to complete their task and keep within project timelines. 
 </t>
    </r>
  </si>
  <si>
    <r>
      <t>1.2</t>
    </r>
    <r>
      <rPr>
        <b/>
        <sz val="11"/>
        <color theme="1"/>
        <rFont val="Times New Roman"/>
        <family val="1"/>
      </rPr>
      <t xml:space="preserve"> National Polices </t>
    </r>
    <r>
      <rPr>
        <sz val="11"/>
        <color theme="1"/>
        <rFont val="Times New Roman"/>
        <family val="1"/>
      </rPr>
      <t xml:space="preserve">reviewed for Climate Change Adaptation and Disaster Risk Reduction integration. 
</t>
    </r>
  </si>
  <si>
    <r>
      <rPr>
        <b/>
        <sz val="11"/>
        <color theme="1"/>
        <rFont val="Times New Roman"/>
        <family val="1"/>
      </rPr>
      <t>In Q4/ 2015</t>
    </r>
    <r>
      <rPr>
        <sz val="11"/>
        <color theme="1"/>
        <rFont val="Times New Roman"/>
        <family val="1"/>
      </rPr>
      <t xml:space="preserve"> - Mainstreaming Climate Change project (Phase 2) - Mrs Anne Herman – Fua continued this assignment as the consultant to implement the findings of Daniel Lin. The report by Mr. Daniel Lin highlighted and recommended a number of key activities around strengthening climate change and disaster risk reduction mainstreaming in to national policy instruments.  The focus of Anne’s work is to address some of the recommendations from the Lin report:  
 Providing support through a policy development workshop to address the gaps identified in the drafting of existing policy instruments related to climate change and disaster risk management;
 Mainstreaming climate change and disaster risk management into policy development processes and integrating this into the existing policy framework 
 Providing support in the development of the NSDP (2016-2020) development process to ensure that CC and DRR considerations are mainstreamed into the NSDP and plans and actions that follow.
 Aligning CC and DRR mainstreaming policy efforts into the (soon to be developed) monitoring and evaluation framework for Joint National Action Plan (JNAP) for DRR and CC.
Revision of the Joint National Action Plan 
</t>
    </r>
    <r>
      <rPr>
        <b/>
        <sz val="11"/>
        <color theme="1"/>
        <rFont val="Times New Roman"/>
        <family val="1"/>
      </rPr>
      <t>In Q1/ 2016</t>
    </r>
    <r>
      <rPr>
        <sz val="11"/>
        <color theme="1"/>
        <rFont val="Times New Roman"/>
        <family val="1"/>
      </rPr>
      <t xml:space="preserve">, The SRIC-CC and its joint partners (EMCI/CCCI) contracted Mrs Anne Herman – Fua as the consultant to review and revise the JNAP. A national seminar on the JNAP process was planned for Q2 with key stakeholders and partners from the Cook Islands and abroad in attendance. 
</t>
    </r>
    <r>
      <rPr>
        <b/>
        <sz val="11"/>
        <color theme="1"/>
        <rFont val="Times New Roman"/>
        <family val="1"/>
      </rPr>
      <t>In Q2/2016</t>
    </r>
    <r>
      <rPr>
        <sz val="11"/>
        <color theme="1"/>
        <rFont val="Times New Roman"/>
        <family val="1"/>
      </rPr>
      <t xml:space="preserve">, A national workshop (Brilliant Resilience) was held. Over 122 stakeholders from Rarotonga, the Pa Enua and the region were represented at this workshop. A work draft of the  JNAP was presented at this workshop with participants providing their feedback. All feedback was collated and this provided the TA responsible for revising the document a great baseline to work from. 
</t>
    </r>
    <r>
      <rPr>
        <b/>
        <sz val="11"/>
        <color theme="1"/>
        <rFont val="Times New Roman"/>
        <family val="1"/>
      </rPr>
      <t xml:space="preserve">
In Q3/2016</t>
    </r>
    <r>
      <rPr>
        <sz val="11"/>
        <color theme="1"/>
        <rFont val="Times New Roman"/>
        <family val="1"/>
      </rPr>
      <t xml:space="preserve">, The JNAP II was now under an intense refinement process to reduce the document to 9 strategies, 24 outcomes, with 32 actions and 138 sub-actions. (It was 10, 24, 46, 150 respectively).The actions are separated into three thematic areas; 
</t>
    </r>
    <r>
      <rPr>
        <u/>
        <sz val="11"/>
        <color theme="1"/>
        <rFont val="Times New Roman"/>
        <family val="1"/>
      </rPr>
      <t xml:space="preserve">Thematic Area One </t>
    </r>
    <r>
      <rPr>
        <sz val="11"/>
        <color theme="1"/>
        <rFont val="Times New Roman"/>
        <family val="1"/>
      </rPr>
      <t xml:space="preserve">
Climate change adaptation, disaster prevention, mitigation &amp; preparedness (SP1, 2&amp;3*)
Establish programming and initiatives to increase the resilience of vulnerable populations to adapt to the immediate and long-term impacts of climate change and variability. Avoid hazards and mitigate their potential impacts by reducing vulnerabilities and exposure and strengthen capacities of communities to anticipate, cope and recover from the negative impacts of emergency occurrences and disasters
</t>
    </r>
    <r>
      <rPr>
        <u/>
        <sz val="11"/>
        <color theme="1"/>
        <rFont val="Times New Roman"/>
        <family val="1"/>
      </rPr>
      <t>Thematic Area Two</t>
    </r>
    <r>
      <rPr>
        <sz val="11"/>
        <color theme="1"/>
        <rFont val="Times New Roman"/>
        <family val="1"/>
      </rPr>
      <t xml:space="preserve">
Climate change mitigation &amp; low carbon development  
To promote an integrated approach combining policy, technology and management practices or behavioural change to reduce or prevent the emission of greenhouse gases and assist the country in the move towards a low carbon society
</t>
    </r>
    <r>
      <rPr>
        <u/>
        <sz val="11"/>
        <color theme="1"/>
        <rFont val="Times New Roman"/>
        <family val="1"/>
      </rPr>
      <t xml:space="preserve">Thematic Area Three </t>
    </r>
    <r>
      <rPr>
        <sz val="11"/>
        <color theme="1"/>
        <rFont val="Times New Roman"/>
        <family val="1"/>
      </rPr>
      <t xml:space="preserve">
Disaster response, recovery and reconstruction (SP4*)
Save lives and meet the basic subsistence needs of the affected population based on acceptable standards during or immediately after a disaster. Restore and improve facilities, livelihoods and living conditions and organisational capacities of affected communities, and reduced disaster risks in accordance with the “building back better” principle 
The JNAP II cabinet submission is planned for January 2017. The launching will also be around this time.
</t>
    </r>
  </si>
  <si>
    <r>
      <t>1.3 Operational climate early warning and information system (</t>
    </r>
    <r>
      <rPr>
        <b/>
        <sz val="11"/>
        <color theme="1"/>
        <rFont val="Times New Roman"/>
        <family val="1"/>
      </rPr>
      <t>CLEWS/ CLEWIS</t>
    </r>
    <r>
      <rPr>
        <sz val="11"/>
        <color theme="1"/>
        <rFont val="Times New Roman"/>
        <family val="1"/>
      </rPr>
      <t>)</t>
    </r>
  </si>
  <si>
    <t xml:space="preserve">By year 3, CIMs observational and data management capacity is enhanced (network of weather stations and related data management system expanded)
By the end of the programme, climate early warning and information products are regularly received and applied by at least 100 gov officials and 1000 households in the Pa Enua.  
</t>
  </si>
  <si>
    <t xml:space="preserve">By the end of the 3rd year, integrated climate change adaptation and disaster risk reduction action plans approved for each of the 11 inhabited Pa Enua, and harmonized with island development plans.
</t>
  </si>
  <si>
    <t xml:space="preserve">By the end of the 3rd year at least 500 island stakeholders and key players have been trained in climate and disaster risk assessment and management involving both men and women in an equitable manner
By the end of the 3rd year, at least 50 initiatives to build capacity in climate and disaster risk assessment and management are funded by the small grants programme, and are completed successfully, involving both men and women in an equitable manner.
</t>
  </si>
  <si>
    <t>1. Mangaia - Youth farmers project implemented - 5 direct beneficiaries (3 women and 2 men) and Community beneficiaries 500 (51% Women)approx. 
2. Pukapuka - Community hydroponic system on Pukapuka constructed and operational. Project completed.  Community beneficiaries 500 (44% Women)approx. 
3. Pukapuka - Fencing for Community Taro plantation. Project completed. Community beneficiaries 500 (44% Women)approx. 
4. Atiu – 4 trailers were delivered and handed over to the Taunganui Fishing Club on Atiu. This Club is the biggest Fishing Club on Atiu. Community beneficiaries 570 (50% Women)approx.
5. Pukapuka – Outboard Motor, 16 foot boat, trailer and safety equipment were delivered and handed over to the Tawa Lalo Fishing Club on Pukapuka. Community beneficiaries 500 (44% Women)approx. 
6. Pukapuka – Outboard Motor, 16 foot boat, trailer and safety equipment were delivered and handed over to the Tawa Ngake Fishing Club on Pukapuka. Community beneficiaries 500 (44% Women)approx. 
7. Mangaia – Outboard Motor, 16 foot boat, trailer and safety equipment were delivered and handed over to the Tamarua Village. Community beneficiaries 500 (51% Women)approx.
8. Atiu – Outboard Motor, 16 foot boat, trailer and safety equipment were delivered and handed over to the Teroto Fishing Club on Atiu. Community beneficiaries 570 (50% Women)approx.
9. Mitiaro - 10 traditional canoes were constructed and delivered to Mitiaro. Community beneficiaries 219 (45% Women)approx.
10. Mitiaro  – Outboard Motor, 16 foot boat, trailer and safety equipment were delivered and handed over to Mitiaro. Community beneficiaries 219 (45% Women)approx.
11. Mauke Sawmill Project. The project is for small operation machinery/sawmill to process the invasive acacia plants on the island. Timber from this project will be used for multiple projects. This project will eliminate invasive species of Acacia that has affected the native plants and water resources on the island. Project waiting for machinery to arrive over the festive break. Community beneficiaries 391 (48% Women)approx.</t>
  </si>
  <si>
    <t xml:space="preserve">By the end of the programme at least 50 local tourism enterprises apply climate resilient adaptation techniques in at least 3 islands (Aitutaki, Atiu and Manihiki)
</t>
  </si>
  <si>
    <r>
      <rPr>
        <u/>
        <sz val="11"/>
        <color theme="1"/>
        <rFont val="Times New Roman"/>
        <family val="1"/>
      </rPr>
      <t>Visuals;</t>
    </r>
    <r>
      <rPr>
        <sz val="11"/>
        <color theme="1"/>
        <rFont val="Times New Roman"/>
        <family val="1"/>
      </rPr>
      <t xml:space="preserve">
Increased visual communications - A fixed schedule between the SRIC-CC Programme and Cook Islands Television ensures that the good work of the Programme is made known out in the public. The updates is also shown (delayed coverage) in the Pa Enua. Pa Enua residents get to see or hear about activities that are happening in their community and also other Pa Enua communities. The initiative has increased visual communications of project progress with the public.
Communications through the social media such as Facebook has increased public awareness for the SRIC-CC programme and its activities. The CCCI team as administrators are adding articles and snaps of projects progressing in the Pa Enua.  This has been received well by the general public. 
</t>
    </r>
    <r>
      <rPr>
        <u/>
        <sz val="11"/>
        <color theme="1"/>
        <rFont val="Times New Roman"/>
        <family val="1"/>
      </rPr>
      <t>2016 Publications;</t>
    </r>
    <r>
      <rPr>
        <sz val="11"/>
        <color theme="1"/>
        <rFont val="Times New Roman"/>
        <family val="1"/>
      </rPr>
      <t xml:space="preserve">
In 2016 a report entitled "Impacts of 2015-2016 El Nino event in the Cook Islands" was written by Dr Teina Rongo after a visit and study in the Northern Cook Islands. According to the report the El Nino event that occurred in November 2015 to June 2016 decimated nearly 60% coral in the Northern Group Islands of Rakahanga, Manihiki, Penryhn and Pukapuka.  The warm temperature caused coral bleaching mostly on the fore reef habitats. Other changes noted during this event include the loss of seabirds and the decline of some important pelagic species.  
</t>
    </r>
    <r>
      <rPr>
        <u/>
        <sz val="11"/>
        <color theme="1"/>
        <rFont val="Times New Roman"/>
        <family val="1"/>
      </rPr>
      <t>2015 Publications;</t>
    </r>
    <r>
      <rPr>
        <sz val="11"/>
        <color theme="1"/>
        <rFont val="Times New Roman"/>
        <family val="1"/>
      </rPr>
      <t xml:space="preserve">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The document can be viewed by request of the Project team. 
</t>
    </r>
    <r>
      <rPr>
        <u/>
        <sz val="11"/>
        <color theme="1"/>
        <rFont val="Times New Roman"/>
        <family val="1"/>
      </rPr>
      <t>2015 Documentary;</t>
    </r>
    <r>
      <rPr>
        <sz val="11"/>
        <color theme="1"/>
        <rFont val="Times New Roman"/>
        <family val="1"/>
      </rPr>
      <t xml:space="preserve">
In 2015 a documentary entitled "A lifetime of change" was produced in this reporting year to make record of the marine related changes that people have seen in their lifetime. It is important to note that one of the contributors to this documentary recently passed away. His wealth of marine knowledge was captured in this documentary. This is one of the reasons for the documentary to have records before the holders of such knowledge pass on.
</t>
    </r>
  </si>
  <si>
    <r>
      <t xml:space="preserve">Project actions/activities planned for current reporting period are progressing on track or exceeding expectations to achieve </t>
    </r>
    <r>
      <rPr>
        <b/>
        <sz val="11"/>
        <color theme="1"/>
        <rFont val="Times New Roman"/>
        <family val="1"/>
      </rPr>
      <t>all</t>
    </r>
    <r>
      <rPr>
        <sz val="11"/>
        <color theme="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</si>
  <si>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of its major outcomes/outputs with only minor shortcomings.</t>
    </r>
  </si>
  <si>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major relevant outcomes/outputs, </t>
    </r>
    <r>
      <rPr>
        <b/>
        <sz val="11"/>
        <color theme="1"/>
        <rFont val="Times New Roman"/>
        <family val="1"/>
      </rPr>
      <t>but</t>
    </r>
    <r>
      <rPr>
        <sz val="11"/>
        <color theme="1"/>
        <rFont val="Times New Roman"/>
        <family val="1"/>
      </rPr>
      <t xml:space="preserve"> with either significant shortcomings or modest overall relevance. </t>
    </r>
  </si>
  <si>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major outcomes/outputs with </t>
    </r>
    <r>
      <rPr>
        <b/>
        <sz val="11"/>
        <color theme="1"/>
        <rFont val="Times New Roman"/>
        <family val="1"/>
      </rPr>
      <t>major shortcomings</t>
    </r>
    <r>
      <rPr>
        <sz val="11"/>
        <color theme="1"/>
        <rFont val="Times New Roman"/>
        <family val="1"/>
      </rPr>
      <t xml:space="preserve"> or is expected to achieve only some of its major outcomes/outputs.</t>
    </r>
  </si>
  <si>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most of its major outcomes/outputs.</t>
    </r>
  </si>
  <si>
    <r>
      <t xml:space="preserve">Project actions/activities planned for current reporting period  are </t>
    </r>
    <r>
      <rPr>
        <b/>
        <sz val="11"/>
        <color theme="1"/>
        <rFont val="Times New Roman"/>
        <family val="1"/>
      </rPr>
      <t>not</t>
    </r>
    <r>
      <rPr>
        <sz val="11"/>
        <color theme="1"/>
        <rFont val="Times New Roman"/>
        <family val="1"/>
      </rPr>
      <t xml:space="preserve"> on track and shows that it is </t>
    </r>
    <r>
      <rPr>
        <b/>
        <sz val="11"/>
        <color theme="1"/>
        <rFont val="Times New Roman"/>
        <family val="1"/>
      </rPr>
      <t>failing</t>
    </r>
    <r>
      <rPr>
        <sz val="11"/>
        <color theme="1"/>
        <rFont val="Times New Roman"/>
        <family val="1"/>
      </rPr>
      <t xml:space="preserve"> to achieve, and is not expected to achieve, any of its outcomes/outputs.</t>
    </r>
  </si>
  <si>
    <r>
      <t>Number of households in the Pa Enua and Rarotonga target villages (</t>
    </r>
    <r>
      <rPr>
        <sz val="10"/>
        <color theme="1"/>
        <rFont val="Arial"/>
        <family val="2"/>
      </rPr>
      <t>Ruaau and Akaoa)</t>
    </r>
    <r>
      <rPr>
        <sz val="9"/>
        <color theme="1"/>
        <rFont val="Arial"/>
        <family val="2"/>
      </rPr>
      <t xml:space="preserve"> and the  number of public officers dealing with Pa Enua sustainable development who have enhanced adaptive capacity to respond to climate-induced risks</t>
    </r>
  </si>
  <si>
    <t>At least four relevant national and island level policy instruments, and coordination mechanisms addressing have integrated climate risk management.
(most likely achieved already)</t>
  </si>
  <si>
    <t>Focal points have been appointed and fully assumed planning and coordination of  SRIC CC activities on all 11 inhabited Pa Enua.
11 focal points appointed and trained / re-trained (including new focal points in Mangaia, Atiu, and Mauke.)
6 out of 11 focal points are women (as of October 2016)</t>
  </si>
  <si>
    <t>By the end of year 1 of the programme SRIC Focal Points appointed and fully operational in 11 inhabited Pa Enua
At least 50% are women</t>
  </si>
  <si>
    <r>
      <t>By the end of the 3</t>
    </r>
    <r>
      <rPr>
        <vertAlign val="superscript"/>
        <sz val="9"/>
        <color theme="1"/>
        <rFont val="Arial"/>
        <family val="2"/>
      </rPr>
      <t>rd</t>
    </r>
    <r>
      <rPr>
        <sz val="9"/>
        <color theme="1"/>
        <rFont val="Arial"/>
        <family val="2"/>
      </rPr>
      <t xml:space="preserve"> year, integrated climate change adaptation and disaster risk reduction action plans approved for each of the 11 inhabited Pa Enua (10 plans), and harmonized with island development plans.
*MTR recommended that the initial target is ambitious and should be reduced to 7 Pa Enua. However, given progress made in this reporting period, the target remains as per original project design as above.
</t>
    </r>
  </si>
  <si>
    <r>
      <t>By the end of the 3</t>
    </r>
    <r>
      <rPr>
        <vertAlign val="superscript"/>
        <sz val="9"/>
        <color theme="1"/>
        <rFont val="Arial"/>
        <family val="2"/>
      </rPr>
      <t>rd</t>
    </r>
    <r>
      <rPr>
        <sz val="9"/>
        <color theme="1"/>
        <rFont val="Arial"/>
        <family val="2"/>
      </rPr>
      <t xml:space="preserve"> year at least 500 island stakeholders and key players have been trained in climate and disaster risk assessment and management involving both men and women in an equitable manner
</t>
    </r>
  </si>
  <si>
    <t>The implementation of the Small Grants Programme merger between SRIC-CC and GEF programme has been facilitated through the development of a National Steering Committee. In the third reporting year, there have been approximately 12 approved small grants applications to the SRIC-CC SGP. The smallest approved project is valued at approximately NZD$20,000.00. Each Pa Enua has a total SGP allocation of NZD$45,000.00. 
There have been 5 small grants projects completed during 2015-2016 in Aitutaki, Palmerston and Mangaia.  The project has found it more effective to focus on few higher impact projects rather than large number of small impact projects. Also to stay within allocated budget while considering the high logistical costs (i..e shipping). 
Based on Midterm Evaluation recommendation, target has been revised to 40 from 50.  This is to stay within allocated budget while considering the high logistical costs (i..e shipping).  Also the project has found it more effective to focus on few higher impact projects rather than large number of small impact projects.</t>
  </si>
  <si>
    <r>
      <t>By the end of the 3</t>
    </r>
    <r>
      <rPr>
        <vertAlign val="superscript"/>
        <sz val="9"/>
        <color theme="1"/>
        <rFont val="Arial"/>
        <family val="2"/>
      </rPr>
      <t>rd</t>
    </r>
    <r>
      <rPr>
        <sz val="9"/>
        <color theme="1"/>
        <rFont val="Arial"/>
        <family val="2"/>
      </rPr>
      <t xml:space="preserve"> year, </t>
    </r>
    <r>
      <rPr>
        <b/>
        <sz val="9"/>
        <color theme="1"/>
        <rFont val="Arial"/>
        <family val="2"/>
      </rPr>
      <t xml:space="preserve">at least 40* </t>
    </r>
    <r>
      <rPr>
        <sz val="9"/>
        <color theme="1"/>
        <rFont val="Arial"/>
        <family val="2"/>
      </rPr>
      <t xml:space="preserve">initiatives to build capacity in climate and disaster risk assessment and management are funded by the small grants programme, and are completed successfully, involving both men and women in an equitable manner.
*Based on Midterm Evaluation recommendation, target has been revised to 40 from 50.  This is to stay within allocated budget while considering the high logistical costs (i..e shipping).  Also the project has found it more effective to focus on few higher impact projects rather than large number of small impact projects.
</t>
    </r>
  </si>
  <si>
    <t>By the completion of the programme  climate resilient shoreline protection measures  are introduced in at least 15 Km* of coastline in at least 3 islands 
Based on MTE recommendations, the target has been downscaled to 15 km from 20.  Communities have shown strong interest in ecosystem-based coastal adaptation (i..e coastal replanting) rather than hard infrastructure solutions to coastal protection in some of the islands, which the project aims to continue to support.</t>
  </si>
  <si>
    <t xml:space="preserve">By the end of the programme at least 1000 households have access to enhanced health services (such as equipment and training.) and practices in all 11 islands. </t>
  </si>
  <si>
    <t xml:space="preserve">By the end of the programme at least four training packages are developed and receive positive feedback from users. 
Added based on MTE recommendation: At least 2 training materials are targeted specifically on impacts, engagements, and best practices from the gender perspective (including women, youth, people with disabilities, and any other vulnerable groups) </t>
  </si>
  <si>
    <r>
      <t xml:space="preserve">Please complete the following section at </t>
    </r>
    <r>
      <rPr>
        <b/>
        <i/>
        <sz val="11"/>
        <color theme="1"/>
        <rFont val="Times New Roman"/>
        <family val="1"/>
      </rPr>
      <t xml:space="preserve">mid-term </t>
    </r>
    <r>
      <rPr>
        <i/>
        <sz val="11"/>
        <color theme="1"/>
        <rFont val="Times New Roman"/>
        <family val="1"/>
      </rPr>
      <t>and</t>
    </r>
    <r>
      <rPr>
        <b/>
        <i/>
        <sz val="11"/>
        <color theme="1"/>
        <rFont val="Times New Roman"/>
        <family val="1"/>
      </rPr>
      <t xml:space="preserve"> project completion</t>
    </r>
  </si>
  <si>
    <t xml:space="preserve">1. 11 CSDP documents are finalised drafts and operational and been used by Island councils as a guiding tool for decision making for development.. The same is also used by applicants to view the priorities registered in the respective communities. Each CSDP contains key areas such as Tourism, Water, Education, Agriculture, Marine and Infrastructure. The development aspirations of the community within these key areas is identified. This is shown as activities and targets. In water for some of the Pa Enua this shows as:
- To increase rain harvested water storage capacity (water tanks) for all HH (100%) by end 2015. 
-To deliver water management training (response to drought) for the community. 
- To deliver water conservation awareness programmes 
- To deliver water tank maintenance training for the community. 
Similar activities are made clear across the sectors and is clear and simple for the community to understand and use. The development of community plans has been the practice in government for some time. What is new to the community planning is climate proofing activities across the sectors. In water, these include improving water management and increasing conservation awareness to alleviate the impact of drought. Education in climate change and adaptation and mitigation activities that can minimise carbon footprint is also part of training that is planned as priority.
In Q3/2016, the process of reviewing and revising the CSDP's commenced with Atiu and Aitutaki.
</t>
  </si>
  <si>
    <r>
      <t>1. Training in Climate Change, Adaptation, Disaster Risk Reduction and Disaster Risk Management was delivered on Mauke Pa Enua in this quarter. At the request of the Mauke community in quarter 2, Dr Teina Rongo and Ms Celine Dyer delivered training on Mauke Pa Enua. Dr Rongo and Celine were the authors of the documentary developed under the SRIC-CC Programme entitled – “A Lifetime of Change”. The training referenced a lot of the work that had been completed in the Northern Pa Enua to date. The training was attended by approximately 80% of the Mauke community. Over 70% of the participants were women. The training here focussed on fishing and the marine ecosystems and explanations for changes witnessed by the locals. 
2. SRIC-CC focal Point staff for Penrhyn Pa Enua arrived on Rarotonga in Q4/2015 for project training. Mr. Thomas Taime progressed the Penrhyn “Pitaka Project” through the procurement stages. The Pitaka project was developed by the Penrhyn School students in quarter 2 – 2015 and includes construction of a small observatory at the turtles breeding sites on one of the uninhabited islets that make up Penrhyn Pa Enua. The project also includes cleaning and the planting of new local trees. This project was completed in Q4/ 2016. 
3. SRIC-CC Focal Point staff for Manihiki arrived for his project training in Q1/2016 . He worked with Thomas Taime on the Northern Water Project.  
4. SRIC-CC focal Point staff for Pukapuka - Lucky Topetai arrived in Rarotonga in mid Q1/ 2016 for project training. Mr Topetai worked on the Pukapuka Nortehrn Water Project and worked with John McLeod and Thomas Taime on other projects too. 
5. In late Q1/2016, Mrs Melina Tuiravakai was appointed as FP for Palmerston and Mr Teariki Rongo was appointed as FP for Mauke. 
6. Training for Pa Enua project staff also included;
Site Visit to Te Ipukarea Society - FP for Manihiki John Mcleod, FP for Palmerston Melina Tuiravakai and FP for Pukapuka Lucky Topetai visited the Te Ipukarea Society (TIS) to see worm farm bins at work. The team found the process very interesting that it can come very useful in the farming projects in the Pa Enua in their bid to move towards a more organic approach in agriculture and
A Site Visit to Oasis Hydroponics  - FP for Manihiki John Mcleod, FP for Palmerston Melina Tuiravakai and FP for Pukapuka Lucky Topetai visited the Oasis Hydroponics set-up in Tupapa (Rarotonga) to learn more about the operation of a successful Hydroponic system. The variety of plants that can be grown in a hydroponic setting was great for the team to include into their respective projects for their Pa Enua. It was an extremely successful site visit that showcased a wide variety of lettuce, mung beans, celery, mint, basil, rosemary, parsley and tomatoes that are grown onsite. Currently the company is testing grinded coconut husk for planting and as a potential pesticide. 
7. Southern Schools Workshop – Following the success of the Northern Islands school workshop last July 2015, SRIC-CC in partnership with the Ridge to Reef project conducted a week long workshop from April 22nd to 29th on Rarotonga for the southern island schools. The objective of this workshop was to give students the opportunity to build their awareness of climate change, protected areas management, biodiversity and other environmental issues that will be exacerbated with the negative effects of Climate Change. The Youth participants aged from 11 years to 17 years old.  The breakdown for Gender participant were 68% Women and 32% Men).
8.The Raurau Akamatutu Workshop in Mitiaro – The workshop was attended by 57 participants from Mitiaro, Atiu and Mauke</t>
    </r>
    <r>
      <rPr>
        <b/>
        <sz val="11"/>
        <color theme="1"/>
        <rFont val="Times New Roman"/>
        <family val="1"/>
      </rPr>
      <t xml:space="preserve"> </t>
    </r>
    <r>
      <rPr>
        <sz val="11"/>
        <color theme="1"/>
        <rFont val="Times New Roman"/>
        <family val="1"/>
      </rPr>
      <t xml:space="preserve">[50% women]. Participants learned and shared traditional food preparations and how the return of some of these practices can assist them in adapting to climate change and natural disasters. The traditional art of the dry banana’s was demonstrated and documented. The dried banana’s keep up to 30 years in the traditional preservation methods in Mitiaro. The objective of the workshop was to teach and share traditional practices in preserve. 
</t>
    </r>
  </si>
  <si>
    <t xml:space="preserve">In Q4/2015 The Logical framework approach (LFA) training – completed. Training attended by 28 participants  (9 women and 19 men participated), from Government, Private sector businesses and civil societies. The training was held over 5 days in the classroom and 5 days of one to one training with facilitators. Purpose of training was to assist participants in strengthening project development through the LFA process. The LFA process is also used in policy and business plan development, this assisted Organisation representatives in strengthening policies in the respective policies. Feedback from this training was some organisations were looking at reviewing some of their internal policies and were also using the training to revise and strengthen their process of developing their Business Plans.  
National Platform Meeting
CC, SRIC, DRM, JNAP, NatCom UNFCCC Platform Meeting – The Platform meeting has continued to be held once a quarter. At this meeting, coordination is strengthened, progress in this field is raised and arrangements between partners are made. 
The Q4/2015 Platform Meeting was attended by approximately 30 participants (18 women and 12 men participated). There were 11 short project presentations made. The SRIC-CC funded 5 of the projects presented (Health, EMCI - Geo Portal, JNAP II planning and Marine assessment on Penrhyn and CSDP development). 
The Q1/ 2016 meeting was attended by 28 participants (22 women and 6 men participated) from Government, Private sector businesses, civil societies and interested individuals. The meeting was held over a 1/2 day. The Purpose of meeting was to assist participants in strengthening project development and to discuss project updates from Adaptation Fund, UNDP Samoa Office, EU project with USP/GCCA, NatCom - UNFCCC, JNAP, Adaptation Fund, Green Climate Fund (GCF), SRIC-CC, R2R and Marae Moana Programme.    
In Q2/2016 the Platform Meeting was attended by over 40 participants (28 women and 12 men participated)  from Government, Private sector, civil societies and interested individuals. The meeting was held over a 1/2 day. Discussed and presented at the meeting was; The Cook Islands National Sustainable Plan (NSDP), NatCom, feedback from the IPCC Pacific Meeting, SRIC-CC project progress and the Green Climate Fund, EU PAC TVET Programme and the Pacific Women’s Negotiations Workshop. 
In Q3/2016, the Platform meeting was attended by 30 participants (20 women and 10 men participated) from Government, Private sector businesses and civil societies. The meeting was held over a ½ day. The Purpose of the meeting was to strengthen project synergies, raise CCA and DRR activities awareness and report project progress. </t>
  </si>
  <si>
    <t>The delivery in this reporting year was USD$1,246,378.89. Activities in the following components are as follows; 
Component 1  These included, the revision of the National Sustainable Development Plan (NSDP). This revision ensured that Climate Change activities was reflected strongly. The document is now endorsed. The next activity was the revision of the Joint National Action Plan for Climate Change and Disaster Risk Reduction.   This document is approximately 90% completed with some minor amendments before it is tabled with cabinet for endorsement. The Logical framework approach (LFA) training workshop which taught participants to review existing and develop new policies. The target was for Ministries to learn the skill and start the process of reviewing their internal policies and when the national documents (NSDP &amp; JNAP) are revised they start the process of revising their internal policies to align. Also completed in this component was the start of developing the tendering documents for the Climate Early Warning &amp; Information Systems (CLEWS). These activities made up for USD$40,565.78 of spending.
Component 2 The development of the Community Sustainable Development Plans (CSDP's) for each of the islands is revised to also align with the National documents developed in Component 1. This ensured that planned activities on the ground included Climate Change and more importantly aligned with the NSDP and the JNAP. The next activity in this component was for training of key stakeholders and general community in the Pa Enua. This included participants travelling from the Pa Enua to participate at the Brilliant Resilient Workshop (BRW) on Rarotonga. At the BRW, the Island administrators were provided with lessons on Climate Change Adaptation and presentations on the many activities that Cook Islands Government and its partners and donors are doing across the islands. Participants also received insight on the (at the time) draft revised JNAP and NSDP documents.  Participants were also given presentations from various agencies on the progress of work been implemented across the islands. The BRW was also attended by regional and international partners. The week long workshop was used by participants from the Pa Enua as an opportunity to meet partners, learn of progress and existing opportunities. The BRW ended with the administrators going through an exercise in drafting business plans using the available templates and how best to incorporate Climate Change Adaptation measures into these plans. This component also included trainers from Rarotonga travelling to the Pa Enua to implement training with the wider community. This was the "Maroro Tu" workshop and the "Raurau Akamatutu" workshops that was implemented over 6 islands. These activities made up for USD$220,338.72 of spending in this reporting year. 
Component 3 This was the biggest expenditure with a total of USD$902,637.04. This was spread over 34 projects implemented in this reporting period. The projects in this component included the delivery of 16 projects on 7 islands under the Small Grants Programme. The Small Grants projects included strengthening or supporting Fishing, Agriculture, Water, House Tie-down, Community Safety jackets and the Disability sector on the islands. Under the Climate resilient agricultural and fisheries practices, there were 8 projects delivered over 4 islands. Under the Water Management capacities enhanced - there were 5 projects delivered over 4 islands. 2 projects are completed and 3 projects are in implementation. There are another 4 that started outside of this reporting period. This will be reported in the next PPR. Under  Coastal protection enhanced in the Pa Enua, there was 1 project that was started in this reporting year. Under Resilience of tourism enterprises enhanced on 3 Islands, there were 3 projects started in this reporting year on 2 islands (Atiu and Mangaia). Under Health support and vector-borne control, Activities under this project included;
To train Pa Enua health officers in vector-borne awareness and control, To strengthen capacity of Pa Enua health officials to manage vector-borne outbreaks and To raise public awareness around vector borne illnesses, sector monitoring and control methods and also awareness of the sector plan to respond to outbreaks.
The impact of this project spread to 100% of all inhabited islands of the Cook Islands including the main island Rarotonga. In the 2014 "Dengue fever" and "Zika virus" outbreak on Rarotonga and the Pa Enua, the Ministry of Health were able to effectively respond to the outbreak using resources purchased through this SRIC-CC project. The resources had just arrived two weeks before the outbreak occurred. , In this reporting period the SRIC-CC Programme purchased 10 new battery operated mist machines. The MOH have not yet had the chance to test the new machines in an operation. In the meantime training of new staff and re-training of existing staff and a strong community awareness programme continues. This project has delivered beyond its target.  
Component 4 Activities in this component include the release of 3 publications. In 2016 a report entitled "Impacts of 2015-2016 El Nino event in the Cook Islands" was written by Dr Teina Rongo after a visit and study in the Northern Cook Islands. According to the report the El Nino event that occurred in November 2015 to June 2016 decimated nearly 60% coral in the Northern Group Islands of Rakahanga, Manihiki, Penryhn and Pukapuka.  The warm temperature caused coral bleaching mostly on the fore reef habitats. Other changes noted during this event include the loss of seabirds and the decline of some important pelagic species.   In 2015,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In 2015 a documentary entitled "A lifetime of change" was produced to make record of the marine related changes that people have seen in their lifetime. It is important to note that one of the contributors to this documentary recently passed away. His wealth of marine knowledge was captured in this documentary. A total of USD$7,123.14 was spent under this component.
For Programme Management of the SRIC-CC Programme a total of USD$96,326.49 was spent in this reporting period. This included salaries for 4 full time staff and administration support/ resources for the office.</t>
  </si>
  <si>
    <t xml:space="preserve"> 
Successful past partnerships have encouraged discussions with new partners in this reporting year. We have increased our PPP's in this reporting year as listed below. EUGIZ Program - $600,000.00 NZD (Northern Water Projects),  EUGCCA (Logical Framework Approach Training - $30,000.00 NZD, Ridge to Reef (R2R) - $30,000.00. Government Agency Partnerships and Key Stakeholders - Ministry of Infrastructure Cook Islands, Ministry of Agriculture, Ministry of Health, Cook Islands Tertiary Training Institute, Ministry of Education, Pa Enua Governance Unit, Cook Island Tourism, Bank of the South Pacific, BlueSky Cook Islands, Air Rarotonga, Pa Enua Island Governments, Pa Enua Aronga Mana &amp; Community and PrimeFoods. 
</t>
  </si>
  <si>
    <t xml:space="preserve">The project partnered with GEF-R2R project  under the National Environment Services in hosting and conducting a Southern Schools Workshop that looks to build awareness on CC, protected area management, Biodiversity and other Environmental issues.                                                                                                                                                 The Pa Enua island governments has provided free labour and land access to begin the climate change adaptation activities; for example the Atiu and Mangaian local governments have also provided free labour to install water tanks for all beneficiaries. Palmerston and Rakahanga local governments provided free labour to construct roof tie downs (Palmerston) and culverts(Rakahanga). Pukupaka, Nassau, Manihiki provided free labour to construct their Hydroponics (Manihiki, Pukapuka) &amp; Agriculture Fencing (Pukapuka &amp; Nassau). Penrhyn Islands Government provided free labour to construct the Pitaka Turtle Observatory (Te Hare Natura) and the Land Owners provided their land for free for the Te Hare Natura for Hakono Haranga Incorporated (NGO).  Furthermore, the German Technical Cooperation (GIZ) has provided a 400,000 EUR co- finance to install water tanks in the Northern Islands.                                                                                                                                                  The Northern water project is a partnership between the SRIC programme and the EU GIZ to increase water capacity storage in the Northern group islands. Under this project the existing community water tanks will either be repaired or if need be new ones constructed to increase water storage on these islands. This partnership hopes to alleviate water shortage situation by providing more water storage capacity on these islands to mitigate future drought conditions.    Private Public Partnerships between the SRIC programme and PrimeFoods, Bank of the South Pacific, BlueSky Cook Islands, Air Rarotonga, Red Cross Ministry of Infrastructure Cook Islands, Ministry of Agriculture, Ministry of Culture, Ministry of Health, Cook Islands Tertiary Training Institute, Ministry of Education, Pa Enua Governance Unit, Cook Island Tourism, Pa Enua Island Governments, Pa Enua Aronga Mana &amp; Community for workshops, events  and project support.    </t>
  </si>
  <si>
    <t xml:space="preserve">The SRIC project has been systematically supporting the development of Community Sustainable Development Plans (CSDP), through the Pa Enua Governance Unit (PEGU) - of the Office of the Prime Minister. Through a set of consultation and awareness meetings in Pa Enua, the understanding and appreciation of the CSDP and the need to address CCA-DRM risks attached to it has been strengthened. The community now fully understands the importance of planning and registering their activities within the CSDP. Under the new Pa Enua Governance arrangements, the Executive Officer who is responsible to the respective Island Council has the responsibility of maintaining the CSDP. Every year, if needed changes are made after the CSDP is re-presented to the Island Council.  
Further steps taken to help communities plan include; having a person from within the community established as the SRIC focal point. Focal points are those selected by the respective island council that has subject matter understanding in climate change, adaptation, disaster risk reduction and overall project management. It is the focal point that can encourage and help people understand the benefits and how they can contribute to community planning. Targeted training programmes has been initiated during the 2nd reporting year, based on a systematic learning needs assessment completed. This has resulted in further strengthening of community understanding on the project subject and related planning processes. Apart from the training programmes community understand has been also enhanced through the initiation of ground level adaptation measures, esp. in the water and health sectors, while a set of community-led small grants projects is also coming up. It is recommended that this risk to be removed as it has been fully mitigated and no-longer exist.
Risk no longer is relevant due to: there is strong understanding and ownership of the importance of integrating climate change adaptation and disaster risk reduction into island level planning processes.  Therefore, there is no risk for low community understanding delaying the process.  Island government are mandated to have their Business Plan, DRM plan and Sustainable Development Plan.
Sustainable Development Plan - vision.  Business plan - implementation plan for the Sustainable Development Plan.  DRM plan is mandated under the DRM Act 2007.
</t>
  </si>
  <si>
    <t xml:space="preserve">Close monitoring of any developing climate events over the duration of the programme and ensuring responses are effected within the national DRM response framework.
Monitoring and seasonal forecasts continue to arrive at the PMU from the Cook Islands Meteorological Services. If risks are high then projects are planned for implementation outside of cyclone season (November to April). Soon, the implementation of the observation network of weather stations and CLEWS will further enhance CIM functions towards this. 
Cook Islands vulnerability to extreme climatic events remains at medium risk level.  Between 2015 - 2016, there were 4 Cyclones (Ula, Victor, Winston, Yalo) and 1 Tropical Depression (18F) in 2015-2016 which affected the Northern and Southern Cook Islands.  Furthermore, there were droughts, flooding as that affected many of the islands in the south and several king tides that affected the many islands in the northern , delaying and / or damaging crop production processes.
</t>
  </si>
  <si>
    <t xml:space="preserve">Active engagement of the respective Island Councils, supported by the Focal Points employed by the project ensures effective coordination. Establishment of a procedure for a small grants programme that allows community ownership and actions driven by them. The transportation challenges are mitigated through coordination of passenger transportation with other agencies to set up joint arrangements and share costs. Visits to several Pa Enua in the North are aligned with project delivery or scoping activities of other projects or programmes to minimise costs.  For the transportation of goods and equipment supplied through the project a solution being pursued is to hand it over to the service providers, through including this function as part of the overall contract. The PMU also attends the project managers meetings with the National Infrastructure committee and through this, is aware of other in-country capital projects for the Pa Enua, in order to coordinate the transportation and delivery to the islands. Currently a Communication Plan is being devised, that will established tailored means and dissemination channels.
Coordination and monitoring of island level climate change adaptation and Disaster risk reduction initiates have been incorporated into the job descriptions of the island council members after the recent election in June 2016 (after the midterm evaluation visits).  With this institutional change, the coordination level has increased, and therefore, coordination at the island level has improved.   In addition, a communications officer was recruited in this period and this have really boosted the outreach and communication of project activities through various mediums such as Facebook, TV, Radio, Newspaper and website. A Statistics report made available through the progress reports indicate that the social media updates and post reached a total of 6,201 people in Q1 to 273,796 in quarter 3.
</t>
  </si>
  <si>
    <r>
      <t xml:space="preserve">The plans to upgrade water stream intake and reticulation structure and related management aspects in Mangaia Island, Tamarua village has been affected by concerns of landowners for the catchment area’s ability to provide water for agricultural activities in their community and provide water for Tamarua Village household use at the same time. While discussions are being further facilitated through the engagement of Island Council and technical support, other alternative technical solutions are being assessed (rainwater capture and storage).
The above is what occurred in 2014 and the SRIC-CC PMU proceeded to meet with the Tamarua community. At this meeting, the option to switch the water project design to household water tanks was accepted and supported by the residents of Tamarua Village. The project team proceeded to change the design and in August 2015 materials for household water tanks started to arrive in Tamarua village. At the time of reporting, the project is now in implementation.
</t>
    </r>
    <r>
      <rPr>
        <sz val="10"/>
        <color theme="1"/>
        <rFont val="Calibri (Body)"/>
      </rPr>
      <t xml:space="preserve"> The project prioritize location of the  government crown land.  Furthermore, as part of the small grants application / screening process, one of the check list item will include information related to land ownerships can be reviewed and cleared in advance.  E.g. The hydroponics project in Tauhunu village that had to relocate to a new site when the land owner asked for their land to be returned. </t>
    </r>
    <r>
      <rPr>
        <sz val="10"/>
        <color theme="1"/>
        <rFont val="Calibri"/>
        <family val="2"/>
        <scheme val="minor"/>
      </rPr>
      <t xml:space="preserve">
Changes have been implemented in the vetting and approval process of the projects to include a checklist section on land tenure if needed for the project(s). The approval committee will follow-up with projects with land tenure/MOU and where needed will be completed and signed. </t>
    </r>
  </si>
  <si>
    <t xml:space="preserve">Alignment of proposed activities to the respective CSDP's is now set in concrete. This is known to the community through the focal points and the PMU in visits to the Pa Enua communities, it is also administrated by the respective local government. 
A clear criteria has been communicated through the application templates by the PMU to the respective communities that the proposed activities for small grants or sectoral interventions has to be part of or fully aligned with the CSDP, in order to be  considered for implementation.
Due to a court decision (in the post - 2014 general elections),  where the Mitiaro community was to run a by-election, the SRIC-CC programme remained clear of Mitiaro until such time their election process was completed. This was to ensure that the programme was not later accused of delivering a project during campaigning period. The task was carried out after the elections process on Mitiaro was completed.  It is recommended that this remain at medium.   
As per recommendations of the MTE is the CSDP's are in review so that they will align with the JNAP and NSDP to support the mainstreaming of CC in key development sectors' policy ( agri, infrastructure, marine resources, tourism, water) at the national &amp; island level). In this period, initial training has been provided at the National Brilliant Seminar and ongoing updating of the CSDP in the Pa Enua, starting with the island of Atiu. In the next reporting year the program will implement the second recommendation under this component to develop an 'Action Plan' for each sector ( agri, infrastructure, marine resources, tourism, water) within the new revised CSDP with the local government. </t>
  </si>
  <si>
    <t xml:space="preserve">A key responsibility of the national platform for DRM and CC is to ensure strong coordination and collaboration between programme partners. In addition sub-committees have been formed on some thematic/sectoral areas (like water, agriculture) to further enhance national coordination. The planning of SRIC-CC activities is coordinated through existing  bodies, like with the recently formed Infrastructure Committee. Further to this, the SRIC-CC Programme has an awareness of project progress on national television every week - this has resulted in an increase of other programme representatives meeting with the SRIC-CC programme to discuss partnerships. In this reporting year the SRIC-CC programme has entered agreements with EU-GIZ Programme to strengthen water capacity storage in the Pa Enua. The EU-GIZ Programme will fund Euro 400, 000.00 towards the Northern Water project that was designed under the SRIC-CC Programme thus increasing our support for the Pa Enua. The merging of the SRIC-CC Small Grants component with the GEF Small Grants component is a partnership that was implemented in this last reporting year. This has lead to a stronger coordination of support for the Pa Enua and also increased support for our communities. Applications are shared between SRIC-CC and GEF and handed towards the Programme that best fits its criteria. 
Various partnerships have been established with in the Public, Private and NGO's sectors. These include: Government -Ministry of Health (Namu Project), Ministry of Education &amp; NES (Ridge to Reef Projects) (Senior School workshops), Island Government, NES (P3D modelling), BTIB (Business training for small grant projects), Private - Air Rarotonga, Bank of the South Pacific and Prime Foods, NGO's - Te Ipukarea Society and CINDC. 
</t>
  </si>
  <si>
    <t>Due to Government procurement process/tender process this is unavoidable. The PMU has addressed this by hiring a technical team to primarily focus on tender procurements. That has minimized delays.  This row needs to be deleted and is no longer an issue.</t>
  </si>
  <si>
    <t xml:space="preserve">The SRIC-CC team is utilizing the government's staff training module as par to the induction process of new staff. Project processes are codified and compiled into accessible formats / packages.  Training is also conducted for the logical framework approach. </t>
  </si>
  <si>
    <t xml:space="preserve">Gender awareness and advocacy is at a medium to high level in the communities due to the work of advocates at national and community level and the fact that women now sit on the Island Council in comparison to the past. To further support this more women now also hold high roles/post across government. Recommend reducing this risk to Low.
Advocates for gender continue to raise gender awareness amongst stakeholders at national level. The contents of the above paragraph remain the same in this reporting year. In trainings and public forums it must be noted that the whole community is invited to attend. In most cases there is a 50% turnout of both women and men.
Workshops, Seminars and several Pa Enua Projects have been conducted this year 2015-2016 i.e. Agriculture (MGLAI Youth  3 of the 5 youth are young women), 6 of the 11 Focal Points who coordinate the projects in the Pa Enua are women,  Southern Group Pa Enua Students workshop 68% of the participation were young women and 32% were young men (1 project was successfully 100% completed), The Brilliant Resilient Seminar had participation from all 11 Pa Enua, Workshops Raurau Akamatutu, Maroro Tu, P3D Modelling, National Negotiations and Geo Portal had participations from Puaikure, Mangaia, Mitiaro, Atiu and Mauke.  The outcome of the Raurau Akamatutu workshop assisted in preserving and perpetuating traditional ways of preparing food for food security while encouraging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These were captured on video and uploaded on FB.        The NSDP for 2016 to 2020 has a total of 16 Goals, of those goals 13 are related to Climate Change in promoting sustainability and resilience for our communities/country. </t>
  </si>
  <si>
    <t>To date all water work include 
1. Atiu (159 tanks, 570 beneficiaries) Palmerston (30 tanks, 70 beneficiaries) and Aitutaki (309 tanks, beneficiaries 1200) household water tanks project completed in 2015
2. Tamarua (30 tanks) Water project completed in 2016  70 beneficiaries (40 men &amp; 30 women approx)
3. Ivirua (51 tanks) Water project completed in 2016.  150 beneficiaries (90 men &amp; 60 women approx)
4. Northern Water Project for Pukapuka (3 community tanks), Community beneficiaries 500 (44% Women)approx.  Manihiki (3 community tanks) and Rakahanga (2 community tanks), started in 2016. 60% completed.
5. Mitiaro (51 tanks) Water project to start in early 2017. Community beneficiaries 219 (45% Women)approx.
6. In partnership with EU-GIZ Programme - Northern Water Project - Phase II for Penrhyn (4 community tanks), Nassau (1 community tank) and Palmerston (1 community tank) will start in 2017.</t>
  </si>
  <si>
    <t xml:space="preserve">1. Atiu Cold pressed Coconut oil production project led by a women's group is in implementation.  The project is 95% completed. The opening of the coconut operation is planned for early February 2017.  This will be the first coconut cold press operation completed. Manihiki and Mauke are set to start in 2017 using the lessons learned through the Atiu project.  Community beneficiaries 570 (50% Women)approx.
The Mauke operation includes a;
#A coconut tree banding operation to stop rats from climbing up the tree to feed on the young coconuts. 
# A rat eradication programme
# A strong awareness programme is also planned for Mauke operation. 
# There is also a coconut tree replanting operation planned. The coconuts that will be used for replanting will be taken from trees that are seen as favourable for this operation. 
# A coconut tree thinning operation is planned. The thinning out operation will include the removing of trees that are growing too close to each other, senile trees and trees that are not producing coconuts favourable for this operation (medicinal coconut trees will not be touched).   Community beneficiaries 391 (48% Women)approx.
2. The Coconut oil operation intends to also produce new products that will cater for the small but steady tourism industry. Handcrafts on Atiu include weaved hats, fans and fine mats and other weaved products using local fibres from coconut trees. This work is labour intensive and is fine for young people as the fibre curing process includes, climbing the tree and cutting the young coconut leave fibres, drying, sorting and preparing the fibres. This includes some heavy lifting (and climbing). The skills of the weaver is used well in choosing the right fibres from the start and ensuring they are properly cared and handled in the preparation process. This work calls for the use of young and energetic labourers and skilful and experienced weavers. 
3. Replanting of Pandanus trees for Crafting. This project is targeted for Tamarua village and Tavaenga village youth. Wandering and wild animals are grazing on the Pandanus plant. This is causing problems for the youth and mamas that are engaged in craft work using this resource. They wish to now fence an area large enough to plant several hundred plants and keep them safe from the grazing animals. Project is awaiting shipping availability to transport goods to Mangaia.
4. Maramou well project. This project is set to support 3 tourism accommodations on Atiu Pa Enua. Water shortages have affected tourism bookings in the past with cancellations. The tourism accomodators of Atiu have asked for water tanks to support their operations. This well project is in implementation now. The water tank project will start after the well project is fully completed.    
</t>
  </si>
  <si>
    <t>1. Vector Borne Project implemented by the Ministry of Health is now completed.  
Activities under this project included;
a) To train Pa Enua health officers in vector-borne awareness and control,
b) To strengthen capacity of Pa Enua health officials to manage vector-borne outbreaks through the procurement (and supply) of needed resources.
c) To raise public awareness around vector borne illnesses, sector monitoring and control methods and also awareness of the sector plan to respond to outbreaks.
These activities have been initiated in  Manihiki, Penrhyn and Rakahanga. 
Note: In the 2014 "Dengue fever" and "Zika virus" outbreak on Rarotonga and the Pa Enua, the Ministry of Health were able to effectively respond to the outbreak using resources purchased through this SRIC CC project. The resources had just arrived two weeks before the outbreak occurred. 
In 2015 another potential outbreak (passing through inbound passengers returning from Tahiti) was stopped when Health officials responded through isolating the patients, spraying their surrounding home area and activating a community inspection. The community responded through cleaning and clearing potential mosquito breeding sites and reported any suspected cases of mosquito spread illnesses to the MOH. 
In 2016, the same also happened with passengers returning to the Cooks from Samoa. The same response was activated by the MOH as soon as the passengers complained of dengue like symptoms. The potential outbreak was stopped.
In 2016, the SRIC-CC Programme purchased 10 new battery operated mist machines. The MOH have not yet had the chance to test the new machines in an operation. In the meantime training of new staff and re-training of older staff and a strong community awareness programme continues. 
A community inspection was announced in preparation for the 2016 festive season. This is to ensure that with the increase of returning Cook Islanders and visitors over Christmas, the chance of a dengue fever outbreak is minimal. This will be closely monitored by the MOH. 
As per the report and feedback from the Ministry of Health, everyone has benefited from the Electrical mister under the SRICCC program. The sprayers were distributed by islands, Rarotonga 2, Aitutaki 2, Manhiki 1, Managia 1, Penrhyn 1, Mauke 1, Atiu 1 . All HPO were involved in the training sessions, 2 female HPO and 18 male HPO. Dedicated and commitment of everyone in all prevention and control activities hence no outbreak of dengue, zika and chikunkunya. Also, the Cook Islands has been declared Free from Lymphatic Filariasis (Vector borne disease) by Dr. Margret Chan, Director General of WHO in September, 2016. Everyone, We have use the media frequently (TV, Newspapers, Radio and a also all our publicity in pamphlets, posters, leaflets and finally our TV roll on program at the arrival hall at the airport to make everyone of ways to prevent them from getting these diseases.</t>
  </si>
  <si>
    <t xml:space="preserve">1. Highly satisfactory -  
A) 1.2 National Polices reviewed for Climate Change Adaptation and Disaster Risk Reduction integration. I have given this a Highly satisfactory rating as there are improvements in the coordination of activities for DRR/ DRM and CCA in the JNAP and the NSDP. These documents are lead national documents and both have areas dedicated to Climate Change Adaptation, Climate Change Mitigation, Disaster Risk Reduction and Disaster Risk Management. While there is plenty of room for further improvements what has happened in this reporting year has improved understanding for these broad areas (CC &amp; DM), increased awareness for the documents and plans in place and bettered coordination of progress in these areas. 
B) The second area I gave a "Highly satisfactory" rating was - 2.1 Integration of CCA and DRR into the Community Sustainable Development Plans (CSDP). Before SRIC-CC, planning in the Pa Enua through the use of their CSDP's was minimal. Only a hand full of people knew about the importance of the plan. In fact, more people did not know that a community plan existed. Through the implementation of the SRIC-CC programme, when applications are sent to SRIC-CC one question that needs to be answered by the applicant is...Is this in the CSDP for your island. The query has led to people seeking the document to check. In time, the importance of the document has increased as more people now know that with SRIC-CC, if it is not in the CSDP...then there is a high chance that it will not be funded under SRIC-CC. In 2016, the Atiu CSDP review was the biggest gathering of people that the SRIC-CC has ever pulled together on Atiu. People came to be a part of the document review as they wanted their ideas and plans put into their CSDP.
C) The third area I gave a "Highly Satisfactory" rating was 2.2. In each of the 11 inhabited Pa Enua, island councils, administrators, technical officers, farmers, fishers, households and business owners trained in planning and undertaking integrated climate change adaptation and disaster risk reduction initiatives, consistent with the island development plans in the water component. There have been plenty of training delivered in this year. The feedback has been great with some recommendations to run additional trainings but with more focus on certain areas (marine). Other trainings are reported and covered well in the matrix above.  
D) 3.1 Small grants delivered to the 11 Pa Enua and their communities, to implement CCA and DRR actions. This I gave a Highly Satisfactory because a high delivery was made in 2016. The projects were implemented by the SRIC-CC Project team in partnership with the respective Island Councils and the beneficiary groups. Whilst the team was delivering projects in other mainstream areas, we also managed to deliver 17 SGP projects. 
E) 3.2 Climate resilient agricultural and fisheries practices. This I gave a Highly Satisfactory because a high delivery was also made in 2016. The projects were implemented by the SRIC-CC Project team in partnership with the respective Island Councils. The team managed to deliver 11 Climate resilient agricultural and fisheries practices projects. 
F) 3.3. Water Management capacities enhanced. This I gave a Highly Satisfactory because a high delivery was also made in 2016. The projects were implemented by the SRIC-CC Project team in partnership with the respective Island Councils and specialised technical people. The team managed to start 5 water projects and complete 2 projects (Tamarua &amp; Ivirua) in this reporting period.  The remaining 3 water projects (Manihiki, Rakahanga and Pukapuka) are 60% completed.
G) 3.6 Health support and vector-borne control introduced. This I gave a Highly Satisfactory because a high impact of this project was noted in 2016. With the potential outbreak of dengue fever and Zika virus stopped a number of times. This is reported in the matrix above.
2. Satisfactory
H) 3.4. Coastal protection enhanced in the Pa Enua. This I gave a Satisfactory as only a very few activities have happened in this reporting period for this area. Coastal protection activities are put on hold at the request of the respective Island Council that they can focus on other projects within the SRIC-CC. There are plans to do more work in this area is 2017 however for 2016, the only coastal work was on Rakahanga. In 2017, there are plans for coastal work on Aitutaki, Pukapuka and Palmerston. 
I) 3.5. Resilience of tourism enterprises enhanced on 3 Islands. This I gave a Satisfactory as we have more activities and projects to complete in this area. There is a lot planned for 2017 however in 2016, we managed to start 4 tourism projects on Atiu and Mangaia but could not complete any before the end of this reporting period.   
J) 1.3 Operational climate early warning and information system (CLEWS/ CLEWIS) projects. I gave this a "Satisfactory". 
1) The CLEWIS project is in its second year after project implementation and Emergency Management Cook Islands has brought in a full time staff to manage the CLEWIS operation. This leaves the CLEWIS investment in good hands with a designated person who's role it is to continue to populate and update the CLEWIS operation. 
2) The CLEWS project was a slow starter. The project team has had issues with getting this project off the ground. From the start there was no real guidance to show the programme team what exactly was needed other than a few lines saying..."Strengthened weather observing network fully operational" and "Climate early warning system fully operational. This required a meeting set up by UNDP-MCO between the SRIC-CC Programme Manager and the Samoa Meteorological Services. The meet was for Samoa Met to display what they had and how this was implemented to give the programme manager an idea of what needed to be done. Upon returning from Samoa in 2014, the CLEWS design started. Throughout 2015, a tender process was started and had to be cancelled as the tender managing team could not manage the overwhelming number of interests received from the international community. In early 2016, the tender process was re-set and started again. After a very stringent and long vetting process - NIWA was identified as the successful tenderer. The CLEWS project is now in implementation with NIWA in the Cook Islands setting up the first station and to deliver training for the maintenance and operation for the local operators. This project has been in design longer than any other project. It is great that it is now in operation and I have awarded a "Satisfactory". 
</t>
  </si>
  <si>
    <t xml:space="preserve">Over 40 officers of Island Administrations were involved in CSDP related trainings and consultations, 30 gov. staff received initial training on user aspects of a Teachers’ Resource Kit on CC and DRM launched, and round 30 health officers were involved in initial trainings related to the vector-borne disease control actions being rolled out in the Pa Enua 
Logical Framework Approach (LFA) training for purpose of project development was provided to Ministries, Civil Societies and Private sector representatives. Total of 28  participants attended training for project development  in the LFA training held in  August 2015 on Rarotonga.
Public Forum at USP in Marine and Agriculture hosted by CCCI raises public awareness for CCA/ DRR and DRM activities across the sectors (Line Ministries/ Civil Societies). Approximately 60 participants attended each session on resident agriculture and fishing.
SRIC-CC programme and training in DRM, DRR and CCA delivered at National Brilliant Resilient Seminar on Rarotonga. Approximately 30 Mayors and Councillors attend the seminar out of 124 participants.
Training through the Rauti Para Programme implemented on all 11 inhabited Pa Enua. Approximately 400 participants trained in DRR, DRM and CCA in 2014-15.
Training for senior school students from the most vulnerable Pa Enua in the Northern &amp; Southern group. Approximately 77 (35 Northern &amp; 42 Southern) students and teachers from the Northern &amp; Southern Group schools trained in DRR, DRM and CCA.
Training undertaken by Cook Islands Red Cross (CIRC) on Aitutaki has led to the community been tsunami ready and their homes cyclone ready. Approximately 400 people trained.
Training in the use and administrating of the Geo-Portal was conducted twice in 2014-15 and once in 2015-16. Approximately 44  (25 participants 2014-15 and 19 participants 2015-16) people attended the three trainings.
SRIC-CC Raurau Akamatutu &amp; Maroro Tu training in Mitiaro was conducted with approximately 114 attendees (Mangaia 57 &amp; Mitiaro 57)'                                                                                                                                                                                                                                                      SRIC-CC Raurau Akamatutu Mangaia was conducted with approximately 54 attendees (20 Men &amp; 34 Women).  
SRIC-CC P3D Modelling Workshop in Puaikura with 187 attendees (120 approximately) and Mangaia (67) .   
Total of 1588 persons trained  (2014-2015  total of 978 &amp; 2015-2016  total of 610 ).                                                                                                                                                         </t>
  </si>
  <si>
    <t xml:space="preserve">CLEWIS Geoportal is completed and operational.  It is managed  by Emergency Management Cook Islands and can be viewed at http://www.emci.gov.ck; Training in the use and administrating of the Geo-Portal was conducted twice in this reporting year.
Procurement of Climate Early Warning Systems in the finalization stage (which includes procurement, transport, installation, and training of 11 Automated Weather Stations in all the 11 Pa Enuas)
</t>
  </si>
  <si>
    <t xml:space="preserve">Community Sustainable Development Plans (Island level) with CCA and DRR aspects integrated have been have been operationalised for 11 Pa Enua (Penryhn, Pukapuka, Nassau, Rakahanga, Atiu, Mitiaro, Mauke, Mangaia, Manihiki  and Palmerston, Aitutaki). CSDP in Mangaia is the only CSDP to be publically launched to date.    
In 2015-2016 workshops in  Atiu (October 2016)and Aitutaki (November 2016) were conducted for the CSDP. </t>
  </si>
  <si>
    <t xml:space="preserve">Community Sustainable Development Plans (Island level) with CCA and DRR aspects integrated have been have been operationalised for 11 Pa Enua (Penryhn, Pukapuka, Nassau, Rakahanga, Atiu, Mitiaro, Mauke, Mangaia, Manihiki  and Palmerston, Aitutaki). CSDP in Mangaia is the only CSDP to be publically launched to date.    
Raurau Akamatutu (Basket of Resilience) workshops were conducted in Mangaia June (54) and Mitiaro July with (57).   Northern and Southern island schools were also trained in the ownership of the CSDPs with 42 participants in 2016.  P3D modelling methods were also used to engage communities in the island planning process.   These workshops promoted CSDP to the community. The workshops had 50% of participants are women. 
Brilliant Resilient seminars and CSDP workshops were also conducted in Rarotonga, Atiu and Aitutaki. 
Would be good if you can include brief description of the workshops and how it relates to CSDP.
</t>
  </si>
  <si>
    <t>Two coastal protection projects are in assessment and design;
1. Tautu harbour (2km) and
2. Rakahanga Coastal (6km)
The Tautu harbour project is for the protection of the coastal area around the harbour sand banks that has been eroding for some time. It is also becoming unsafe to board a boat around the area as the sand banks are collapsing. There is greenery around the area that once maintained the stability of the sandbank however this alone was insufficient to stabilise the bank area and is slowly failing. The area is used by local fishermen and local tourist boat operators.
The Rakahanga coastal work includes the redesign of a poorly designed causeway. The current causeway is not allowing the natural flush of the a bay area that is linked to an agricultural area further inland. In high seas, surges are coming over the causeway and trapped inside the bay area. Water in the bay area is brackish in nature however saline levels increase when sea surge is trapped in the bay area. Additionally the agricultural area close by is affected by the trapped sea water in the bay area (higher saline levels). 
Both projects will be assessed, designed with plans to be implemented in the next reporting year.   
The  Pitaka Project in Penhryn is near completion for coastal protection, reforestation and conservation of the turtles habitat 2015-2016.                                                                                                                                                                                                                                                            Pa Enua Communities have shown strong interest in ecosystem-based coastal adaptation (i..e coastal replanting) rather than hard infrastructure solutions to coastal protection in some of the islands, which the project aims to continue to support.</t>
  </si>
  <si>
    <t>A number of community-led and sector-coordinated concepts and proposal have been received at the PMU to address agricultural and marine related challenges in the Pa enua, which are being assessed and finalized. These initial proposals are expected to involve directly round 150 households in 7 Pa Enua.
Adaptive capacity in agriculture/fishing to date is enhanced by approximately100 households; agriculture (25 on Mangaia) and fishing (30 on Mangaia, 15 on Nassau, 30 on Penrhyn). 
Projects in implementation;
1. Manihiki Hydroponics in implementation
2. Mangaia Home gardens implemented
3. Mauke Chiller project held back due to changes on the ground in Mauke - Tenders now in evaluation
4. Support for Ministry of Marine Resources research into marine opportunities in Penrhyn
5. Support for Ministry of Agriculture in policy development
6. Support for marine resource management and resilience through provision of equipment (i.e. fishing boat, Outboard motor and boat trailer), and awareness programs for Nassau
7. Support for marine resource management and resilience through provision of equipment (i.e. fishing boat)  and awareness programs  for Mangaia
8. Support initiated for marine resource management and resilience through provision of equipment (i.e. fishing boat)  and awareness programs in Atiu</t>
  </si>
  <si>
    <t>By the end of the programme at least 750 households have increased capacity (such as enhanced capacities for climate resilient agriculture and fisheries include - organic farming, hydroponics, incorporating traditional knowledge in agriculture, less food important and more locally supplied fresh produce available in each island) in applying climate resilient agriculture and fisheries practices in at least 5 islands (Aitutaki, Atiu, Manihiki, Mangaia and Mauke).
Enhanced capacities for climate resilient agriculture and fisheries include - organic farming, hydroponics, incorporating traditional knowledge in agriculture, less food important and more locally supplied fresh produce available in each islands,  etc...</t>
  </si>
  <si>
    <t>The total number of households in these 5 islands is 460. Current prevention activities are limited to occasional clean-up programmes (tutaka) to control areas of stagnant water, while there is inadequate capacity of health staff to diagnose and respond to climate-related illnesses.</t>
  </si>
  <si>
    <t>A comprehensive programme has been prepared by Ministry of Health directed to all Pa Enua communities, will be covering a target extended from the original to 1000 households in 11 Pa Enua. This programme commenced in late 2013 and will continue until 2015 (2 years). Training delivered on health, CC, vector control, mental illness: Manihiki, Penrhyn and Rakahanga.  Distribution of spraying material, identification and elimination of vector source breeding areas involved 150 Households. 
Partnered with Ministry of Health to combat vector borne disease awareness raising. Also supplied equipment to mitigate impacts of vector borne disease.  The project has supported Ministry of Health's initiative called Project Namu. As a result, during 2016's zika outbreak in the Pacific, Cook Islands was not affected.
All Pa Enua Islands Governments were allocated equipment to mitigate impacts of vector borne diseases and also provided training.
Awareness programs were implemented with tourists at the airport with pamphlets and information displays made available at the airport and hotels.  This project has 95-100% coverage of all households in the Pa Enua. Approximately over 2000 households.</t>
  </si>
  <si>
    <t>Interventions in other outputs (e.g. household water tanks, agriculture and marine or health support) will also benefit tourism activities, supporting tourism-reliant Pa Enua in an integrated tourism destination management approach, on aspects affecting both local and tourist populations and tourism operators.  
One such agricultural project with very strong linkages to Tourism is the Atiu Coconut oil production project. The cold pressed coconut oil production is another way of producing oil. Approximately 80% of the process of producing the cold pressed coconut oil is the same as the cooked coconut oil. This process will bring about locally made soap, perfume, cooking oil, medicinal oil, massage oil, skin cream, mosquito repellent and other health related products. This project is designed to support families that are doing this work, tourism on Atiu and tourism in the Cook Islands. The skill set that already exists within the community for producing cooked coconut oil will be used in the production of the cold pressed coconut oil.  
Mangaia - youth growers supplying local hotels, restaurants, and markets with freshly produced local vegetables, fruits, and value added products. 5 Ecotourism sites have been identified to develop tourism sites.  1 tourism promotional video developed which was viewed by more than 52,000 people globally.  Signage created for marine protected areas, cultural and natural heritage sites for tourists.
Aitu - Supporting Taste of Aitu Chutney Jams of farmers and schools
Palmerston - Eco-friendly composting toilets for tourists that arrive on cruise ships and yachts that would mitigate stress on water tables through pit toilets. 
Manihiki - hydroponics sites established which will supply communities and tourists with fresh vegetables
Pukapuka - hydroponic site established which will supply communities and youth with fresh vegetables</t>
  </si>
  <si>
    <t xml:space="preserve">Increased visual communications - A fixed schedule between the SRIC-CC Programme and Cook Islands Television ensures that the good work of the Programme is made known out in the public. The updates is also shown (delayed coverage) in the Pa Enua. Pa Enua residents get to see or hear about activities that are happening in their community and also other Pa Enua communities. The initiative has increased visual communications of project progress with the public. 
Publications;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The document can be viewed by request of the Project team. 
Documentary;
A documentary entitled "A lifetime of change" was produced in this reporting year to make record of the marine related changes that people have seen in their lifetime. It is important to note that one of the contributors to this documentary recently passed away. His wealth of marine knowledge was captured in this documentary. This is one of the reasons for the documentary to have records before the holders of such knowledge pass on. 
</t>
  </si>
  <si>
    <t xml:space="preserve">At least 5 knowledge materials (experience notes, case studies, photo stories, videos, etc.,) are generated per year starting  from year 1 of the programme
Added based on MTE recommendation: At least 1 knowledge product per year are targeted specifically on impacts, engagements, and best practices from the gender perspective (including women, youth, people with disabilities, and any other vulnerable groups)
</t>
  </si>
  <si>
    <r>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At least 75 government staff with responsibilities for sustainable development in the Pa Enua have job descriptions that make reference to climate and disaster risk management
</t>
    </r>
    <r>
      <rPr>
        <b/>
        <sz val="9"/>
        <color theme="1"/>
        <rFont val="Arial"/>
        <family val="2"/>
      </rPr>
      <t>(updated based on MTR)</t>
    </r>
  </si>
  <si>
    <r>
      <rPr>
        <b/>
        <sz val="11"/>
        <color theme="1"/>
        <rFont val="Times New Roman"/>
        <family val="1"/>
      </rPr>
      <t>Shipping costs and schedules</t>
    </r>
    <r>
      <rPr>
        <sz val="11"/>
        <color theme="1"/>
        <rFont val="Times New Roman"/>
        <family val="1"/>
      </rPr>
      <t xml:space="preserve">
Issues: Shipping companies agreements to transport items to the outer islands are often delayed or changed therefore delaying activities in the outer islands - i.e. in Palmerston
Lessons learned: SRIC-CC team raised grievances with the shipping company and the suppliers (to package things within 1 ton packs and packaging it better so that items are not damaged).  The project has asked suppliers to also share itemized lists.  
</t>
    </r>
    <r>
      <rPr>
        <b/>
        <sz val="11"/>
        <color theme="1"/>
        <rFont val="Times New Roman"/>
        <family val="1"/>
      </rPr>
      <t>Finding common goals to establish effective partnerships</t>
    </r>
    <r>
      <rPr>
        <sz val="11"/>
        <color theme="1"/>
        <rFont val="Times New Roman"/>
        <family val="1"/>
      </rPr>
      <t xml:space="preserve">
Some partners within their mandate have similar activities - ie training in outer islands.  
Having clear terms / arrangements / expectations / deliverables (including timelines) is important. SRIC-CC partnered with other government agencies, donors and sponsors to conduct the Brilliant Resilient Seminar that had attendance of all 11 Pa Enua. This was extremely effective in showcasing the projects and progress on each island and ignited more innovative projects and engagement with NPM and staff. 
</t>
    </r>
    <r>
      <rPr>
        <b/>
        <sz val="11"/>
        <color theme="1"/>
        <rFont val="Times New Roman"/>
        <family val="1"/>
      </rPr>
      <t>Partnerships with private companies are effective when clear goals are identified right from the start</t>
    </r>
    <r>
      <rPr>
        <sz val="11"/>
        <color theme="1"/>
        <rFont val="Times New Roman"/>
        <family val="1"/>
      </rPr>
      <t xml:space="preserve">
- MOUs. Partnerships with Island Governments are best made face to face, frequent meetings with partners strengthen coordination and expedite delivery. A clear MOU between each party must be implemented. 
Communication and documentation is key to successful operation. Having a designated person for communications will keep you ahead of reporting, planning and assist with developing partnerships. Communications is to supporting the program and ensuring all stakeholders are well informed of the project progress. </t>
    </r>
  </si>
  <si>
    <r>
      <rPr>
        <b/>
        <sz val="11"/>
        <color theme="1"/>
        <rFont val="Times New Roman"/>
        <family val="1"/>
      </rPr>
      <t xml:space="preserve">Transport delays delay implementation of island activities. Several projects have been effected by transportation delays that have been from New Zealand to Rarotonga and Rarotonga to the Pa Enua. Due to the isolation of the islands and the inconsistency of transportation this is unavoidable and is consistently monitored.  A one week delay from Auckland to Rarotonga can mean up to  3 months delay for the Pa Enua, due to shipping schedules. </t>
    </r>
    <r>
      <rPr>
        <sz val="11"/>
        <color theme="1"/>
        <rFont val="Times New Roman"/>
        <family val="1"/>
      </rPr>
      <t xml:space="preserve">
Measures - meeting with material suppliers and shipping agents. Several issues were raised and solutions were discussed, 1) Delivery of  material - one of the major issues was in regards to the constraints of the islands capacity to lift over 1 ton of cargo, 2) Damaged Material -  to avoid potential damage to the materials, suppliers were asked to package the equipment properly, 3) Communication - communication was an issue of shipping schedules. Shipping agents are now providing more consistent updated shipping schedules. As a result of the meeting with the suppliers and shipping agents, our freight is now being received on a more timely basis. </t>
    </r>
    <r>
      <rPr>
        <b/>
        <sz val="11"/>
        <color theme="1"/>
        <rFont val="Times New Roman"/>
        <family val="1"/>
      </rPr>
      <t>what were the solutions agreed &amp; implemented?</t>
    </r>
    <r>
      <rPr>
        <sz val="11"/>
        <color theme="1"/>
        <rFont val="Times New Roman"/>
        <family val="1"/>
      </rPr>
      <t xml:space="preserve">
</t>
    </r>
  </si>
  <si>
    <t xml:space="preserve">SRIC-CC has learnt that Communication has been vital to the supporting the program. Key Performance Indications KPI’s have been set for Media in Print, Radio, TV and Social Media.  Social media updates and post reach has increased in this quarter. There has been a growth in engagement with Cook Islands and Pacific Islands communities abroad on Facebook.  The Young Growers project in Mangaia exported broccoli to PrimeFoods in Rarotonga. The produce was promoted on Facebook and within 48hours of the first shipment it was sold. The buyer increased it's order from 40 kilos to 100 kilos weekly due to the customer demand. 
The engagement of a Communications Coordinator has really boosted the outreach and communication of project activities through various mediums such as Facebook, TV, Radio, Newspaper and website. A Statistics report made available through the progress reports indicate that the social media updates and post reached a total of 6,201 people in Q1 to 273,796 in quarter 3. A Marketing Plan needs to be developed for SRIC-CC and this will be completed and begin implementation in Q4. 
The Mangaia Young Growers Project has highlighted the opportunities for growth and development of the project to provide a sustainable economic generation for the community of Mangaia and to be implemented and piloted in other Pa Enua, focusing on import substitution and economic revenue.             
</t>
  </si>
  <si>
    <t xml:space="preserve">Workshops, hands-on training, seminar participation, projects with some gender projects currently in implementation. 90% of the facilitators at the workshops are women.                                                                       Robust participation and interactions from the community.                                                                                         In trainings and public forums it must be noted that the whole community is invited to attend. In most cases there is a 50% turnout of both women and men.
Workshops, Seminars and several Pa Enua Projects have been conducted this year 2015-2016 i.e. Agriculture (MGLAI Youth  3 of the 5 youth are young women), 6 of the 11 Focal Points who coordinate the projects in the Pa Enua are women,  Southern Group Pa Enua Students workshop 68% of the participation were young women and 32% were young men (1 project was successfully 100% completed), The Brilliant Resilient Seminar had participation from all 11 Pa Enua, Workshops Raurau Akamatutu, Maroro Tu, P3D Modelling, National Negotiations and Geo Portal had participations from Puaikure, Mangaia, Mitiaro, Atiu and Mauke.  The outcome of the Raurau Akamatutu workshop assisted in preserving and perpetuating traditional ways of preparing food for food security while encourages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These were captured on video and uploaded on FB. </t>
  </si>
  <si>
    <t xml:space="preserve">Dedicated communications person by end of first year: By the start of first year and after multiple projects are identified and running (or completed), we needed a dedicated communications person to strengthen reporting and document the projects, training and transfer of knowledge in ways that align to reporting (incorporating into project design the collating of vital information). This was important especially in the case of making short documentaries as footage was very important to collate from the start (interviews, before starts shots, expectations etc...). Also, from the earliest - the designated communications person could start engaging with communications people at the regional and international level to target this audience. The SRIC-CC has learned that Communications is vital to supporting the program for many reasons (leveraging, raising awareness, seeking partners etc...) however without a designated person it is very hard to maintain having articles drafted and reviewed and sent out to the various medias and still push projects.  In the early years this can be inserted into a persons role as part of their JD and later when the situation shows this, it can become a much bigger part of their role. There has been an increase in engagement with Cook Islands and Pacific Islands communities abroad on Social Media in the past 10 months.  This is due to SRIC-CC bringing on board a full time communications person and the wider team now engaged in frequent tv interviews and local news stories.                                                                                                                   
 Transportation issues continue due to the isolation and high cost of transportation to the Pa Enua. The SRIC-CC Manager and team have met with suppliers to discuss delays and are working with shipping agents to look at ways to improve delivery and avoid delays to projects. Shipping agents have improved in providing shipping schedules via email or via phone. Transportation schedules are updated on team calendar and monitored.  Suppliers are also held accountable for shipment of materials. Photo archive is taken of materials shipped to Pa Enua. These lessons learned will influence the design of SRIC-CC 2 by including a full time communications and marketing person in the beginning of the program.                                                                                   
Trainings targeting young audiences: The bottom up approach in having the northern and southern school students attend a climate change adaptation focussed workshop on Rarotonga was successful. This raised the awareness and interests of young people. These are potential resources in this field of climate change and related areas in the future. Lesson learned was for senior students to be targeted in training opportunities as this is a definite investment. Further to this finding, it is also noted that there is a need for younger students to be engaged in similar opportunities. This may be at primary schools. The workshop also identified the need to upscale teachers in the area of climate change. Also, the need for further resourcing of educational materials in these fields to be available also in the vernacular.            
</t>
  </si>
  <si>
    <t xml:space="preserve">The upscale of SRIC-CC Programme is supported by CIG and at the request of CIG an application to continue the SRIC-CC initiatives in the Pa Enua was fully supported by the local government.  All outputs within Outcome 3 will be recommended to be included into the up-scale of SRIC-CC. In the upscale of SRIC-CC we will recommend to bring on-board the Islands Governments to play a more decisive role. </t>
  </si>
  <si>
    <t xml:space="preserve">Work within the capacity of those in remote areas and truly understand the full risks to project and implementation designs: The lessons learned in concrete infrastructure development on small islands is…it can be very expensive and quite challenging. Remember to don't just design based on "Good ideas" but also on "capacity of available resources" at the isolated sites and their risks. Example when working with household water tanks, it was easier (and cheaper) to use plastic (polyethylene) tanks. Some people within the community wanted 20,000 litre concrete tanks (per household). To construct multiple 20,000 litre concrete water tanks was a good idea however will require a mould, technical support (small team) and resources from off island (in some cases the resources may include imported sand and water). If the only sand available on a small island is needed where it already is (beach) or is only available from within the lagoon then importing (although costly) is the better option. Sand from within the lagoon requires heavy machinery (risk of rust) and plenty of fresh water to rinse out the salt water before it is used. Un-rinsed sand will expedite rusting of steel that will be used within the concrete tanks. This will drastically decrease the lifetime of the concrete water tank as the steel rusts from within the structure and eventually starts to crack from within. Where the lagoon sand will be rinsed (on-land) is also a risk for saltwater (from the lagoon sand) leaking from the cleaning area and going into already high saline and limited agricultural grounds. The polyethylene option was quicker, cheaper and had less risk of failure within the first 10-15 years. Community concrete water tanks are ok for repairs and patching up holes as this only required very little resources from off island.  A full scale household project (potentially over 100 tanks requires more). </t>
  </si>
  <si>
    <t xml:space="preserve">All of the lessons learned from SRIC-CC 1 will be incorporated (where relevant) into the design of the "Upscale of SRIC-CC". 
Protecting water infrastructure at locations that are now vulnerable to sea surge: In the effort to protecting existing community water tanks that were originally built 40 years ago in locations that were (at the time of construction) safe from the elements of the sea (not so much the case today), coastal protection type infrastructure has to be built around these structures to protect them from storm surge. The SRIC-CC has not attempted this yet. The priority now is to repair those at safer locations inland to increase water storage. This is something that will have to be recommended into the "Upscale of SRIC-CC". 
Protecting other critical infrastructure: The same thought will also be recommended for other infrastructure such as roads, bridges and utilities service infrastructure (cables). that are now vulnerable to storm surge. At the time these were installed/ constructed the area was not  vulnerable. Coastal erosion has allowed for the sea to slowly creep forward over the years. This is especially evident on Penrhyn, Manihiki and Rakahanga islands. </t>
  </si>
  <si>
    <t xml:space="preserve">Knowledge and awareness: The communities awareness of the issues relating to climate change was the most significant increase over the years noted and the most successful impact as it included a very large part of the community (over 85%). Knowledge was shared in various ways over the past few years of SRIC-CC. In the design of the early trainings of SRIC-CC, the lessons were typically designed for community as it was the whole community invited to the sessions to get good attendance. The aim was to keep it simple and use the vernacular as much as possible and local examples. Immediately after the presentations we found that the impact of the training was great however as time passed (one month) it was quickly forgotten as there was minimal follow up. 
After meeting with some older presenters and trainers to discuss their past experiences, the approach of SRIC-CC changed. The design used in SRIC-CC lessons today takes into consideration many things.  Firstly breakdown the audience by sector (fishing, farmers/ planters etc...) and build the knowledge sharing or presentation to target the group. Only invite the target group and have activities to encourage the participation of the various divisions within the target audience (men, women, boys. girls, disability, Gov employee, private sector employee, NGO employee, local, non local etc...). The new training design also allowed the participants to take the lead in certain sessions (breakout groups) and to present their findings either in song, action or in speech in either English or the vernacular dialect to that island.      
This change (for SRIC-CC) translated into clearer understanding. It also broke the barriers between participants and facilitators. It also brought out (encouraged) the quite participants to ask questions. It also helped us as facilitators to truly understand more about the target groups due to this open dialogue and sharing approach. We also started to receive invites to smaller group meetings to give presentations. 
Through this approach, we found that we had started to break through the "pecking order" in some communities. 
This resulted in an increased understanding of Climate Change impacts, Climate Change vulnerabilities, Adaptation opportunities. This new knowledge lead to queries and requests for past research information. More importantly they started to see the significance of the past activities of their ancestors in preserving foods and conserving under the "Raui systems" and how important it is to maintain these.  
In the end this lead to a higher number of projects designed by the local communities and implemented by the island Governments. 
The knowledge of the Pa Enua general community for their environment in comparison to those on the main island is now arguably higher. </t>
  </si>
  <si>
    <t xml:space="preserve">The investment in training youth was aimed at ensuring this knowledge came through when they joined the workforce in the later years. It is envisaged that this comes out in policy development and planning in the area of climate change and other relevant areas in the future. 
In some interventions such as agriculture, the design of the project has ensured that products are sold at the market thus providing an economic generating alternative for families. It is envisaged that by turning some projects into small enterprises will sustain the project.  </t>
  </si>
  <si>
    <t xml:space="preserve">The development of the Community Sustainable Development Plan (CSDP) has brought about a more coordinated and targeted approach to strengthening community resilience to Climate Change. The document is endured by the local government and used as a leveraging tool when presenting their annual plan. The CSDP is also used to monitor their progress in their journey towards building resilience. Implementation of activities within the CSDP's has already started. The CSDP's contain the targets of agriculture, fishing, tourism, water, health, education and other areas. Project concepts that are pushed through are first vetted up against the CSDP for each island. Going forward the SRIC-CC will train the Island Government in how to vet applications of project concepts for all CC related projects that are designed for their islands. This will ensure that all development activities of the various relevant programmes are planned, designed and implemented in accordance with their development aspirations in their journey to resilience. 
Further to this, the SRIC-CC will assist the local government in developing an "action plan" to clearly identify the step by step activities leading to achieving the goals of the CSDP. This means that their will be a water infrastructure plan to achieve the goals of the water sector within their CSDP. There will be an agriculture plan, a fishing plan, a tourism plan, an education plan etc...
When referencing national budget, the CSDP is a leveraging tool. The local government will use this document along with the "action plan" to identify their priority areas in each sector including the specific activities and costs, for the coming business year. On many occasions there is little planning and research presented to the budget committees by the local governments and this has resulted in a decline to some of their budget requests.  </t>
  </si>
  <si>
    <t>Project design guided by local experiences: Local experiences and assessments has provided guidance to new project design. In household water projects, designs are aligned to the height of the roof of homes. On some islands, homes are built lower than others. At the lowest end, some rooves only clear 2.200 metres. Standard homes clear a minimum of 2.400 metres at the lowest end. Lower rooves are seen mainly on "lean to" (flat top) type roofed homes which is a cheaper (also pending materials used ) type of roof to build. This is understandable especially when freight and transport is sometimes approximately 20-30% of the cost of the cargo to these distant communities. The home is still built well and very strong, it is just lower. These lower homes alter the design of the project. For a standard home, a concrete base is built above ground. The water tanks is placed on the concrete base and there is clearance for water from the roof to gradually run into the tank through a top lid. This design is not used for the lower homes as the tank sitting on the concrete base will mean that the top of the tank is higher than the low roof. The design for the lower roof is a concrete base is built 1.500 metres in a large hole in the ground. A boxed clearing is built where the base outlet of the water tank is to be placed. This allows for the tank owner to access the tank water. In the end of setting the base, a "key hole" shaped concrete base is built. The tank is placed on the base and the edges are filled with sand to steady the tank. The only area of the lower part of the tank exposed is where the tap outlet is located. The downpipes are then attached and so are all the other plumbing.  
Ground assessment and experiences: Approximately one year after the project, the SRIC-CC visited some of the homeowners. Those with the buried tanks and those with the tanks above the ground were visited. Through our interviews, we found that those with buried tanks found their tanks were steadier in high winds in comparison to those above ground. Water in the buried tanks were cooler in the ground tank and warmer in the exposed tank. In checking the "wear &amp; tear" on the tanks, the buried tank looked new and the tank that was exposed to the elements also looked new (just a little dirty). So exposure to the natural elements after one year did not affect either tank. This information is now information that can be taken into household water tank project designs.
Baseline data: Baseline data will be collected from further assessments</t>
  </si>
  <si>
    <r>
      <rPr>
        <b/>
        <sz val="11"/>
        <color theme="1"/>
        <rFont val="Times New Roman"/>
        <family val="1"/>
      </rPr>
      <t xml:space="preserve">Research: </t>
    </r>
    <r>
      <rPr>
        <sz val="11"/>
        <color theme="1"/>
        <rFont val="Times New Roman"/>
        <family val="1"/>
      </rPr>
      <t>One of the training objectives in the School students workshop was for the students to strengthen their ability to identify Climate related environmental changes and come up with potential adaptation solutions</t>
    </r>
    <r>
      <rPr>
        <b/>
        <u/>
        <sz val="11"/>
        <color theme="1"/>
        <rFont val="Times New Roman"/>
        <family val="1"/>
      </rPr>
      <t xml:space="preserve"> through research</t>
    </r>
    <r>
      <rPr>
        <sz val="11"/>
        <color theme="1"/>
        <rFont val="Times New Roman"/>
        <family val="1"/>
      </rPr>
      <t xml:space="preserve">. Their methodology included understanding Climate Change, Adaptation, Vulnerabilities and identifying local occurrences that may be caused from the impacts of Climate Change. 
In the few months before the students travelled to Rarotonga they interviewed the elderly people in their communities to try and record significant environmental changes that they had seen over their lifetime.  This information was collated and sent to Rarotonga. On Rarotonga a technical team lead by Dr. Teina Rongo came together to discuss the information sent by the students. A table of activities was then developed for each school to focus their research in and have this information ready for when they visit Rarotonga. This included taking pictures of certain areas on their islands and placing further queries/ interviews with different people to gather more evidence.  This information set the most updated baseline for their project. On Rarotonga they were given training in identify potential adaptation solutions. During the week long workshop on rarotonga, each school was guided by a technical person. At the end of the workshop each school had clearly put together a project proposal for SRIC-CC and the Ridege 2 Reef Programme to evaluate and consider funding. Each application (project) was stacked with baseline data and clear targets. Their adaptation solutions was also backed by evidence of success in similar situations from other projects.
  </t>
    </r>
  </si>
  <si>
    <r>
      <rPr>
        <b/>
        <sz val="11"/>
        <color theme="1"/>
        <rFont val="Times New Roman"/>
        <family val="1"/>
      </rPr>
      <t>Rating: Satisfactory
1. Trends</t>
    </r>
    <r>
      <rPr>
        <sz val="11"/>
        <color theme="1"/>
        <rFont val="Times New Roman"/>
        <family val="1"/>
      </rPr>
      <t xml:space="preserve">
The overall satisfactory rating is attributed to the good progress made in some key areas during this reporting period, namely the achievements in policy support through the integration of climate risk management in relevant national policy frameworks such as the NSDP (2016-2020) and JNAP as well as successes in building the resilience of the agricultural and fisheries sector by reaching the target 750 households across 5 islands. The positive trajectory in addressing the water management capacities including increasing storage capacities as well as the improvements in the provision of not only sustainable but safe water by providing water purification is noteworthy. The partnerships that has been initiated in the areas of coastal protection and with the tourism industry are good indicators of the increasing the resilience in these sectors at the community level. Similarly, partnerships at the island level by completing 8 CSDP is good progress in mainstreaming CC in local development planning and decision making. The various trainings for key Government counterparts and the preparation and dissemination of knowledge products contributed towards building the capacity of the country in terms of understanding the country’s climate change challenges and supported national level DRR and adaptation initiatives.  Furthermore, substantial progress was observed during the later half of this PPR reporitng period in the community-based adpatation work incubated by SRIC investments.  These efforts have visibly catalyzed a strong sense of ownership amongst all community members – and particularly amongst women and youth groups.  The improved communication, engagement, and awareness-raising efforts using social media, partnerships, traditional/cultural forums, and creative mediums have initiated a bottom-up movement and excitement shared between and across the SRICC participating communities as well as across the Pacific region.  Further development of these initiatives in the next reporting period will strengthen the sustainabiltiy of the Project investments as the project prepares for an effective exit strategy and process.
Some delays in the procurement and decision making with regards to site selections has attributed to delays with some of the activities. The CLEWS component was delayed due to procurement challenges but have now been initiated. The community partnerships for coastal protection measures involving turtle habitats has also now been initiated following delays regarding the change of sites. 
</t>
    </r>
    <r>
      <rPr>
        <b/>
        <sz val="11"/>
        <color theme="1"/>
        <rFont val="Times New Roman"/>
        <family val="1"/>
      </rPr>
      <t xml:space="preserve">
2. Critical Risks that affected progress</t>
    </r>
    <r>
      <rPr>
        <sz val="11"/>
        <color theme="1"/>
        <rFont val="Times New Roman"/>
        <family val="1"/>
      </rPr>
      <t xml:space="preserve">
One of the key risks that have affected progress has been land disputes amongst community members. However, during this reporting period the impacts of this risk has been reduced by project prioritising locations of government crown land as well as identifying land ownership at the onset in terms of small grants projects. Operational delays have been caused to delays in procurement and transportation challenges. During this reporting period some interventions in the form hiring a technical team to primarily focus on tender procurements as well as discussions with suppliers and shipping agents have contributed to minimising such delays. The alignment of the adaptation and DRR measures with the island development plans was considered weak and a risk in terms of the effectiveness of mainstreaming CC and DRR in local development planning. Set up of clear criteria and templates for applications that requires full alignment of proposed activities with the CSDP has contributed to maximising the effectiveness of the CSDPs developed. Furthermore, MTR recommendation to review of the CSDPs themselves to align with JNAP and NSDP will further increase the effectiveness of uniformly mainstreaming CCA/DRR in planning at national and local levels. 
Based recommendations from the MTE and previous PPR, the Project Board has been re-established during this PPR reporting period.  The PB now meets every quarter, and effectively provides strategic oversight and coordination support to the Project.  
</t>
    </r>
    <r>
      <rPr>
        <b/>
        <sz val="11"/>
        <color theme="1"/>
        <rFont val="Times New Roman"/>
        <family val="1"/>
      </rPr>
      <t xml:space="preserve">
3. MTR Management Response</t>
    </r>
    <r>
      <rPr>
        <sz val="11"/>
        <color theme="1"/>
        <rFont val="Times New Roman"/>
        <family val="1"/>
      </rPr>
      <t xml:space="preserve">
The MTR was completed in January 2016. The overall rating was Moderately Satisfactory with progress towards results being moderately unsatisfactory for Outcomes 1 and 2 and moderately satisfactory for Outcomes 3 and 4. However the MTR finds all outcomes could be satisfactory, by the end of project closure, if adaptive management measures are implemented. Programme sustainability was rated moderately likely due to (i) stakeholder engagement, (ii) government development priorities and (iii) high-potential for replication of the applied programme activities. A total of 18 recommendations were made for which management response has been prepared and applied already. The key recommendation to Support/Lead the mainstreaming of climate change adaptation in key development frameworks of the Cook Islands was addressed by recruiting a climate change adaptation policy expert to review the existing policies and integrate climate risk management as well as develop at least 2 islands climate change policy for the water &amp; agriculture sectors and conduct stakeholder consultations at the national and island community level. The recommendation to provide more regular trainings to various government, district and community stakeholders in relation to CC vulnerability assessments, adaptation measures and planning in Pa Enua was addressed through the preparation of training modules and training schedule catering to all the stakeholders and key players at the different levels. The recommendation to review &amp; strengthen the programme M&amp;E procedures by increasing M&amp;E frequency, data systematization and evaluation as well as to improve the dissemination of the M&amp;E information to beneficiaries involved improving the quarterly reporting formats and disseminating them more widely. The sustainability of the project activities is to be improved by the development of user-friendly, simple and technical manuals/ methodology for communities, local representatives at demonstration sites to monitor current activities &amp; replicate where ever possible similar CCA.  This recommendation has been taken on-board and significant improvements were made in Project communication, awareness raising and community engagement – of all groups including men, women, youth, children, people with disability and other vulnerable groups.   A project communication plan was developed and began implementation for various project components and stakeholders. Project implementation team, with support from UNDP is working towards making stronger connection at all levels to connecting on going community-based resilience efforts with climate change adaptation and resilience –building.   The Project will work towards developing thematic communication and knowledge products that will feature stories of how communities’ climate change vulnerabilities are addressed and resilience are enhanced through the project investments in the communities (i.e. through exploring the intersections of CCA with other key sectors and themes, such as public – private partnership, empowerment of women and girls, food security, etc)  Finally, the key recommendation to extend the project for an additional 12 months in order to the initial and revised programme targets and to achieve the programme development impact goals in terms of climate change was submitted and endorsed by the Project Board and request letter is submitted to the Adaptation Fund together with this PPR.</t>
    </r>
  </si>
  <si>
    <r>
      <t xml:space="preserve">The project is behind on achieving this target - only 17 out of 50 target initiatives are completed.  Significant acceleration is needed in the next reporting period to ensure that successful community-led adaptation initiatives are implemented within the project lifetime.  The key cause of delay are compounded, but include:
- logistical challenge - shipment delays and rescheduling 
- partnership challenge-  the project initially was to partner with the GEF Small grants initaitive to implement this component. However, given the structure and transition SGP was facing in the Cook Islands, the SGP partnership was not successful in the first couple of years  of project implementation.  This delayed the implementation of this component.  The Project team (in consultation with the key stakeholders and UNDP / Board) adaptively managed the situation by implementing direct granting of the small grant initiatives by requesting for and reviewing proposal by a project proposal review committee.  This process is now taking off and more proposals are to be reviewed and implemented by the end of the next reporting period.
Despite the initial challenge and delays, the small grants project are now one of the most successful initiaitives that are highlighly owned and demanded by the communities as this provides an opportunity to make tangible adaptation investiments on the ground and to implement the CSDPs.  Given the importance of these initiatives for the outer island adaptation of the Cook Islands, as recommended by the MTR, UNDP supports the CKI government in completing these initiatives with requesting for a project extension. </t>
    </r>
    <r>
      <rPr>
        <b/>
        <sz val="11"/>
        <color theme="1"/>
        <rFont val="Times New Roman"/>
        <family val="1"/>
      </rPr>
      <t xml:space="preserve">                                                                                        Mangaia </t>
    </r>
    <r>
      <rPr>
        <sz val="11"/>
        <color theme="1"/>
        <rFont val="Times New Roman"/>
        <family val="1"/>
      </rPr>
      <t xml:space="preserve">
1. </t>
    </r>
    <r>
      <rPr>
        <b/>
        <sz val="11"/>
        <color theme="1"/>
        <rFont val="Times New Roman"/>
        <family val="1"/>
      </rPr>
      <t>Tamarua Community Hall Project - 50 beneficiaries (30 men &amp; 20 women approx)</t>
    </r>
    <r>
      <rPr>
        <sz val="11"/>
        <color theme="1"/>
        <rFont val="Times New Roman"/>
        <family val="1"/>
      </rPr>
      <t xml:space="preserve">
This project intends to repairs parts of the roof of Tamaruas Safety Centre, install new gutter and construct 5 x 20,000 litre concrete water tanks and increase Tamarua community water storage capacity by 100,000litres. </t>
    </r>
    <r>
      <rPr>
        <b/>
        <i/>
        <sz val="11"/>
        <color theme="1"/>
        <rFont val="Times New Roman"/>
        <family val="1"/>
      </rPr>
      <t>So far, two 20,000 litres concrete tanks will be constructed close to the community hall to harvest rainwater from the roof.</t>
    </r>
    <r>
      <rPr>
        <sz val="11"/>
        <color theme="1"/>
        <rFont val="Times New Roman"/>
        <family val="1"/>
      </rPr>
      <t xml:space="preserve">
</t>
    </r>
    <r>
      <rPr>
        <b/>
        <sz val="11"/>
        <color theme="1"/>
        <rFont val="Times New Roman"/>
        <family val="1"/>
      </rPr>
      <t xml:space="preserve">
2. Replanting of Pandanus trees for crafting- 28 beneficiaries (all women)</t>
    </r>
    <r>
      <rPr>
        <sz val="11"/>
        <color theme="1"/>
        <rFont val="Times New Roman"/>
        <family val="1"/>
      </rPr>
      <t xml:space="preserve">
This project targets Tamarua and Tavaenga village youth. These villages have been having issues with wandering animals grazing on the pandanus plants, therefore, have proposed to fence off an area specific for the purpose of replanting pandanus plants. This project supports up to 20 young women and over 100 mamas in these two villages. The project looks to strengthen the traditional crafts industry and capture traditional knowledge. </t>
    </r>
    <r>
      <rPr>
        <b/>
        <i/>
        <sz val="11"/>
        <color theme="1"/>
        <rFont val="Times New Roman"/>
        <family val="1"/>
      </rPr>
      <t>It is a new project and the materials are yet to arrive in Mangaia.</t>
    </r>
    <r>
      <rPr>
        <sz val="11"/>
        <color theme="1"/>
        <rFont val="Times New Roman"/>
        <family val="1"/>
      </rPr>
      <t xml:space="preserve">
</t>
    </r>
    <r>
      <rPr>
        <b/>
        <sz val="11"/>
        <color theme="1"/>
        <rFont val="Times New Roman"/>
        <family val="1"/>
      </rPr>
      <t>Palmerston</t>
    </r>
    <r>
      <rPr>
        <sz val="11"/>
        <color theme="1"/>
        <rFont val="Times New Roman"/>
        <family val="1"/>
      </rPr>
      <t xml:space="preserve">
</t>
    </r>
    <r>
      <rPr>
        <b/>
        <sz val="11"/>
        <color theme="1"/>
        <rFont val="Times New Roman"/>
        <family val="1"/>
      </rPr>
      <t>1. Safety-House Tie down  - 70 beneficiaries (48% Women)</t>
    </r>
    <r>
      <rPr>
        <sz val="11"/>
        <color theme="1"/>
        <rFont val="Times New Roman"/>
        <family val="1"/>
      </rPr>
      <t xml:space="preserve">
This island is prone to tropical cyclones each year. The House tie down project looks to better secure and better prepare for tropical cyclones by constructing concrete bases with anchoring points near each home. The idea is to throw ropes over the top of each home and tied to the anchoring points. This project is implemented by  the Island council and Islands Administration and will make them more resilient to cyclones. </t>
    </r>
    <r>
      <rPr>
        <b/>
        <i/>
        <sz val="11"/>
        <color theme="1"/>
        <rFont val="Times New Roman"/>
        <family val="1"/>
      </rPr>
      <t xml:space="preserve">The status of this project is nearing completion with 8 households to be completed. </t>
    </r>
    <r>
      <rPr>
        <sz val="11"/>
        <color theme="1"/>
        <rFont val="Times New Roman"/>
        <family val="1"/>
      </rPr>
      <t xml:space="preserve">
</t>
    </r>
    <r>
      <rPr>
        <b/>
        <sz val="11"/>
        <color theme="1"/>
        <rFont val="Times New Roman"/>
        <family val="1"/>
      </rPr>
      <t>2. Community Life Jackets - 70 beneficiaries (48% Women)</t>
    </r>
    <r>
      <rPr>
        <sz val="11"/>
        <color theme="1"/>
        <rFont val="Times New Roman"/>
        <family val="1"/>
      </rPr>
      <t xml:space="preserve">
The proposed life jackets is hoped to enhance safety and make sure the community is able to cope with storm surges and other climatic risks. They are for the whole community. </t>
    </r>
    <r>
      <rPr>
        <b/>
        <i/>
        <sz val="11"/>
        <color theme="1"/>
        <rFont val="Times New Roman"/>
        <family val="1"/>
      </rPr>
      <t>The status is that the life jackets are yet to be delivered to Palmerston.</t>
    </r>
    <r>
      <rPr>
        <sz val="11"/>
        <color theme="1"/>
        <rFont val="Times New Roman"/>
        <family val="1"/>
      </rPr>
      <t xml:space="preserve">
</t>
    </r>
    <r>
      <rPr>
        <b/>
        <sz val="11"/>
        <color theme="1"/>
        <rFont val="Times New Roman"/>
        <family val="1"/>
      </rPr>
      <t>Atiu
1. Jams and Chutney Food Processing Project - 300 beneficiaries (50% Women)</t>
    </r>
    <r>
      <rPr>
        <sz val="11"/>
        <color theme="1"/>
        <rFont val="Times New Roman"/>
        <family val="1"/>
      </rPr>
      <t xml:space="preserve">
This project supports the use of local produce for jams, chutneys and sauces. The “Taste of Atiu’ project prepares chutney, jams and sauces from home grown crops and they use recycled jars for storage. Due to the limited access to jars and crops. The project will make sure to support them by buying the jars and with growing their produce locally. It will help increase employment and economic opportunities for this community as they plan to sell these in Rarotonga. </t>
    </r>
    <r>
      <rPr>
        <b/>
        <i/>
        <sz val="11"/>
        <color theme="1"/>
        <rFont val="Times New Roman"/>
        <family val="1"/>
      </rPr>
      <t>At the moment, the procurement of these is pending.</t>
    </r>
    <r>
      <rPr>
        <sz val="11"/>
        <color theme="1"/>
        <rFont val="Times New Roman"/>
        <family val="1"/>
      </rPr>
      <t xml:space="preserve">
</t>
    </r>
  </si>
  <si>
    <t xml:space="preserve">At least 5 knowledge materials (experience notes, case studies, photo stories, videos, etc.,) are generated per year starting  from year 1 of the programme.
</t>
  </si>
  <si>
    <t>The project have reached more than 100 participants on CCA and DRR in the Pa Enua through the Southern School Workshop, JNAP Validation Workshop, 3D Modelling workshop, 2 Basket of Resilience Workshops and the SRIC Project Platform Meetings each quarter. It is good to note that out of the 100 participants, a high percentage of females make up this number with approximately 70% being female and the rest male.</t>
  </si>
  <si>
    <t xml:space="preserve">• The Geo Portal is already established and operational, this is managed by the Emergency Management Cook Islands Division of OPM.
• The CLEWS component had a slow start; the tender process took longer than expected. The project had to contract Akairo Ltd to manage the procurement for this. The intention for CLEWS is to install new AWS in all the Pa Enuas. The evaluation stage for this tender was completed in Q2 2016 but the approval from the tender committee came later. This was awarded to National Institute for Weather &amp; Atmospheric Research (NIWA) in Q3 2016. No AWS was installed during this period although they have a team now on-board to mobilize this component.
</t>
  </si>
  <si>
    <t xml:space="preserve">11 CSDP documents are finalised drafts and operational and been used by Island councils as a guiding tool for decision making for development. The development of the water and agriculture adaptation policy for Atiu and Mangaia will be included during the development of their CSDP. In Q3 2016 Atius CSDP began the review and revision of its CSDP. </t>
  </si>
  <si>
    <r>
      <t xml:space="preserve">The project have increased the capacity of  more than 750 stakeholders in Aitutaki, Atiu, Manihiki, Mangaia and Mauke. They have come up with good initiatives that climate resilient in fisheries and agriculture. See below:   </t>
    </r>
    <r>
      <rPr>
        <b/>
        <sz val="11"/>
        <color theme="1"/>
        <rFont val="Times New Roman"/>
        <family val="1"/>
      </rPr>
      <t>Aitutaki</t>
    </r>
    <r>
      <rPr>
        <sz val="11"/>
        <color theme="1"/>
        <rFont val="Times New Roman"/>
        <family val="1"/>
      </rPr>
      <t xml:space="preserve">
</t>
    </r>
    <r>
      <rPr>
        <b/>
        <sz val="11"/>
        <color theme="1"/>
        <rFont val="Times New Roman"/>
        <family val="1"/>
      </rPr>
      <t>1. Agriculture- Fertilizers</t>
    </r>
    <r>
      <rPr>
        <sz val="11"/>
        <color theme="1"/>
        <rFont val="Times New Roman"/>
        <family val="1"/>
      </rPr>
      <t xml:space="preserve">
The fertilizers look assist in strengthening the capacity to provide a more consistent supply of vegetables, fruits and flowers. There are over 800 people that will access these fertilizers in the community and over 30 people assisted the implementation of this project. It is now completed with the fertilizers being delivered to Aitutaki. The handover ceremony was held on the 8th July 2016. The farmers are growing a variety of crops from lettuce, tomatoes, cucumbers, capsicum, bananas, passion fruit, dragon fruit, pawpaw and pineapples.
</t>
    </r>
    <r>
      <rPr>
        <b/>
        <sz val="11"/>
        <color theme="1"/>
        <rFont val="Times New Roman"/>
        <family val="1"/>
      </rPr>
      <t>Atiu</t>
    </r>
    <r>
      <rPr>
        <sz val="11"/>
        <color theme="1"/>
        <rFont val="Times New Roman"/>
        <family val="1"/>
      </rPr>
      <t xml:space="preserve">
</t>
    </r>
    <r>
      <rPr>
        <b/>
        <sz val="11"/>
        <color theme="1"/>
        <rFont val="Times New Roman"/>
        <family val="1"/>
      </rPr>
      <t>1. Agriculture – Coconut Oil Structure</t>
    </r>
    <r>
      <rPr>
        <sz val="11"/>
        <color theme="1"/>
        <rFont val="Times New Roman"/>
        <family val="1"/>
      </rPr>
      <t xml:space="preserve">
The project will provide earning opportunities for youth, mamas (women) and general community while promoting a local healthier option for cooking and use. More than 20 people are involved in the implementation of this project and they will work closely with the Business Trade and Investment Board (BTIB). This project is in its final stages.
</t>
    </r>
    <r>
      <rPr>
        <b/>
        <sz val="11"/>
        <color theme="1"/>
        <rFont val="Times New Roman"/>
        <family val="1"/>
      </rPr>
      <t>2. Fisheries – Outboard Motor for Teenui/Mapumai , Teroto Fishing Club &amp; Te Parekura O Enuamanu</t>
    </r>
    <r>
      <rPr>
        <sz val="11"/>
        <color theme="1"/>
        <rFont val="Times New Roman"/>
        <family val="1"/>
      </rPr>
      <t xml:space="preserve">
Two outboard motors was handed over to these two (Teenui/Mapumai and Teroto) fishing clubs, it will benefit the youth and men in safe fishing and ensure their livelihood is secured as well. The motor for Te Parekura O Enuamanu is currently in the procurement stage. This project strengthens and increases the capacity to access better catch, improve the diet of the community with fresh fish instead of canned meat and assist in support the Island Barge for the delivery of cargo for the community on boat day.  
</t>
    </r>
    <r>
      <rPr>
        <b/>
        <sz val="11"/>
        <color theme="1"/>
        <rFont val="Times New Roman"/>
        <family val="1"/>
      </rPr>
      <t>3. Fisheries – Fishing boat trailers for Taunganui Fishing Club</t>
    </r>
    <r>
      <rPr>
        <sz val="11"/>
        <color theme="1"/>
        <rFont val="Times New Roman"/>
        <family val="1"/>
      </rPr>
      <t xml:space="preserve">
The project supported the building of 4 trailers that will carry 4 types of fishing boats on Atiu. This club is the biggest on this Island. The handover ceremony was completed in June.
</t>
    </r>
    <r>
      <rPr>
        <b/>
        <sz val="11"/>
        <color theme="1"/>
        <rFont val="Times New Roman"/>
        <family val="1"/>
      </rPr>
      <t>4. Fisheries – Fishing boats and outboard motors for Ruavari Fishing Club</t>
    </r>
    <r>
      <rPr>
        <sz val="11"/>
        <color theme="1"/>
        <rFont val="Times New Roman"/>
        <family val="1"/>
      </rPr>
      <t xml:space="preserve">
This is a new project proposal that is to be assessed. The boats and outboard motors will potentially support over 60 youth who reside in Atiu.  
</t>
    </r>
    <r>
      <rPr>
        <b/>
        <sz val="11"/>
        <color theme="1"/>
        <rFont val="Times New Roman"/>
        <family val="1"/>
      </rPr>
      <t>Mangaia</t>
    </r>
    <r>
      <rPr>
        <sz val="11"/>
        <color theme="1"/>
        <rFont val="Times New Roman"/>
        <family val="1"/>
      </rPr>
      <t xml:space="preserve">
</t>
    </r>
    <r>
      <rPr>
        <b/>
        <sz val="11"/>
        <color theme="1"/>
        <rFont val="Times New Roman"/>
        <family val="1"/>
      </rPr>
      <t xml:space="preserve">1. Agriculture – Mangaia Growers &amp; Livestock Association Inc. (MGLAI). </t>
    </r>
    <r>
      <rPr>
        <sz val="11"/>
        <color theme="1"/>
        <rFont val="Times New Roman"/>
        <family val="1"/>
      </rPr>
      <t xml:space="preserve">
The SRIC-CC young farmers programme on Mangaia has generated a lot of interest, as the majority of the farmers are female. 4 youth (2 women and 2 men) were contracted by the project on Mangaia in Q1 2016. The phase 2 of this project will be to set up the young farmers to branch out and produce for themselves. The have been trained in Best practices in germinating seeds, Nursery management, Pest management, fertilizer management, composting, farm management, quality control, marketing &amp; packaging, managing loss and farm administration. In Q3 2016, they produced over 100 kilos of broccoli that was exported to Rarotonga to Prime Foods Ltd whom they later formed partnership with. Since establishment, they have increased in variety to include cauliflower, carrots, cabbage, lettuce, tomatoes, green peppers, beans and watermelon. The whole population of the island (~500) is supportive of this project. The project will now be from seed to dinner plate with partnership with Prime Food &amp; BTIB. It is generating good cash flow for this community that will improve their livelihood.
</t>
    </r>
    <r>
      <rPr>
        <b/>
        <sz val="11"/>
        <color theme="1"/>
        <rFont val="Times New Roman"/>
        <family val="1"/>
      </rPr>
      <t xml:space="preserve">2. Fisheries - Tamarua Oire </t>
    </r>
    <r>
      <rPr>
        <sz val="11"/>
        <color theme="1"/>
        <rFont val="Times New Roman"/>
        <family val="1"/>
      </rPr>
      <t xml:space="preserve">
The 16-foot fishing boat for Tamarua Village to improve fishing catches project is completed and delivered. The blessing and handover of the fishing boat, outboard motor, fishing equipment and icebox to the Tamarua Community was held on the 7th of May. The project supports 100 people of Tamarua village (100%) as well as the other 400 people on the island of Mangaia. This project will improve the consistent of supply in fish to the community of Tamarua for a healthy option and food security.  
</t>
    </r>
    <r>
      <rPr>
        <b/>
        <sz val="11"/>
        <color theme="1"/>
        <rFont val="Times New Roman"/>
        <family val="1"/>
      </rPr>
      <t xml:space="preserve">3. Fisheries – Boat Masters Certificate. </t>
    </r>
    <r>
      <rPr>
        <sz val="11"/>
        <color theme="1"/>
        <rFont val="Times New Roman"/>
        <family val="1"/>
      </rPr>
      <t xml:space="preserve">
15 participants from Mangaia have received their Boat Masters Certificate. The training was conducted on Mangaia over two weeks. Under the SRIC-CC support for fishing projects, the SRIC-CC programme has included training of fishermen in boat safety. The training supports safety and security at sea.  
</t>
    </r>
    <r>
      <rPr>
        <b/>
        <sz val="11"/>
        <color theme="1"/>
        <rFont val="Times New Roman"/>
        <family val="1"/>
      </rPr>
      <t xml:space="preserve">4. Fisheries – Ra’ui Signs for Marine Protected Areas. </t>
    </r>
    <r>
      <rPr>
        <sz val="11"/>
        <color theme="1"/>
        <rFont val="Times New Roman"/>
        <family val="1"/>
      </rPr>
      <t xml:space="preserve">
The Ra’ui (Protected areas) signs were constructed and delivered to Mangaia and handed over on May 7th. The erecting of these is currently in progress with some of the signpost currently being set in place. This project supports 100 people of Tamarua by informing people of what areas can be harvested and which cannot. This project improves food security by protecting and conserving marine areas.  
</t>
    </r>
    <r>
      <rPr>
        <b/>
        <sz val="11"/>
        <color theme="1"/>
        <rFont val="Times New Roman"/>
        <family val="1"/>
      </rPr>
      <t>Manihiki</t>
    </r>
    <r>
      <rPr>
        <sz val="11"/>
        <color theme="1"/>
        <rFont val="Times New Roman"/>
        <family val="1"/>
      </rPr>
      <t xml:space="preserve">
</t>
    </r>
    <r>
      <rPr>
        <b/>
        <sz val="11"/>
        <color theme="1"/>
        <rFont val="Times New Roman"/>
        <family val="1"/>
      </rPr>
      <t>1. Agriculture - Manihiki Hydroponic Project.</t>
    </r>
    <r>
      <rPr>
        <sz val="11"/>
        <color theme="1"/>
        <rFont val="Times New Roman"/>
        <family val="1"/>
      </rPr>
      <t xml:space="preserve"> </t>
    </r>
    <r>
      <rPr>
        <b/>
        <sz val="11"/>
        <color theme="1"/>
        <rFont val="Times New Roman"/>
        <family val="1"/>
      </rPr>
      <t xml:space="preserve">
</t>
    </r>
    <r>
      <rPr>
        <sz val="11"/>
        <color theme="1"/>
        <rFont val="Times New Roman"/>
        <family val="1"/>
      </rPr>
      <t xml:space="preserve">Before SRIC-CC support, Manihiki had one hydroponic structure supplying Manihiki. This project is 100% completed at both sites and is currently supplying lettuce, pok choy, tomatoes and cucumbers to all households in both villages (Tukao &amp; Tauhunu). It was handed over on the 8th June 2016.  The communities now have access to fresh vegetables that are cheaper and grown locally. Local government constructed the structures with voluntary help from carpenters within the community. The whole population of almost 350 people are benefitting from this project.  
</t>
    </r>
    <r>
      <rPr>
        <b/>
        <sz val="11"/>
        <color theme="1"/>
        <rFont val="Times New Roman"/>
        <family val="1"/>
      </rPr>
      <t xml:space="preserve">2. Agriculture – Coconut Virgin Oil. </t>
    </r>
    <r>
      <rPr>
        <sz val="11"/>
        <color theme="1"/>
        <rFont val="Times New Roman"/>
        <family val="1"/>
      </rPr>
      <t xml:space="preserve">
The Coconut Oil project is now in the procurement phase for construction materials. The Coconut Virgin Oil will provide earning opportunities for the unemployed, women and general community, as well as substitute imported oil products, while promoting a local healthier option. The Island Council and Island Administration will carry out implementation of this project. This project is set to progress further in Q4 and will benefit over 300 people on Manihiki Pa Enua.  
</t>
    </r>
    <r>
      <rPr>
        <b/>
        <sz val="11"/>
        <color theme="1"/>
        <rFont val="Times New Roman"/>
        <family val="1"/>
      </rPr>
      <t xml:space="preserve">3. Marine – Fishing Boat Trailers. </t>
    </r>
    <r>
      <rPr>
        <sz val="11"/>
        <color theme="1"/>
        <rFont val="Times New Roman"/>
        <family val="1"/>
      </rPr>
      <t xml:space="preserve">
The Fishing Boat Trailers for Tukao and Tauhunu Village are fully constructed and awaiting shipping to the North. The Fishing boat trailers will help support the transporting of the community between the two island villages. In rough weather, this will allow for the two community boats to be lifted out of the water and stored safely away. 
</t>
    </r>
    <r>
      <rPr>
        <b/>
        <sz val="11"/>
        <color theme="1"/>
        <rFont val="Times New Roman"/>
        <family val="1"/>
      </rPr>
      <t>Mauke</t>
    </r>
    <r>
      <rPr>
        <sz val="11"/>
        <color theme="1"/>
        <rFont val="Times New Roman"/>
        <family val="1"/>
      </rPr>
      <t xml:space="preserve">
</t>
    </r>
    <r>
      <rPr>
        <b/>
        <sz val="11"/>
        <color theme="1"/>
        <rFont val="Times New Roman"/>
        <family val="1"/>
      </rPr>
      <t xml:space="preserve">1. Agriculture - Mauke Chiller. </t>
    </r>
    <r>
      <rPr>
        <sz val="11"/>
        <color theme="1"/>
        <rFont val="Times New Roman"/>
        <family val="1"/>
      </rPr>
      <t xml:space="preserve">
Since the approval to move this project, Mauke Island has had an election and has new island administration and they would like to see the chiller in the village closer to farmers and the market. The purpose of the chiller is to store excess vegetable produce from the farmers ready for airfreight to the Rarotonga market.
</t>
    </r>
    <r>
      <rPr>
        <b/>
        <sz val="11"/>
        <color theme="1"/>
        <rFont val="Times New Roman"/>
        <family val="1"/>
      </rPr>
      <t xml:space="preserve">2. Agriculture – Pa Enua Southern Senior School Students Sawmill Project. </t>
    </r>
    <r>
      <rPr>
        <sz val="11"/>
        <color theme="1"/>
        <rFont val="Times New Roman"/>
        <family val="1"/>
      </rPr>
      <t xml:space="preserve">
The project is in the procurement stage with the supplier identified in Q3 2016. The project is for machinery/sawmill to process the invasive acacia plants on the island. Timber from this project will be used for multiple projects. This project will also provide an economic opportunity for the community and hopefully eliminate invasive species of Acacia that has affected the native plants and water resources on the island. 
</t>
    </r>
    <r>
      <rPr>
        <b/>
        <sz val="11"/>
        <color theme="1"/>
        <rFont val="Times New Roman"/>
        <family val="1"/>
      </rPr>
      <t>Mitiaro</t>
    </r>
    <r>
      <rPr>
        <sz val="11"/>
        <color theme="1"/>
        <rFont val="Times New Roman"/>
        <family val="1"/>
      </rPr>
      <t xml:space="preserve">
</t>
    </r>
    <r>
      <rPr>
        <b/>
        <sz val="11"/>
        <color theme="1"/>
        <rFont val="Times New Roman"/>
        <family val="1"/>
      </rPr>
      <t xml:space="preserve">1. Fisheries– Pa Enua Southern Senior School Students Maroro Tu Project. </t>
    </r>
    <r>
      <rPr>
        <sz val="11"/>
        <color theme="1"/>
        <rFont val="Times New Roman"/>
        <family val="1"/>
      </rPr>
      <t xml:space="preserve">
 The project is completed with 10 canoes pre-fabricated. Two canoes were completed and tested in the water. Eight of the canoes will be fibre glassed by the community canoe builders under the supervision of the Mayor and Island Council. This project will benefit 200 people including youth. Over 50 people were involved in the implementation. This project will also assist the community in preserving and perpetuating the traditional canoe building (using local materials), Maroro Tu traditional knowledge while promoting food security.  
</t>
    </r>
    <r>
      <rPr>
        <b/>
        <sz val="11"/>
        <color theme="1"/>
        <rFont val="Times New Roman"/>
        <family val="1"/>
      </rPr>
      <t xml:space="preserve">2. Fisheries – Pa Enua Southern Senior School Students Canoe Shelter Project. </t>
    </r>
    <r>
      <rPr>
        <sz val="11"/>
        <color theme="1"/>
        <rFont val="Times New Roman"/>
        <family val="1"/>
      </rPr>
      <t xml:space="preserve">
The project is 100% completed with the handover conducted in July 2016, with the Mayor, Island Councillors, Religious Reps and over 137 community members in attendance. This project will benefit 200 people in the community and will also assist the community in protecting the traditional canoe building and a multipurpose shelter for their use.  
</t>
    </r>
    <r>
      <rPr>
        <b/>
        <sz val="11"/>
        <color theme="1"/>
        <rFont val="Times New Roman"/>
        <family val="1"/>
      </rPr>
      <t>Nassau</t>
    </r>
    <r>
      <rPr>
        <sz val="11"/>
        <color theme="1"/>
        <rFont val="Times New Roman"/>
        <family val="1"/>
      </rPr>
      <t xml:space="preserve">
</t>
    </r>
    <r>
      <rPr>
        <b/>
        <sz val="11"/>
        <color theme="1"/>
        <rFont val="Times New Roman"/>
        <family val="1"/>
      </rPr>
      <t xml:space="preserve">1. Agriculture – Nassau Uwi Kura Fencing. </t>
    </r>
    <r>
      <rPr>
        <sz val="11"/>
        <color theme="1"/>
        <rFont val="Times New Roman"/>
        <family val="1"/>
      </rPr>
      <t xml:space="preserve">
All taro crops on Nassau is planted in the same area due to limited favourable taro planting areas (salt water inundation) and wild pigs. The community has decided to fence the entire taro pit area. The project was completed at the end of April. This is an island community project that benefits all and promotes food security. 
</t>
    </r>
    <r>
      <rPr>
        <b/>
        <sz val="11"/>
        <color theme="1"/>
        <rFont val="Times New Roman"/>
        <family val="1"/>
      </rPr>
      <t xml:space="preserve">Palmerston
1. Agriculture – Worm Farms. </t>
    </r>
    <r>
      <rPr>
        <sz val="11"/>
        <color theme="1"/>
        <rFont val="Times New Roman"/>
        <family val="1"/>
      </rPr>
      <t xml:space="preserve">
This is an island community project that will benefit agriculture for all homes (70 people) &amp; promotes organic farming and alleviates the use of chemicals to enable healthier plant growth on the island. It will also provide an opportunity for the youth to learn about worm farming, growing fruits and vegetables using an environmentally friendly and organic method. It is 100% completed and installed at the school. 
</t>
    </r>
    <r>
      <rPr>
        <b/>
        <sz val="11"/>
        <color theme="1"/>
        <rFont val="Times New Roman"/>
        <family val="1"/>
      </rPr>
      <t xml:space="preserve">2. Agriculture – Brush Chipper. </t>
    </r>
    <r>
      <rPr>
        <sz val="11"/>
        <color theme="1"/>
        <rFont val="Times New Roman"/>
        <family val="1"/>
      </rPr>
      <t xml:space="preserve">
The brush chipper was procured under SRIC for this island. The Brush Chipper was fully assembled and tested and was delivered and is being used by the Island Government to mulch coconut palms for composting for the community. The compost will add nutrient to their home garden soils to provide opportunities for the growing of vegetables, fruits, shrubs and trees for coastal protection for the community and to the islands fragile ecosystem. This project will support the whole community. This project is to enable more plant growth on the island therefore aiming to strengthen community resilience.
</t>
    </r>
    <r>
      <rPr>
        <b/>
        <sz val="11"/>
        <color theme="1"/>
        <rFont val="Times New Roman"/>
        <family val="1"/>
      </rPr>
      <t>Penrhyn</t>
    </r>
    <r>
      <rPr>
        <sz val="11"/>
        <color theme="1"/>
        <rFont val="Times New Roman"/>
        <family val="1"/>
      </rPr>
      <t xml:space="preserve">
</t>
    </r>
    <r>
      <rPr>
        <b/>
        <sz val="11"/>
        <color theme="1"/>
        <rFont val="Times New Roman"/>
        <family val="1"/>
      </rPr>
      <t xml:space="preserve">1. Fisheries – Penrhyn Pitaka Project </t>
    </r>
    <r>
      <rPr>
        <sz val="11"/>
        <color theme="1"/>
        <rFont val="Times New Roman"/>
        <family val="1"/>
      </rPr>
      <t xml:space="preserve">
This project was developed by the Penrhyn School students and is aimed at reintroducing local plants and constructs a turtle observatory at the turtle-breeding site on “Akasusa” Motu on Penrhyn. This project includes the Island Council, Omoka School, Hakono Hararanga and the people of Penrhyn. This project supports the coastal and turtle habitation protection. Construction of the tree nursery is completed. Planting of coastal protecting plants is currently in progress. The construction of the turtle observatory will be the last part to this project. The observatory will be constructed nearby (far away enough to not distract the turtles) where students can learn more about turtles and their habitat. In Q3, the site for the Observatory building has changed and the new site has been cleared. The building materials are on island and are being transported to the new site. 
</t>
    </r>
    <r>
      <rPr>
        <b/>
        <sz val="11"/>
        <color theme="1"/>
        <rFont val="Times New Roman"/>
        <family val="1"/>
      </rPr>
      <t xml:space="preserve">Pukapuka
1. Agriculture – Fencing for Taro plantations. </t>
    </r>
    <r>
      <rPr>
        <sz val="11"/>
        <color theme="1"/>
        <rFont val="Times New Roman"/>
        <family val="1"/>
      </rPr>
      <t xml:space="preserve">
Fencing materials was proposed through this project to protect the Islands crops from wandering animals like pigs destroying the crops. This project supports the whole community of 500 and is implemented by the community and SRIC-CC staff. The project will improve food security (Taro and Puraka and Kumara). The fencing project is 90% completed. Due to shipping delays and schedules, materials are still awaiting the next available boat to Pukapuka.  
</t>
    </r>
    <r>
      <rPr>
        <b/>
        <sz val="11"/>
        <color theme="1"/>
        <rFont val="Times New Roman"/>
        <family val="1"/>
      </rPr>
      <t xml:space="preserve">2. Agriculture – Drainage. </t>
    </r>
    <r>
      <rPr>
        <sz val="11"/>
        <color theme="1"/>
        <rFont val="Times New Roman"/>
        <family val="1"/>
      </rPr>
      <t xml:space="preserve">
This project will minimise the problem of “crop loss” due to flooding. The taro plantation area on Pukapuka is a deep pit and is vulnerable to flooding during heavy rain. The materials were used to construct a drainage system to allow for excess water to be drained out of the taro pit area. This project supports the whole community of 400 and is implemented by the community and SRIC-CC staff. The project will improve food security.  Construction of the fourteen culverts for the drainage is completed and placed in four locations.
</t>
    </r>
    <r>
      <rPr>
        <b/>
        <sz val="11"/>
        <color theme="1"/>
        <rFont val="Times New Roman"/>
        <family val="1"/>
      </rPr>
      <t xml:space="preserve">3. Agriculture - Hydroponic Project. </t>
    </r>
    <r>
      <rPr>
        <sz val="11"/>
        <color theme="1"/>
        <rFont val="Times New Roman"/>
        <family val="1"/>
      </rPr>
      <t xml:space="preserve">
The project is on target with most materials received on the island. The construction of the building commenced late in Q3 2016. The whole population of over 400 people will benefit from this project. This project is supported and run by local government with help from the community and encourages food security and healthy living. 
</t>
    </r>
    <r>
      <rPr>
        <b/>
        <sz val="11"/>
        <color theme="1"/>
        <rFont val="Times New Roman"/>
        <family val="1"/>
      </rPr>
      <t xml:space="preserve">4. Fisheries - Pukapuka fishing boats projects. </t>
    </r>
    <r>
      <rPr>
        <sz val="11"/>
        <color theme="1"/>
        <rFont val="Times New Roman"/>
        <family val="1"/>
      </rPr>
      <t xml:space="preserve">
Over 400 people who reside in Pukapuka are supported by this project. This project strengthens and increases the capacity to access better catch, improve the diet of the community with fresh fish instead of canned meat and assist in support the Island Barge for the delivery of cargo for the community on boat day.  Two boats were constructed in quarter 1 2016 before it was shipped to Pukapuka. They are for Tawa Ngake Village and Tawa Lalo Village. This project is 100% completed with the boats handed over to the community. 
</t>
    </r>
  </si>
  <si>
    <t>1.1 Staff of national agencies and organisations on the NCCCT trained and working in ways that improve coordination and delivery of CCA and DRM initiatives on the ground in the Pa Enua
1.2. Capacity development to support the Pa Enua</t>
  </si>
  <si>
    <t>Compliant and best price</t>
  </si>
  <si>
    <t>Non compliant, therefore eliminated</t>
  </si>
  <si>
    <t>Price too high</t>
  </si>
  <si>
    <t>3 Quote Process - Contract to supply Material for Pukapuka DRAINAGE Project in Feb 2016</t>
  </si>
  <si>
    <t>3 Quote Process - Contract to supply Material  for Pukapuka FENCING Project to fence off their plantations from feral animals.</t>
  </si>
  <si>
    <t>Cook Islands Building Supplies (CIBS)</t>
  </si>
  <si>
    <t>Successful supplier for most of the material with the best price</t>
  </si>
  <si>
    <t>3 Quote Process-supply of plumbing material for Pukapuka Hydroponic Project</t>
  </si>
  <si>
    <t>Cook Islands Water Services Ltd T/As Aquaflow Water Solutions</t>
  </si>
  <si>
    <t xml:space="preserve">CITC </t>
  </si>
  <si>
    <t>Most competitive price for all hydroponic plumbing material</t>
  </si>
  <si>
    <t>beter price to supply building material for hydroponic building structure</t>
  </si>
  <si>
    <t>more expensive compared to CIBS price</t>
  </si>
  <si>
    <t>non compliant</t>
  </si>
  <si>
    <t>3 Quote - Contract to supply material for Manihiki Health Project</t>
  </si>
  <si>
    <t>No response</t>
  </si>
  <si>
    <t>compliant and was able to supply all material</t>
  </si>
  <si>
    <t>non compliant, therefore eliminated</t>
  </si>
  <si>
    <t>3 Quote - for the supply of electrical material for Manihiki Hydroponic in May 2016</t>
  </si>
  <si>
    <t>Raro Electrical</t>
  </si>
  <si>
    <t>compliant and better price</t>
  </si>
  <si>
    <t>price too high</t>
  </si>
  <si>
    <t xml:space="preserve">3 Quote Contract for the supply of concrete blocks for the Manihiki TUKAO Coconut Virgin Oil Project </t>
  </si>
  <si>
    <t>S&amp;T Contractors</t>
  </si>
  <si>
    <t>Cook Islands Building Supplies</t>
  </si>
  <si>
    <t>compliant and only bidder.</t>
  </si>
  <si>
    <t>3 Quote  for the supply of tiles for the Manihiki TUKAO Coconut Virgin Oil Project</t>
  </si>
  <si>
    <t>Tile Centre</t>
  </si>
  <si>
    <t>Only tile supplier on the island.</t>
  </si>
  <si>
    <t>3 Quote  for the supply of building material for the Manihiki TUKAO Coconut Virgin Oil Project</t>
  </si>
  <si>
    <t>Cook IslandsBuilding Supplies</t>
  </si>
  <si>
    <t>-</t>
  </si>
  <si>
    <t xml:space="preserve">3 Quote Contract for the supply of concrete blocks for the Manihiki TAUHUNU Coconut Virgin Oil Project </t>
  </si>
  <si>
    <t>Cook Islands Building Supplies(CIBS)</t>
  </si>
  <si>
    <t>more competitive price</t>
  </si>
  <si>
    <t>Only tile supplier on the island</t>
  </si>
  <si>
    <t>Cis Motor Centre</t>
  </si>
  <si>
    <t>OTC</t>
  </si>
  <si>
    <t>only bidder to respond and compliant</t>
  </si>
  <si>
    <t>CITC</t>
  </si>
  <si>
    <t>Compliant and cheaper in price</t>
  </si>
  <si>
    <t>Non compliant in dimensions required</t>
  </si>
  <si>
    <t>Arorangi Timber land</t>
  </si>
  <si>
    <t>3 Quote to supply water tank and concrete padding material for Tukao &amp; Tauhunu in Manihiki under the Health project in February 2016</t>
  </si>
  <si>
    <t xml:space="preserve">3 Quote to supply water tank and concrete padding material for Tukao &amp; Tauhunu in Manihiki under the Health project </t>
  </si>
  <si>
    <t>3 Quote to supply water tank and concrete padding material for Rakahanga Health project in Feb 2016</t>
  </si>
  <si>
    <t>competitive price</t>
  </si>
  <si>
    <t>3 Quote contract to supply material for the Rakahanga Drainage Project in Jan 16</t>
  </si>
  <si>
    <t>compliant and competitve price</t>
  </si>
  <si>
    <t>3 Quote Contract to supply material for the House Tie Down Project in Palmerston Island (chains/shackles/cements) in Feb 16</t>
  </si>
  <si>
    <t>most competitive price</t>
  </si>
  <si>
    <t>3 Quote Contract to supply material for the House Tie Down Project in Palmerston Island (ropes) in Feb 16</t>
  </si>
  <si>
    <t>unable to quote and supply as per requirement</t>
  </si>
  <si>
    <t>compliant and able to supply</t>
  </si>
  <si>
    <t xml:space="preserve"> 3 Quote process to supply Brush Chipper for Palmerston Island in August 16</t>
  </si>
  <si>
    <t>Hansa Products Ltd</t>
  </si>
  <si>
    <t>compliant &amp; able to supply</t>
  </si>
  <si>
    <t>3 Quote to supply material for life jackets in Palmerston Island in august 16</t>
  </si>
  <si>
    <t>Express Diesel Services Ltd</t>
  </si>
  <si>
    <t>only bidder</t>
  </si>
  <si>
    <t>no response</t>
  </si>
  <si>
    <t>3 Quote contract to fabricate and supply fishing boat for Tawa Ngake in Pukapuka Island in June 16</t>
  </si>
  <si>
    <t>Successful bidder &amp; compliant</t>
  </si>
  <si>
    <t>successful bidder &amp; compliant</t>
  </si>
  <si>
    <t>3 Quote Process to supply material for the Mitiaro Water Purification Project in Jan 16</t>
  </si>
  <si>
    <t>Aquaflow Water Solutions</t>
  </si>
  <si>
    <t>PTS Plumbing</t>
  </si>
  <si>
    <t>3 Quote Process to supply material for the Canoe building project in Mitiaro in May 16</t>
  </si>
  <si>
    <t>non compiant</t>
  </si>
  <si>
    <t>3 Quote Process to supply material for the Canoe Shelter project in Mitiaro in May 16</t>
  </si>
  <si>
    <t>3 Quote contract to fabricate &amp; supply auminium fishing boat for Atai Auta, MITIARO</t>
  </si>
  <si>
    <t>Motor Center</t>
  </si>
  <si>
    <t xml:space="preserve">no response </t>
  </si>
  <si>
    <t>3 Quote contract to fabricate &amp; supply auminium fishing boat for Takaue Mangarei, MITIARO</t>
  </si>
  <si>
    <t>Motor Centre</t>
  </si>
  <si>
    <t>Arorangi Timberland ( part fencing material)</t>
  </si>
  <si>
    <t>Pickering Motors</t>
  </si>
  <si>
    <t>3 Quote to supply outboard motors for Taunganui Fishing Club in ATIU in March 16</t>
  </si>
  <si>
    <t>sucessful bidder</t>
  </si>
  <si>
    <t>no longer supply outboard motors</t>
  </si>
  <si>
    <t>3 Quote to supply fishing boat trailers for Taunganui Fishing Club in ATIU in May 16</t>
  </si>
  <si>
    <t>Only supplier on the island.</t>
  </si>
  <si>
    <t>3 Quote to supply outboard motors &amp; accessories to Mapumai Fishing Club in ATIU in Nov 2015</t>
  </si>
  <si>
    <t>3 Quote to supply outboard motors &amp; accessories to Teroto Fishing Club in ATIU in Nov 2015</t>
  </si>
  <si>
    <t>Motor CentRE</t>
  </si>
  <si>
    <t>3 Quote to fabricate &amp; supply fishing boat trailer to Teroto Fishing Club in ATIU in May 2016</t>
  </si>
  <si>
    <t>3 Quote to fabricate &amp; supply stainless top for ATIU Coconut Oil Project</t>
  </si>
  <si>
    <t>Nikao Beach Metal</t>
  </si>
  <si>
    <t>3 Quote to supply building material for the ATIU Coconut Oil Project in March 2016</t>
  </si>
  <si>
    <t>3 Quote to fabricate &amp; supply fishing boat trailer to Tamarua Fishing Club in MANGAIA in November 2015</t>
  </si>
  <si>
    <t>3 Quote to supplier outboard motor for Tamarua Fishing Club in MANGAIA in November 2015</t>
  </si>
  <si>
    <t>only bidder &amp; compliant</t>
  </si>
  <si>
    <t>3 Quote to supply fishing equipment to Tamarua Fishing Club in MANGAIA in May 16</t>
  </si>
  <si>
    <t>Trader Don</t>
  </si>
  <si>
    <t>Raro Mart</t>
  </si>
  <si>
    <t>noncompliant</t>
  </si>
  <si>
    <t>3 Quote to supply material for roof repairs &amp; water tank mold for the Tamarua Community Hall Project in MANGAIA in May &amp; Sept 16</t>
  </si>
  <si>
    <t>successful bidder for part of the material rqd</t>
  </si>
  <si>
    <t>successful bidder for water tank mold</t>
  </si>
  <si>
    <t>3 Quote to supply sheet metal for MAUKE Coconut Oil Project</t>
  </si>
  <si>
    <t>no esponse</t>
  </si>
  <si>
    <t>succesful bidder</t>
  </si>
  <si>
    <t>3 Quote Contract for the supply of building material for the Pitaka Nursery project on Penrhyn in Feb 16</t>
  </si>
  <si>
    <t>3 Quote Contract for the supply of building material for the Pitaka Observatory Building project on Penrhyn in Jan 16</t>
  </si>
  <si>
    <t>3 Quote to supply outboard motor for Penrhyn Island in Sept 16</t>
  </si>
  <si>
    <t>3 Quote to supply equipment for the Maromou Water Project in ATIU in Nov 15</t>
  </si>
  <si>
    <t>3 Quote to supply tools for the Northern Water Tank Project in Pukapuka in May 16</t>
  </si>
  <si>
    <t>only timely &amp; earliest shipping to the Northern Group</t>
  </si>
  <si>
    <t>boat fare for Health Inspector to the Northern group for Vector borne disease project &amp; refresher workshop</t>
  </si>
  <si>
    <t>PB Tech</t>
  </si>
  <si>
    <t>non cmpliant</t>
  </si>
  <si>
    <t>Computerman</t>
  </si>
  <si>
    <t>3 Quote contract to fabricate and supply fishing boat for Tawa Lalo in Pukapuka Island in June 16</t>
  </si>
  <si>
    <t>3 Quote Process - Contract to fabricate and supply 2x aluminium boat trailers for Manihiki in June 2016</t>
  </si>
  <si>
    <t>Contract by Tender to supply House hold Water Tanks for Ivirua village in MANGAIA</t>
  </si>
  <si>
    <t>Contract by Tender to supply fertilisers and agriculture equipment for AITUTAKI Growers Association</t>
  </si>
  <si>
    <t>Contract by Tender to supply material for the Northern Water Project</t>
  </si>
  <si>
    <t>Intracor</t>
  </si>
  <si>
    <t>3 Quote contract to supply cement material for Nassau Uwi Kuru Project in Jan 16</t>
  </si>
  <si>
    <t>3 Quote contract to supply fencing material for Nassau Uwi Kuru Fencing Project in Jan 16</t>
  </si>
  <si>
    <t>CITC (part fencing)</t>
  </si>
  <si>
    <t>3 Quote Process - Supply of water tank mold   for Tamarua Community Hall Project</t>
  </si>
  <si>
    <t>Successful bidder for Part Two ,roofing material for catchments and water tanks.</t>
  </si>
  <si>
    <t>successful bidder for Part Three of the tender being the micro-silica and aggregate material.</t>
  </si>
  <si>
    <t>only bid received&amp; compliant</t>
  </si>
  <si>
    <t>Quote for the purchase of Health equipment for the Vector Borne Disease Project in the Pa Enua</t>
  </si>
  <si>
    <t>Quote - Brilliant Resilience Conference, capacity building for Island Mayors and Executive Officers</t>
  </si>
  <si>
    <t>Quote - Southern CIs Senior Students workshop for Capacity Building</t>
  </si>
  <si>
    <t>Travell related costs including airfares, accommodation and DSAs.</t>
  </si>
  <si>
    <t xml:space="preserve">                          </t>
  </si>
  <si>
    <t>COMMENTS</t>
  </si>
  <si>
    <t>21,735NZD</t>
  </si>
  <si>
    <r>
      <t xml:space="preserve">Progress was made in project implementation since last PPR reporting period (1 October 2015 - 30 September 2016).  Cumulative expenditure increased significantly in this reporting period. </t>
    </r>
    <r>
      <rPr>
        <b/>
        <sz val="11"/>
        <color theme="1"/>
        <rFont val="Times New Roman"/>
        <family val="1"/>
      </rPr>
      <t xml:space="preserve"> </t>
    </r>
    <r>
      <rPr>
        <sz val="11"/>
        <color theme="1"/>
        <rFont val="Times New Roman"/>
        <family val="1"/>
      </rPr>
      <t xml:space="preserve">
Implementation of the number of projects in this reporting year has increased. This is due to the  higher level of awareness within the community for the SRIC-CC Programme.  The level of awareness was still identified as a minor set-back for communities in the previous reporting years. This has since changed. The increase in community awareness is due to a number of activities implemented by the project management team such as increasing media releases through national television (TV is also aired in some Pa Enua), increase in project progress shared through facebook by the CCCI team, increase in presentations in CC and SRIC-CC in the Pa Enua. Focal points meeting with communities to share about the project activities of SRIC-CC and staff presenting SRIC-CC activities at every opportunity (Community, National and regional). Increased implementation is also due to the new partnership arrangements made in this reporting year. 
The largest expenditure as expected has been in component 3 with a total of NZD$1,366,786.17. Within Component 3, the largest expenditure per output for this reporting year has been in Output 3.2 - resilience of agriculture and fisheries practices with NZD$752,035.14 (i.e. 17 projects at varying stages of completion). The priority for most of the Pa Enua is water security, and the measures supported by this project in water storage are also reflected in the National Infrastructure Investment Plan (NIIP). In this reporting year, investment in water has a total of- NZD$424,124.29. This has been in the completion of the Ivirua water project (100% of households) and the start of the community water projects on Pukapuka, Manihiki and Rakahanga. The next two priority areas are agriculture for the Southern Islands and Fishing for the Northern Islands. 
Cont...
</t>
    </r>
  </si>
  <si>
    <t>Output 4.2 -Training Materials incorporating climate change issues developed and used for training of field staff, students and other key players</t>
  </si>
  <si>
    <t>$</t>
  </si>
  <si>
    <t>r</t>
  </si>
  <si>
    <t>Note: that the variance is because the travel costs  is not included here.</t>
  </si>
  <si>
    <t>The project is doing significantly well in achieving its target under this output. The implementation of a recommendation from the national CCA and DRM Policy review and development was completed in October 2015. This review allowed for mainstreaming CC and disaster risks into national policy frameworks including the NSDP (2016-2020) as well as strengthening the JNAP. The Revision of the Joint National Action Plan (JNAP) II for Disaster Management &amp; CC is completed and planning to be tabled in the next Cabinet meeting planned for January 2017, project is requested to do a bit more editing before tabling with Cabinet. The NSDP was revised and launched in June 16th 2016, it takes into account the mainstreaming of CCA to all sectors of government as per MTE management response. Unlike the previous two NSDPs containing eight goals the new NSDP 2016 – 2020 focuses on sixteen strategic areas; welfare and equity, economy and employment, waste management, water and sanitation, infrastructure and ICT, transport and energy, health, education, gender and the vulnerable, agriculture and food security, environment and biodiversity, ocean, lagoon and marine resources, resilience and climate change, culture, population, and good governance law and order. Finally the, National DRM Plan- Emergency Management Cook Islands is currently being revised to include CRM.</t>
  </si>
  <si>
    <t>The project have reached close to 300 stakeholders (60% women and 40% men) involved in CCA and DRM projects in the Pa Enuas whereas its target to initiate 50 small grants programmes is slowly picking up. They have managed to process 17 initiatives in the Pa Enua through Small Grants.                                                                                                                               
• The following workshops were carried out during this period. It focused on capturing traditional knowledge with useful set of skills being revived that can aid communities on the negative effects of climate change and disaster risk management. They are also a good awareness platform for CC, DRM, Biodiversity and other environmental issues. It captured a good audience that consists of the youth, women and men.
- Mangaia: The Raurau Akamatutu workshop that captured traditional knowledge and practices in order to link it with climate science and technology to develop novel adaptation practices in the households.
- Mangaia: In May, the Climate Change Cook Islands SRIC team consisting of Mia Teaurima, Melina Tuiravakai and Ann-Marie Roi embarked on the island of Mangaia to introduce the SRIC programme to the new island council members.
- Mangaia: 15 participants completed Boat Masrters Certificate. This was a two week training included training on boat safety and security at sea. 
- Mitiaro: The Marorotu workshop aims to reintroduce the traditional practice to fishermen of Mauke and Atiu, reviving sustainable fishing practices. The Marorotu workshop was the first ever held in the history of the Cook Islands where fishermen from the two sister islands in the Ngaputoru group gathered on Mitiaro island to learn and share the marorotu tradition of fishing practice that has been lost on the other two islands. 
- Rarotonga: The Southern Schools Workshop bought together year 9 and 10 students from Mangaia, Mitiaro, Atiu, Mauke and Aitutaki. This workshop was to strength the research skills of students and enhance their understanding on CC, Biodiversity, DRM and identify potential projects on areas of concern in their respective Islands. Various presentations by local experts and field trips were provided to the students throughout the week. Field trips included composting and organic farming with Teava Iro, coral reef surveying with Dr. Teina Rongo, GIS mapping exercise with Dan Rasmussen (NES) and Marino Wichman from Seabed Mineral Authority, Worm farm with TIS, water quality testing with MMR, Arona-weather monitoring station, and coastal protection with Don Dorrel.
- Rarotonga: Brilliant Resilience National Seminar bought together 122 stakeholders, community and Pa Enua.
- Mauke: The SRIC team of Teariki and Makiroa were in Mauke from Monday 29 August – 2nd Sept to meet and conduct several workshops with growers and interested individuals to develop the Mauke agriculture plan. The development of the Mauke agriculture plan is a step in the right direction intended to rekindle interest and enthusiasm in agriculture. 
- 2 Participatory three dimensional Modeling completed for Mangaia (67 participants) and Vaka Puaikura on Rarotonga.
• Site Visits carried out this period includes the following:
- Te Ipukarea Society (TIS) - FP for Manihiki, Palmerston and Pukapuka visited (TIS) to see worm farm bins. The team saw the potential of taking the idea out to their Pa Enua especially with their drive towards more organic approaches in agriculture.
- Oasis Hydroponics - FP for Manihiki, Palmerston and Pukapuka visited the Oasis Hydroponics set-up in Tupapa (Rarotonga) to learn about the operation of a successful Hydroponic system. This visit is very important to the team seeing as they have their own hydroponics projects on their Pa Enuas that can benefit them. It was an extremely successful site visit that showcased a wide variety of lettuce, mung beans, celery, mint, basil, rosemary, parsley and tomatoes that are grown onsite. 
The project looks to have an additional minimum of 10 initiatives to be reported in the next PPR, they already tabled 6 initiatives and the team will be scoping again to see what small scale initiatives they can get into that will ensure achieveing their target.</t>
  </si>
  <si>
    <r>
      <rPr>
        <b/>
        <sz val="11"/>
        <color theme="1"/>
        <rFont val="Times New Roman"/>
        <family val="1"/>
      </rPr>
      <t>The project has added total of 4.1 M Litres of additional water storage across 9 Islands. They plan to install 51 water tanks in Mitiaro in 2017 with 4 community tanks in Penrhyn, 1 community tank in Nassau and 1 in Palmerston which would account to a total of 4.4M Litres.                                                                                                                                                                                   Northern Water Community Project (45,000L).</t>
    </r>
    <r>
      <rPr>
        <sz val="11"/>
        <color theme="1"/>
        <rFont val="Times New Roman"/>
        <family val="1"/>
      </rPr>
      <t xml:space="preserve">
The Northern water project is a partnership between the SRIC programme and the EU GIZ to increase water capacity storage in the Northern group islands. Under this project the existing community water tanks will either be repaired or if need be new ones constructed to increase water storage on these islands. This partnership hopes to alleviate water shortage situation by providing more water storage capacity on these islands to mitigate future drought conditions. 
This project is in construction stage. There are 3 sites (Islands) – Pukapuka, Manihiki and Rakahanga. On Manihiki this project will support everyone. The project will increase water storage capacity and strengthen water security for the community of Manihiki. Manihiki has no water reticulation system or catchment area, as it is a very flat atoll. Rainwater harvesting and accessing well water is all they have. Desalination is a possibility however this has not yet been investigated by the SRIC-CC.  
</t>
    </r>
    <r>
      <rPr>
        <b/>
        <sz val="11"/>
        <color theme="1"/>
        <rFont val="Times New Roman"/>
        <family val="1"/>
      </rPr>
      <t xml:space="preserve">Palmerston  
Water Purification. </t>
    </r>
    <r>
      <rPr>
        <sz val="11"/>
        <color theme="1"/>
        <rFont val="Times New Roman"/>
        <family val="1"/>
      </rPr>
      <t xml:space="preserve">
This is still in procurement stage. The project will assist in increasing potable water at community storage tanks. These systems will be attached to community tanks of Palmerston and the school. More progress to be reported in the next PPR.
</t>
    </r>
    <r>
      <rPr>
        <b/>
        <sz val="11"/>
        <color theme="1"/>
        <rFont val="Times New Roman"/>
        <family val="1"/>
      </rPr>
      <t xml:space="preserve">Mitiaro
Mitiaro Pa Enua water purification project. </t>
    </r>
    <r>
      <rPr>
        <sz val="11"/>
        <color theme="1"/>
        <rFont val="Times New Roman"/>
        <family val="1"/>
      </rPr>
      <t xml:space="preserve">
A request for purification systems to be attached to 4 community tanks was made. In Q2 2016, the SRIC-CC programme contracted Aqua flow water solutions to supply and install the purification systems on Mitiaro. SRIC-CC engineer was sent to Mitiaro to oversee the works. Four water purification stations have been completely installed.
</t>
    </r>
    <r>
      <rPr>
        <b/>
        <sz val="11"/>
        <color theme="1"/>
        <rFont val="Times New Roman"/>
        <family val="1"/>
      </rPr>
      <t>2015</t>
    </r>
    <r>
      <rPr>
        <sz val="11"/>
        <color theme="1"/>
        <rFont val="Times New Roman"/>
        <family val="1"/>
      </rPr>
      <t xml:space="preserve">
• Atiu – 159 water tanks (159 x 6000L)
• Palmerston – 30 water tanks (30 x 6000L)
• Aitutaki – 309 Water tanks (309 x 6000L)
</t>
    </r>
    <r>
      <rPr>
        <b/>
        <sz val="11"/>
        <color theme="1"/>
        <rFont val="Times New Roman"/>
        <family val="1"/>
      </rPr>
      <t>2016</t>
    </r>
    <r>
      <rPr>
        <sz val="11"/>
        <color theme="1"/>
        <rFont val="Times New Roman"/>
        <family val="1"/>
      </rPr>
      <t xml:space="preserve">
• Tamarua – 30 water tanks (30 x 6000L)
• Mangaia (Ivirua) – 51 water tanks (51 x 6000L)
• Pukapuka – 6 community water tanks (6 x 45,000L) and 2 water tanks (2 x 6000L)
• Manihiki – 3 community water tanks (3 x 45,000L)
• Rakahanga – 2 community water tanks (2 x 45,000L)
• Mangaia (Tamarua) – 14 water tanks (14 x 6000L)
</t>
    </r>
    <r>
      <rPr>
        <b/>
        <sz val="11"/>
        <color theme="1"/>
        <rFont val="Times New Roman"/>
        <family val="1"/>
      </rPr>
      <t>2017</t>
    </r>
    <r>
      <rPr>
        <sz val="11"/>
        <color theme="1"/>
        <rFont val="Times New Roman"/>
        <family val="1"/>
      </rPr>
      <t xml:space="preserve">
• Mitiaro – 51 water tanks (51 x 6000L)
• Penrhyn – 4 community water tanks (4 x 45,000L)
• Nassau – 1 community water tank (1 X 45,000L)
• Palmerston – 1 community water tank (1 x 45,000L)
</t>
    </r>
  </si>
  <si>
    <r>
      <t xml:space="preserve">The project have 2 initiatives implemented that will enhance coastal protection in 2 Pa Enuas. More info as follows:  </t>
    </r>
    <r>
      <rPr>
        <b/>
        <sz val="11"/>
        <color theme="1"/>
        <rFont val="Times New Roman"/>
        <family val="1"/>
      </rPr>
      <t xml:space="preserve">           Rakahanga</t>
    </r>
    <r>
      <rPr>
        <sz val="11"/>
        <color theme="1"/>
        <rFont val="Times New Roman"/>
        <family val="1"/>
      </rPr>
      <t xml:space="preserve">
This project supports the whole community of 100 and is implemented by the community and SRIC-CC staff. The project eliminates stagnant water condition that breeds mosquitos and allows better environment to grow taro and breed some of the fish species. The causeway is intended to stop the saltwater from intruding into the taro planting areas on Rakahanga.  Construction of the culverts to re-construct the Rakahanga causeway is well underway. Three culverts have been built with nine more to be constructed in Q4 2016. A total of 12 culverts are to be built and put into the current causeway. The culvert will allow for water to come through and flow back into the lagoon. 
</t>
    </r>
    <r>
      <rPr>
        <b/>
        <sz val="11"/>
        <color theme="1"/>
        <rFont val="Times New Roman"/>
        <family val="1"/>
      </rPr>
      <t>Penrhyn</t>
    </r>
    <r>
      <rPr>
        <sz val="11"/>
        <color theme="1"/>
        <rFont val="Times New Roman"/>
        <family val="1"/>
      </rPr>
      <t xml:space="preserve">
This project supports the coastal and turtle habitation protection and also the protection of turtle nesting sites.. Construction of the tree nursery is completed. Planting of coastal protecting plants is currently in progress. This project has included the Island Council, Omoka School, Hakono Hararanga and the people of Penrhyn. The construction of the turtle observatory will be the last part to this project. The site for the Observatory building was changed to a new site due to land issues. The observatory will be constructed nearby (far away enough to not distract the turtles) where students can learn more about turtles and their habitat. Penrhyn Pa Enua is one of the very few turtle nesting sites in the whole of the Cook Islands.                                                                                                                                                               The project looks to work with the Ministry of Education to identify schools located near the coast and to have a tree planting scheme to ensure coastal protection in all the Pa Enuas. This will be reported in the next PPR. Melina is working on developing a project concept for the schools involvement in coastal protection.
</t>
    </r>
  </si>
  <si>
    <r>
      <rPr>
        <b/>
        <sz val="11"/>
        <color theme="1"/>
        <rFont val="Times New Roman"/>
        <family val="1"/>
      </rPr>
      <t>10 local tourism enterprise initiatives have implemented succesffuly with 2 still ongoing on Managaia and Palmerston. The Coconut cold press projects on Atiu, Manihiki and Mauke is planned to be completed in 2017 as well. The project will report an additional 10 initiatives (minimum) in 2017.                                                                                                                                                                      Mangaia 
Southern Senior School Students Eco-tourism projec</t>
    </r>
    <r>
      <rPr>
        <sz val="11"/>
        <color theme="1"/>
        <rFont val="Times New Roman"/>
        <family val="1"/>
      </rPr>
      <t xml:space="preserve">t - the project supports eco-tourism and low carbon development in CKI. This project produced a video to promote its objective. It was shared and launched via SRIC Facebook page and it reached an audience of more than 50,000 viewers. It will be 5 sites and at the moment the plans/designs and costing is yet to be finalized before it is implemented. The vision behind this project is to make known the importance of safeguarding wetlands and the surrounding environment.  https://www.facebook.com/sriccookislands/videos/1151333738242835/
</t>
    </r>
    <r>
      <rPr>
        <b/>
        <sz val="11"/>
        <color theme="1"/>
        <rFont val="Times New Roman"/>
        <family val="1"/>
      </rPr>
      <t>Palmerston- Composting Toilets</t>
    </r>
    <r>
      <rPr>
        <sz val="11"/>
        <color theme="1"/>
        <rFont val="Times New Roman"/>
        <family val="1"/>
      </rPr>
      <t xml:space="preserve">
This project will help the community during drought periods when water becomes scarce. The idea is these compost toilets will be used during cruise ship visits, large tourists group that visit the Island, schools and the like. This will be an upgrade to the existing pit toilets. The composts will also be used for gardening and nursery purposes. At the moment it is still in the procurement stage.
</t>
    </r>
  </si>
  <si>
    <r>
      <rPr>
        <b/>
        <sz val="11"/>
        <color theme="1"/>
        <rFont val="Times New Roman"/>
        <family val="1"/>
      </rPr>
      <t>The project have exceeeded its targeted 400 households, they have covered 100% of the country (11 Pa Enua) with the vector borne control health project including Rarotonga, as well as support the prevention of Chikunkunya  (100% coverage) and Zika Virus.</t>
    </r>
    <r>
      <rPr>
        <sz val="11"/>
        <color theme="1"/>
        <rFont val="Times New Roman"/>
        <family val="1"/>
      </rPr>
      <t xml:space="preserve">                                                                                                                                                                             Health Project – Vector Borne Diseases control. An official handover of new “battery powered” spray equipment to the Public Health department was held in quarter one 2016. The new mister spray eliminates the use of fossil fuel and runs entirely on battery that lasts for 6 hours.  As per the report and feedback from the Ministry of Health, everyone has benefited from the Electrical mister under the SRICCC program. The sprayers were distributed by islands, Rarotonga 2, Aitutaki 2, Manhiki 1, Managia 1, Penrhyn 1, Mauke 1, Atiu 1 . All HPO were involved in the training sessions, 2 female HPO and 18 male HPO. Dedicated and commitment of everyone in all prevention and control activities hence no outbreak of dengue, zika and chikunkunya. Also, the Cook Islands has been declared Free from Lymphatic Filariasis (Vector borne disease) by Dr. Margret Chan, Director General of WHO in September, 2016. Everyone, We have worked with  the media frequently (TV, Newspapers, Radio) and also  publicity in pamphlets, posters, leaflets and finally our TV Advertisement on program at the arrival hall at the airport to make everyone aware of ways to prevent them from getting these diseases.</t>
    </r>
  </si>
  <si>
    <t>In the MTE management response, a key action was made to insert a section of 'lessons learnt and best practices' in the quarterly progress reports and this has been the case for the progress reports received during this period. It is also recorded in this section the stats on the number of viewers reached by the activities of the SRIC project on Facebook (https://www.facebook.com/sriccookislands). The project have also used other media outlets to report and showcase the works of SRIC. Two workshops specific to sharing traditional knowledge was carried out, one being on Maroro Tu fishing techniques and fishing boats here the papas and mamas share their traditional knowledge to the young people and also to revive this skill. The other workshop was on the traditional art of the dry bananas, it was well demonstrated and documented. The project have worked really well in communicating its projects activities to the wider and general public as seen on their FB page and others. the project looks to publish atleast 5 new stories in 2017 that will be reported in the next PPR.</t>
  </si>
  <si>
    <t>1. Variance between actual spent as per Financial tab $1,731,604 and actual project costs $1,731,036 ( $1,709,661 + 21,375) is $568</t>
  </si>
  <si>
    <r>
      <t>1. From 2014-2015, the GEF and SRIC-CC Small Grants Programme partnered to have a common project reviewing and granting structure in order to coordinate and enhance impact at the Pa Enua level. The merged operation as expected had "teething" delays however the first approval of projects came through in Q3 2015.  4 projects were approved to be financed by SRIC-CC under these joint arrangements and these include;
- Atiu Fishing – This project was completed in this reporting year. This included 5 Outboard motors (2 x 4Hp, 2 x 15 Hp and 1 x 25 Hp) and 4 trailers. This project supported 5 fishermen and their families from 3 villages (approximately 60 people) or approximately 15% of the overall population on Atiu. The funds made from the sale of fish keeps these families going. This project did not include any boats as the five families already owned boats. 4 of the fishermen borrowed a flat trailer (not a boat trailer) to move their boats inland when needed. The 5th fishermen used the support of his family to carry his wooden and carved out traditional fishing boat. All 5 fisherment are over the age of 60 years old.  
-Taunganui Harbour - This project is to install operations lights around the Atiu harbour. This project is on held until another similar government funded project is completed.
- Cook Islands Disability – This project was completed in this reporting year. 
- Aitutaki Agriculture – This project was also completed in this reporting year.
The SRIC-CC Programme did not renew agreements after its one year trial "SGP Merger arrangements" with GEF.</t>
    </r>
    <r>
      <rPr>
        <b/>
        <sz val="11"/>
        <color theme="1"/>
        <rFont val="Times New Roman"/>
        <family val="1"/>
      </rPr>
      <t xml:space="preserve"> </t>
    </r>
    <r>
      <rPr>
        <sz val="11"/>
        <color theme="1"/>
        <rFont val="Times New Roman"/>
        <family val="1"/>
      </rPr>
      <t xml:space="preserve">The decision to NOT renew the contract with the NHI under the SGP merger SRIC-CC &amp; GEF) was because the progress of delivery was not what was expected (at the time of entering this arrangement). Under this arrangement, a total of 7 approved projects were handed to the SRIC-CC to implement. Costing at USD$40,000.00 (NZD$48,800.00), it was more cost effective for the SRIC-CC to have a designated staff focussed on the SRIC-CC SGP. 
After this arrangement ended, the SRIC-CC contracted a SRIC-CC SGP Coordinator. This cost the SRIC-CC NZD$34,000.00 - salary (USD$27,868.00) in the first year. After one year, the SGP coordinator implemented approximately 12 projects and assisted the SRIC-CC in several other bigger projects (including workshops). In the second year and after a performance review, the SRIC-CC SGP Coordinator now receives an annual salary of NZD$40,000.00 (USD$32,786.00). 
Since moving away from the merger, SRIC-CC has also delivered 13 SGP Projects and these include; 
#Mangaia Small Grants Program – Tamarua Community hall roofing to repair, concrete water tanks to be built. 
#Mangaia Small Grants Program – Marine – Ra’ui Signs for Marine Protected Areas. The Ra’ui (Protected areas) signs were constructed and delivered to Mangaia and handed over on May 7th. This project improves food security by protecting and conserving marine areas. 
#Pukapuka Small Grants Program - Water drainage strengthening for community plantations. Project completed.
#Pukapuka Small Grants Program – Two x 6000 litre water tanks were delivered and handed over to Niua School on Pukapuka.
#Manihiki Small Grants Program - Hydroponic system on Tukao Village constructed and operational. Project completed. 
#Manihiki Small Grants Program - Hydroponic system on Tauhunu Village constructed and operational. Project completed. 
#Manihiki Small Grants Program - A trailer was constructed for the transport boat on Tukao Village. Project completed. 
#Manihiki Small Grants Program - A trailer was constructed for the transport boat on Tauhunu Village. Project completed. 
#Nassau Small Grants Program - Fencing for Community Taro plantation. Project completed.
#Palmerston Small Grants Program - House Tie Down. Currently implemented. Project completed.
#Palmerston Small Grants Program – Worm Farms bins. 4 bins were purchased and delivered to Palmerston Pa Enua. This is an island community project that will benefit agriculture for all homes on Palmerston Pa Enua (70 people) and promotes using wastage and reducing burning and strengthen food security.  
#Palmerston Small Grants Program - Safety jackets for the entire community (70). Project completed.
#Palmerston Small Grants Program - Brush chipper to support agriculture in the community. Project completed.
#Penrhyn Small Grants Program - Outboard Motor for Public Transport. Project completed.
</t>
    </r>
  </si>
  <si>
    <r>
      <t>The</t>
    </r>
    <r>
      <rPr>
        <b/>
        <u/>
        <sz val="11"/>
        <color theme="1"/>
        <rFont val="Times New Roman"/>
        <family val="1"/>
      </rPr>
      <t xml:space="preserve"> Southern Schools students workshop</t>
    </r>
    <r>
      <rPr>
        <sz val="11"/>
        <color theme="1"/>
        <rFont val="Times New Roman"/>
        <family val="1"/>
      </rPr>
      <t xml:space="preserve"> on Rarotonga was attended by 6 students (boys and girls mixed) and a teacher from each of the Pa Enua in the Southern Group. The islands/ schools represented were Aitutaki - Araura School, Mangaia - Mangaia School, Atiu - Enuamanu School, Mauke - Mauke School and Mitiaro -  Mitiaro School. The workshop was aimed to give southern group students the opportunity to build awareness on matters relating to climate change, protected areas management, biodiversity and other environmental issues while developing their research skills to capture interest in the various disciplines involved as potential career paths while encouraging innovative ideas on how to adapt to the impacts of Climate Change. At the Southern Group Pa Enua Students workshop, 68% of the participation were young women and 32% were young men. In the end training materials were put onto hard drives and awarded to each school that they my refer to the learnings. 
</t>
    </r>
    <r>
      <rPr>
        <b/>
        <u/>
        <sz val="11"/>
        <color theme="1"/>
        <rFont val="Times New Roman"/>
        <family val="1"/>
      </rPr>
      <t>Raurau Akamatutu</t>
    </r>
    <r>
      <rPr>
        <sz val="11"/>
        <color theme="1"/>
        <rFont val="Times New Roman"/>
        <family val="1"/>
      </rPr>
      <t xml:space="preserve"> - The outcome of the Raurau Akamatutu workshop on Mangaia and Mitiaro Pa Enua assisted in preserving and perpetuating traditional ways of preparing food for food security while encouraging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Powerpoints of all lessons were made available to all participants. This was taken back to their respective work places and organisations. 
</t>
    </r>
    <r>
      <rPr>
        <b/>
        <u/>
        <sz val="11"/>
        <color theme="1"/>
        <rFont val="Times New Roman"/>
        <family val="1"/>
      </rPr>
      <t>P3D Modelling</t>
    </r>
    <r>
      <rPr>
        <sz val="11"/>
        <color theme="1"/>
        <rFont val="Times New Roman"/>
        <family val="1"/>
      </rPr>
      <t xml:space="preserve"> - P3D modelling methods were also used to engage communities in the island planning process.   These workshops promoted CSDP to the community. 50% of participants were women at the P3D Modelling workshop. The model of Mangaia is now sitting within the Mangaia Tourism Office in Oneroa Village. It is used by farmers, fishermen and students and the general community to identify areas of interest. The model showcases historical sites, farm lands, fishing areas and pathways through the "Makatea" terrain to caves. The model also shows native burial grounds, settlements, early churches and bird nesting areas. The materials left behind was the model and this was donated to the Mangaia community. 
Although training materials were developed from each workshop and shared amongst participants and is available for use. I awarded all three programmes a "Satisfactory". If we were able to see the greater and long term impacts of the trainings, I would have awraded a higher rating. These projects have only just been implemented and so better results should show within the next 6 months and in the case of the Raurau Akamatutu - when a cyclone heads our way.  
The </t>
    </r>
    <r>
      <rPr>
        <b/>
        <sz val="11"/>
        <color theme="1"/>
        <rFont val="Times New Roman"/>
        <family val="1"/>
      </rPr>
      <t xml:space="preserve">Southern Schools students workshop </t>
    </r>
    <r>
      <rPr>
        <sz val="11"/>
        <color theme="1"/>
        <rFont val="Times New Roman"/>
        <family val="1"/>
      </rPr>
      <t xml:space="preserve">generated projects that were implemented by the SRIC-CC and some were implemented by R2R. Results of the impacts of the trainings is still to be seen as the projects were only just completed. 
The </t>
    </r>
    <r>
      <rPr>
        <b/>
        <sz val="11"/>
        <color theme="1"/>
        <rFont val="Times New Roman"/>
        <family val="1"/>
      </rPr>
      <t xml:space="preserve">"Raurau Akamatutu" </t>
    </r>
    <r>
      <rPr>
        <sz val="11"/>
        <color theme="1"/>
        <rFont val="Times New Roman"/>
        <family val="1"/>
      </rPr>
      <t xml:space="preserve">workshop on Mangaia and Mitiaro was a food preservation workshop. With the use of the fridges in the Pa Enua, the learnings of the training is only used by some of the participants. When the power breaks down (usually in a cyclone) then will we be able to see food been preserved using traditional practices.
The </t>
    </r>
    <r>
      <rPr>
        <b/>
        <sz val="11"/>
        <color theme="1"/>
        <rFont val="Times New Roman"/>
        <family val="1"/>
      </rPr>
      <t>P3D</t>
    </r>
    <r>
      <rPr>
        <sz val="11"/>
        <color theme="1"/>
        <rFont val="Times New Roman"/>
        <family val="1"/>
      </rPr>
      <t xml:space="preserve"> model is used by the general public and the school for planning and awareness. It has the same rating. 
</t>
    </r>
  </si>
  <si>
    <t>notonegoro@undp.org, shoko.takemoto@undp.org, aishath.azza@undp.org</t>
  </si>
  <si>
    <t>Notonegoro, Shoko Takemoto, Aishath Azza, UNDP</t>
  </si>
  <si>
    <t>notonegoro@undp.org; shoko.takemoto@undp.org, aishath.azza@undp.org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</si>
</sst>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dd\-mmm\-yyyy"/>
    <numFmt numFmtId="167" formatCode="_(* #,##0_);_(* \(#,##0\);_(* &quot;-&quot;??_);_(@_)"/>
    <numFmt numFmtId="168" formatCode="_(&quot;$&quot;* #,##0_);_(&quot;$&quot;* \(#,##0\);_(&quot;$&quot;* &quot;-&quot;??_);_(@_)"/>
  </numFmts>
  <fonts count="70">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sz val="10"/>
      <name val="Arial"/>
      <family val="2"/>
    </font>
    <font>
      <u/>
      <sz val="11"/>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b/>
      <sz val="11"/>
      <color theme="1"/>
      <name val="Times New Roman"/>
      <family val="1"/>
    </font>
    <font>
      <sz val="11"/>
      <color rgb="FFFF0000"/>
      <name val="Times New Roman"/>
      <family val="1"/>
    </font>
    <font>
      <sz val="9"/>
      <color theme="1"/>
      <name val="Arial"/>
      <family val="2"/>
    </font>
    <font>
      <i/>
      <sz val="11"/>
      <color theme="1"/>
      <name val="Times New Roman"/>
      <family val="1"/>
    </font>
    <font>
      <sz val="18"/>
      <color theme="1"/>
      <name val="Calibri"/>
      <family val="2"/>
      <scheme val="minor"/>
    </font>
    <font>
      <sz val="10"/>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9"/>
      <color indexed="81"/>
      <name val="Tahoma"/>
      <family val="2"/>
    </font>
    <font>
      <b/>
      <sz val="9"/>
      <color indexed="81"/>
      <name val="Tahoma"/>
      <family val="2"/>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8"/>
      <name val="Calibri"/>
      <family val="2"/>
      <scheme val="minor"/>
    </font>
    <font>
      <u/>
      <sz val="11"/>
      <color theme="11"/>
      <name val="Calibri"/>
      <family val="2"/>
      <scheme val="minor"/>
    </font>
    <font>
      <b/>
      <sz val="11"/>
      <color theme="1"/>
      <name val="Calibri"/>
      <family val="2"/>
      <scheme val="minor"/>
    </font>
    <font>
      <b/>
      <sz val="16"/>
      <color theme="1"/>
      <name val="Times New Roman"/>
      <family val="1"/>
    </font>
    <font>
      <b/>
      <sz val="10"/>
      <color theme="1"/>
      <name val="Times New Roman"/>
      <family val="1"/>
    </font>
    <font>
      <sz val="10"/>
      <color theme="1"/>
      <name val="Times New Roman"/>
      <family val="1"/>
    </font>
    <font>
      <b/>
      <sz val="12"/>
      <color theme="1"/>
      <name val="Times New Roman"/>
      <family val="1"/>
    </font>
    <font>
      <sz val="10"/>
      <color theme="1"/>
      <name val="Calibri (Body)"/>
    </font>
    <font>
      <b/>
      <sz val="10"/>
      <color theme="1"/>
      <name val="Calibri"/>
      <family val="2"/>
      <scheme val="minor"/>
    </font>
    <font>
      <b/>
      <i/>
      <sz val="10"/>
      <color theme="1"/>
      <name val="Calibri"/>
      <family val="2"/>
      <scheme val="minor"/>
    </font>
    <font>
      <sz val="11"/>
      <color theme="1"/>
      <name val="Calibri"/>
      <family val="2"/>
    </font>
    <font>
      <b/>
      <sz val="11"/>
      <color theme="1"/>
      <name val="Calibri"/>
      <family val="2"/>
    </font>
    <font>
      <b/>
      <u/>
      <sz val="11"/>
      <color theme="1"/>
      <name val="Times New Roman"/>
      <family val="1"/>
    </font>
    <font>
      <u/>
      <sz val="11"/>
      <color theme="1"/>
      <name val="Times New Roman"/>
      <family val="1"/>
    </font>
    <font>
      <sz val="11"/>
      <color theme="1"/>
      <name val="Calibri (Body)"/>
    </font>
    <font>
      <b/>
      <sz val="11"/>
      <color theme="1"/>
      <name val="Calibri (Body)"/>
    </font>
    <font>
      <u/>
      <sz val="11"/>
      <color theme="1"/>
      <name val="Calibri"/>
      <family val="2"/>
    </font>
    <font>
      <b/>
      <i/>
      <sz val="11"/>
      <color theme="1"/>
      <name val="Times New Roman"/>
      <family val="1"/>
    </font>
    <font>
      <sz val="10"/>
      <color theme="1"/>
      <name val="Arial"/>
      <family val="2"/>
    </font>
    <font>
      <vertAlign val="superscript"/>
      <sz val="9"/>
      <color theme="1"/>
      <name val="Arial"/>
      <family val="2"/>
    </font>
    <font>
      <b/>
      <sz val="9"/>
      <color theme="1"/>
      <name val="Arial"/>
      <family val="2"/>
    </font>
    <font>
      <b/>
      <sz val="14"/>
      <color theme="1"/>
      <name val="Times New Roman"/>
      <family val="1"/>
    </font>
    <font>
      <sz val="10"/>
      <color indexed="81"/>
      <name val="Calibri"/>
    </font>
    <font>
      <b/>
      <sz val="10"/>
      <color indexed="81"/>
      <name val="Calibri"/>
    </font>
    <font>
      <i/>
      <sz val="10"/>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0" tint="-0.14999847407452621"/>
        <bgColor indexed="64"/>
      </patternFill>
    </fill>
  </fills>
  <borders count="75">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rgb="FF000000"/>
      </right>
      <top style="medium">
        <color auto="1"/>
      </top>
      <bottom style="medium">
        <color auto="1"/>
      </bottom>
      <diagonal/>
    </border>
    <border>
      <left/>
      <right style="thin">
        <color auto="1"/>
      </right>
      <top/>
      <bottom/>
      <diagonal/>
    </border>
    <border>
      <left style="thin">
        <color auto="1"/>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right style="thick">
        <color auto="1"/>
      </right>
      <top style="thick">
        <color auto="1"/>
      </top>
      <bottom/>
      <diagonal/>
    </border>
    <border>
      <left/>
      <right style="thick">
        <color auto="1"/>
      </right>
      <top style="medium">
        <color auto="1"/>
      </top>
      <bottom/>
      <diagonal/>
    </border>
    <border>
      <left/>
      <right style="thick">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theme="0"/>
      </left>
      <right/>
      <top style="thin">
        <color theme="0"/>
      </top>
      <bottom style="thin">
        <color theme="0"/>
      </bottom>
      <diagonal/>
    </border>
    <border>
      <left style="thin">
        <color theme="0"/>
      </left>
      <right/>
      <top/>
      <bottom style="thin">
        <color theme="0"/>
      </bottom>
      <diagonal/>
    </border>
    <border>
      <left style="medium">
        <color auto="1"/>
      </left>
      <right/>
      <top style="thin">
        <color auto="1"/>
      </top>
      <bottom/>
      <diagonal/>
    </border>
    <border>
      <left/>
      <right/>
      <top style="thin">
        <color auto="1"/>
      </top>
      <bottom/>
      <diagonal/>
    </border>
    <border>
      <left/>
      <right/>
      <top/>
      <bottom style="thin">
        <color auto="1"/>
      </bottom>
      <diagonal/>
    </border>
  </borders>
  <cellStyleXfs count="21">
    <xf numFmtId="0" fontId="0" fillId="0" borderId="0"/>
    <xf numFmtId="43" fontId="17" fillId="0" borderId="0" applyFont="0" applyFill="0" applyBorder="0" applyAlignment="0" applyProtection="0"/>
    <xf numFmtId="165" fontId="15" fillId="0" borderId="0" applyFont="0" applyFill="0" applyBorder="0" applyAlignment="0" applyProtection="0"/>
    <xf numFmtId="44" fontId="17" fillId="0" borderId="0" applyFont="0" applyFill="0" applyBorder="0" applyAlignment="0" applyProtection="0"/>
    <xf numFmtId="0" fontId="18" fillId="0" borderId="0" applyNumberFormat="0" applyFill="0" applyBorder="0" applyAlignment="0" applyProtection="0">
      <alignment vertical="top"/>
      <protection locked="0"/>
    </xf>
    <xf numFmtId="0" fontId="15" fillId="0" borderId="0"/>
    <xf numFmtId="0" fontId="17" fillId="0" borderId="0"/>
    <xf numFmtId="0" fontId="15" fillId="0" borderId="0"/>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xf numFmtId="44" fontId="17" fillId="0" borderId="0" applyFont="0" applyFill="0" applyBorder="0" applyAlignment="0" applyProtection="0"/>
    <xf numFmtId="43" fontId="17"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cellStyleXfs>
  <cellXfs count="815">
    <xf numFmtId="0" fontId="0" fillId="0" borderId="0" xfId="0"/>
    <xf numFmtId="0" fontId="19" fillId="0" borderId="0" xfId="0" applyFont="1" applyFill="1" applyProtection="1"/>
    <xf numFmtId="0" fontId="19"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2" fillId="2" borderId="1" xfId="0" applyFont="1" applyFill="1" applyBorder="1" applyProtection="1">
      <protection locked="0"/>
    </xf>
    <xf numFmtId="0" fontId="2" fillId="2" borderId="3" xfId="0" applyFont="1" applyFill="1" applyBorder="1" applyProtection="1">
      <protection locked="0"/>
    </xf>
    <xf numFmtId="166" fontId="2" fillId="2" borderId="2"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9" fillId="0" borderId="0" xfId="0" applyFont="1" applyAlignment="1">
      <alignment wrapText="1"/>
    </xf>
    <xf numFmtId="0" fontId="19" fillId="0" borderId="0" xfId="0" applyFont="1" applyAlignment="1"/>
    <xf numFmtId="0" fontId="21" fillId="4" borderId="11" xfId="0" applyFont="1" applyFill="1" applyBorder="1" applyAlignment="1">
      <alignment horizontal="center" vertical="center" wrapText="1"/>
    </xf>
    <xf numFmtId="0" fontId="10" fillId="3" borderId="12" xfId="0" applyFont="1" applyFill="1" applyBorder="1" applyAlignment="1" applyProtection="1">
      <alignment horizontal="left" vertical="top" wrapText="1"/>
    </xf>
    <xf numFmtId="0" fontId="22" fillId="3" borderId="13" xfId="0" applyFont="1" applyFill="1" applyBorder="1" applyAlignment="1" applyProtection="1">
      <alignment vertical="top" wrapText="1"/>
    </xf>
    <xf numFmtId="0" fontId="2" fillId="3" borderId="18" xfId="0" applyFont="1" applyFill="1" applyBorder="1" applyProtection="1"/>
    <xf numFmtId="0" fontId="2" fillId="3" borderId="0" xfId="0" applyFont="1" applyFill="1" applyBorder="1" applyProtection="1"/>
    <xf numFmtId="0" fontId="2" fillId="3" borderId="21" xfId="0" applyFont="1" applyFill="1" applyBorder="1" applyProtection="1"/>
    <xf numFmtId="0" fontId="19" fillId="3" borderId="14" xfId="0" applyFont="1" applyFill="1" applyBorder="1" applyAlignment="1">
      <alignment horizontal="left" vertical="center"/>
    </xf>
    <xf numFmtId="0" fontId="19" fillId="3" borderId="15" xfId="0" applyFont="1" applyFill="1" applyBorder="1" applyAlignment="1">
      <alignment horizontal="left" vertical="center"/>
    </xf>
    <xf numFmtId="0" fontId="19" fillId="3" borderId="15" xfId="0" applyFont="1" applyFill="1" applyBorder="1"/>
    <xf numFmtId="0" fontId="19" fillId="3" borderId="16" xfId="0" applyFont="1" applyFill="1" applyBorder="1"/>
    <xf numFmtId="0" fontId="19" fillId="3" borderId="17" xfId="0" applyFont="1" applyFill="1" applyBorder="1" applyAlignment="1">
      <alignment horizontal="left" vertical="center"/>
    </xf>
    <xf numFmtId="0" fontId="19" fillId="3" borderId="15" xfId="0" applyFont="1" applyFill="1" applyBorder="1" applyProtection="1"/>
    <xf numFmtId="0" fontId="19" fillId="3" borderId="16" xfId="0" applyFont="1" applyFill="1" applyBorder="1" applyProtection="1"/>
    <xf numFmtId="0" fontId="19" fillId="3" borderId="0" xfId="0" applyFont="1" applyFill="1" applyBorder="1" applyProtection="1"/>
    <xf numFmtId="0" fontId="19" fillId="3" borderId="18"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18"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0" xfId="0" applyFont="1" applyFill="1" applyBorder="1" applyProtection="1"/>
    <xf numFmtId="0" fontId="23" fillId="0" borderId="8" xfId="0" applyFont="1" applyBorder="1" applyAlignment="1">
      <alignment horizontal="center" readingOrder="1"/>
    </xf>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xf numFmtId="0" fontId="0" fillId="3" borderId="18" xfId="0" applyFill="1" applyBorder="1"/>
    <xf numFmtId="0" fontId="24" fillId="3" borderId="14" xfId="0" applyFont="1" applyFill="1" applyBorder="1" applyAlignment="1">
      <alignment vertical="center"/>
    </xf>
    <xf numFmtId="0" fontId="24" fillId="3" borderId="17" xfId="0" applyFont="1" applyFill="1" applyBorder="1" applyAlignment="1">
      <alignment vertical="center"/>
    </xf>
    <xf numFmtId="0" fontId="24" fillId="3" borderId="0" xfId="0" applyFont="1" applyFill="1" applyBorder="1" applyAlignment="1">
      <alignment vertical="center"/>
    </xf>
    <xf numFmtId="0" fontId="19" fillId="0" borderId="0" xfId="0" applyFont="1" applyFill="1" applyAlignment="1" applyProtection="1">
      <alignment horizontal="right"/>
    </xf>
    <xf numFmtId="0" fontId="19" fillId="3" borderId="14" xfId="0" applyFont="1" applyFill="1" applyBorder="1" applyAlignment="1" applyProtection="1">
      <alignment horizontal="right"/>
    </xf>
    <xf numFmtId="0" fontId="19" fillId="3" borderId="15" xfId="0" applyFont="1" applyFill="1" applyBorder="1" applyAlignment="1" applyProtection="1">
      <alignment horizontal="right"/>
    </xf>
    <xf numFmtId="0" fontId="19" fillId="3" borderId="17" xfId="0" applyFont="1" applyFill="1" applyBorder="1" applyAlignment="1" applyProtection="1">
      <alignment horizontal="right"/>
    </xf>
    <xf numFmtId="0" fontId="19" fillId="3" borderId="0" xfId="0" applyFont="1" applyFill="1" applyBorder="1" applyAlignment="1" applyProtection="1">
      <alignment horizontal="right"/>
    </xf>
    <xf numFmtId="0" fontId="2" fillId="3" borderId="17" xfId="0" applyFont="1" applyFill="1" applyBorder="1" applyAlignment="1" applyProtection="1">
      <alignment horizontal="right"/>
    </xf>
    <xf numFmtId="0" fontId="2" fillId="3" borderId="17"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19" xfId="0" applyFont="1" applyFill="1" applyBorder="1" applyAlignment="1" applyProtection="1">
      <alignment horizontal="right"/>
    </xf>
    <xf numFmtId="0" fontId="2" fillId="3" borderId="20" xfId="0" applyFont="1" applyFill="1" applyBorder="1" applyAlignment="1" applyProtection="1">
      <alignment horizontal="right"/>
    </xf>
    <xf numFmtId="0" fontId="25" fillId="3" borderId="8" xfId="0" applyFont="1" applyFill="1" applyBorder="1" applyAlignment="1">
      <alignment horizontal="center" vertical="center" wrapText="1"/>
    </xf>
    <xf numFmtId="0" fontId="1" fillId="2" borderId="8" xfId="0" applyFont="1" applyFill="1" applyBorder="1" applyAlignment="1" applyProtection="1">
      <alignment horizontal="left" vertical="top" wrapText="1"/>
      <protection locked="0"/>
    </xf>
    <xf numFmtId="0" fontId="9" fillId="2" borderId="8" xfId="0" applyFont="1" applyFill="1" applyBorder="1" applyAlignment="1" applyProtection="1">
      <alignment horizontal="center"/>
    </xf>
    <xf numFmtId="0" fontId="1" fillId="2" borderId="3" xfId="0" applyFont="1" applyFill="1" applyBorder="1" applyProtection="1">
      <protection locked="0"/>
    </xf>
    <xf numFmtId="0" fontId="1" fillId="2" borderId="3" xfId="0" applyFont="1" applyFill="1" applyBorder="1" applyAlignment="1" applyProtection="1">
      <alignment vertical="top" wrapText="1"/>
      <protection locked="0"/>
    </xf>
    <xf numFmtId="0" fontId="0" fillId="0" borderId="0" xfId="0" applyAlignment="1">
      <alignment horizontal="left" vertical="top" wrapText="1"/>
    </xf>
    <xf numFmtId="166" fontId="1" fillId="2" borderId="2" xfId="0" applyNumberFormat="1" applyFont="1" applyFill="1" applyBorder="1" applyAlignment="1" applyProtection="1">
      <alignment horizontal="left"/>
      <protection locked="0"/>
    </xf>
    <xf numFmtId="0" fontId="27" fillId="0" borderId="0" xfId="0" applyFont="1" applyAlignment="1">
      <alignment vertical="top" wrapText="1"/>
    </xf>
    <xf numFmtId="0" fontId="27" fillId="0" borderId="8" xfId="0" applyFont="1" applyBorder="1" applyAlignment="1">
      <alignment vertical="top" wrapText="1"/>
    </xf>
    <xf numFmtId="0" fontId="27" fillId="0" borderId="8" xfId="0" applyFont="1" applyBorder="1" applyAlignment="1">
      <alignment horizontal="left" vertical="top" wrapText="1"/>
    </xf>
    <xf numFmtId="0" fontId="19" fillId="0" borderId="0" xfId="0" applyFont="1" applyAlignment="1" applyProtection="1">
      <alignment horizontal="left" vertical="top" wrapText="1"/>
    </xf>
    <xf numFmtId="0" fontId="1" fillId="2" borderId="1" xfId="0" applyFont="1" applyFill="1" applyBorder="1" applyProtection="1">
      <protection locked="0"/>
    </xf>
    <xf numFmtId="15" fontId="1" fillId="2" borderId="1" xfId="0" applyNumberFormat="1" applyFont="1" applyFill="1" applyBorder="1" applyAlignment="1" applyProtection="1">
      <alignment horizontal="left"/>
    </xf>
    <xf numFmtId="1" fontId="1" fillId="2" borderId="3" xfId="0" applyNumberFormat="1" applyFont="1" applyFill="1" applyBorder="1" applyAlignment="1" applyProtection="1">
      <alignment horizontal="left"/>
      <protection locked="0"/>
    </xf>
    <xf numFmtId="166" fontId="1" fillId="2" borderId="2" xfId="0" applyNumberFormat="1" applyFont="1" applyFill="1" applyBorder="1" applyAlignment="1" applyProtection="1">
      <alignment horizontal="left"/>
      <protection locked="0"/>
    </xf>
    <xf numFmtId="1" fontId="1" fillId="2" borderId="23" xfId="0" applyNumberFormat="1" applyFont="1" applyFill="1" applyBorder="1" applyAlignment="1" applyProtection="1">
      <alignment horizontal="left"/>
      <protection locked="0"/>
    </xf>
    <xf numFmtId="0" fontId="18" fillId="2" borderId="1" xfId="4" applyFill="1" applyBorder="1" applyAlignment="1" applyProtection="1">
      <protection locked="0"/>
    </xf>
    <xf numFmtId="1" fontId="1" fillId="2" borderId="1" xfId="0" applyNumberFormat="1" applyFont="1" applyFill="1" applyBorder="1" applyAlignment="1" applyProtection="1">
      <alignment horizontal="left"/>
      <protection locked="0"/>
    </xf>
    <xf numFmtId="0" fontId="19" fillId="0" borderId="0" xfId="0" applyFont="1" applyFill="1" applyAlignment="1">
      <alignment horizontal="right" vertical="center"/>
    </xf>
    <xf numFmtId="0" fontId="19" fillId="0" borderId="0" xfId="0" applyFont="1" applyFill="1" applyBorder="1"/>
    <xf numFmtId="0" fontId="27" fillId="2" borderId="16" xfId="0" applyFont="1" applyFill="1" applyBorder="1" applyAlignment="1">
      <alignment horizontal="left" vertical="top" wrapText="1"/>
    </xf>
    <xf numFmtId="0" fontId="25" fillId="2" borderId="0" xfId="0" applyFont="1" applyFill="1" applyBorder="1" applyAlignment="1" applyProtection="1">
      <alignment vertical="top" wrapText="1"/>
    </xf>
    <xf numFmtId="0" fontId="26" fillId="2" borderId="0" xfId="0" applyFont="1" applyFill="1" applyProtection="1"/>
    <xf numFmtId="0" fontId="8" fillId="2" borderId="8" xfId="0" applyFont="1" applyFill="1" applyBorder="1" applyAlignment="1" applyProtection="1">
      <alignment horizontal="left" vertical="top" wrapText="1"/>
      <protection locked="0"/>
    </xf>
    <xf numFmtId="0" fontId="30" fillId="0" borderId="0" xfId="0" applyFont="1" applyAlignment="1">
      <alignment horizontal="left" vertical="top"/>
    </xf>
    <xf numFmtId="0" fontId="30" fillId="0" borderId="0" xfId="0" applyFont="1"/>
    <xf numFmtId="0" fontId="0" fillId="0" borderId="0" xfId="0" applyProtection="1"/>
    <xf numFmtId="0" fontId="20" fillId="3" borderId="15" xfId="0" applyFont="1" applyFill="1" applyBorder="1" applyAlignment="1">
      <alignment vertical="top" wrapText="1"/>
    </xf>
    <xf numFmtId="0" fontId="20" fillId="3" borderId="16" xfId="0" applyFont="1" applyFill="1" applyBorder="1" applyAlignment="1">
      <alignment vertical="top" wrapText="1"/>
    </xf>
    <xf numFmtId="0" fontId="18" fillId="3" borderId="20" xfId="4" applyFill="1" applyBorder="1" applyAlignment="1" applyProtection="1">
      <alignment vertical="top" wrapText="1"/>
    </xf>
    <xf numFmtId="0" fontId="18" fillId="3" borderId="21" xfId="4" applyFill="1" applyBorder="1" applyAlignment="1" applyProtection="1">
      <alignment vertical="top" wrapText="1"/>
    </xf>
    <xf numFmtId="0" fontId="0" fillId="9" borderId="8" xfId="0" applyFill="1" applyBorder="1" applyProtection="1"/>
    <xf numFmtId="0" fontId="0" fillId="10" borderId="8" xfId="0" applyFill="1" applyBorder="1" applyProtection="1">
      <protection locked="0"/>
    </xf>
    <xf numFmtId="0" fontId="0" fillId="0" borderId="13" xfId="0" applyBorder="1" applyProtection="1"/>
    <xf numFmtId="0" fontId="38" fillId="11" borderId="44" xfId="0" applyFont="1" applyFill="1" applyBorder="1" applyAlignment="1" applyProtection="1">
      <alignment horizontal="left" vertical="center" wrapText="1"/>
    </xf>
    <xf numFmtId="0" fontId="38" fillId="11" borderId="29"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39" fillId="0" borderId="6" xfId="0" applyFont="1" applyBorder="1" applyAlignment="1" applyProtection="1">
      <alignment horizontal="left" vertical="center"/>
    </xf>
    <xf numFmtId="0" fontId="33" fillId="8" borderId="29" xfId="10" applyFont="1" applyBorder="1" applyAlignment="1" applyProtection="1">
      <alignment horizontal="center" vertical="center"/>
      <protection locked="0"/>
    </xf>
    <xf numFmtId="0" fontId="40" fillId="8" borderId="29" xfId="10" applyFont="1" applyBorder="1" applyAlignment="1" applyProtection="1">
      <alignment horizontal="center" vertical="center"/>
      <protection locked="0"/>
    </xf>
    <xf numFmtId="0" fontId="40" fillId="8" borderId="36" xfId="10" applyFont="1" applyBorder="1" applyAlignment="1" applyProtection="1">
      <alignment horizontal="center" vertical="center"/>
      <protection locked="0"/>
    </xf>
    <xf numFmtId="0" fontId="39" fillId="0" borderId="52" xfId="0" applyFont="1" applyBorder="1" applyAlignment="1" applyProtection="1">
      <alignment horizontal="left" vertical="center"/>
    </xf>
    <xf numFmtId="0" fontId="33" fillId="12" borderId="29" xfId="10" applyFont="1" applyFill="1" applyBorder="1" applyAlignment="1" applyProtection="1">
      <alignment horizontal="center" vertical="center"/>
      <protection locked="0"/>
    </xf>
    <xf numFmtId="0" fontId="40" fillId="12" borderId="29" xfId="10" applyFont="1" applyFill="1" applyBorder="1" applyAlignment="1" applyProtection="1">
      <alignment horizontal="center" vertical="center"/>
      <protection locked="0"/>
    </xf>
    <xf numFmtId="0" fontId="40" fillId="12" borderId="36" xfId="10" applyFont="1" applyFill="1" applyBorder="1" applyAlignment="1" applyProtection="1">
      <alignment horizontal="center" vertical="center"/>
      <protection locked="0"/>
    </xf>
    <xf numFmtId="0" fontId="41" fillId="0" borderId="29" xfId="0" applyFont="1" applyBorder="1" applyAlignment="1" applyProtection="1">
      <alignment horizontal="left" vertical="center"/>
    </xf>
    <xf numFmtId="10" fontId="40" fillId="8" borderId="29" xfId="10" applyNumberFormat="1" applyFont="1" applyBorder="1" applyAlignment="1" applyProtection="1">
      <alignment horizontal="center" vertical="center"/>
      <protection locked="0"/>
    </xf>
    <xf numFmtId="10" fontId="40" fillId="8" borderId="36" xfId="10" applyNumberFormat="1" applyFont="1" applyBorder="1" applyAlignment="1" applyProtection="1">
      <alignment horizontal="center" vertical="center"/>
      <protection locked="0"/>
    </xf>
    <xf numFmtId="0" fontId="41" fillId="0" borderId="44" xfId="0" applyFont="1" applyBorder="1" applyAlignment="1" applyProtection="1">
      <alignment horizontal="left" vertical="center"/>
    </xf>
    <xf numFmtId="10" fontId="40" fillId="12" borderId="29" xfId="10" applyNumberFormat="1" applyFont="1" applyFill="1" applyBorder="1" applyAlignment="1" applyProtection="1">
      <alignment horizontal="center" vertical="center"/>
      <protection locked="0"/>
    </xf>
    <xf numFmtId="10" fontId="40" fillId="12" borderId="36" xfId="10"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30" xfId="0" applyFont="1" applyFill="1" applyBorder="1" applyAlignment="1" applyProtection="1">
      <alignment horizontal="center" vertical="center" wrapText="1"/>
    </xf>
    <xf numFmtId="0" fontId="38" fillId="11" borderId="40" xfId="0" applyFont="1" applyFill="1" applyBorder="1" applyAlignment="1" applyProtection="1">
      <alignment horizontal="center" vertical="center" wrapText="1"/>
    </xf>
    <xf numFmtId="0" fontId="39" fillId="0" borderId="29" xfId="0" applyFont="1" applyFill="1" applyBorder="1" applyAlignment="1" applyProtection="1">
      <alignment vertical="center" wrapText="1"/>
    </xf>
    <xf numFmtId="0" fontId="33" fillId="8" borderId="29" xfId="10" applyBorder="1" applyAlignment="1" applyProtection="1">
      <alignment wrapText="1"/>
      <protection locked="0"/>
    </xf>
    <xf numFmtId="0" fontId="33" fillId="12" borderId="29" xfId="10" applyFill="1" applyBorder="1" applyAlignment="1" applyProtection="1">
      <alignment wrapText="1"/>
      <protection locked="0"/>
    </xf>
    <xf numFmtId="0" fontId="42" fillId="2" borderId="29" xfId="0" applyFont="1" applyFill="1" applyBorder="1" applyAlignment="1" applyProtection="1">
      <alignment vertical="center" wrapText="1"/>
    </xf>
    <xf numFmtId="10" fontId="33" fillId="8" borderId="29" xfId="10" applyNumberFormat="1" applyBorder="1" applyAlignment="1" applyProtection="1">
      <alignment horizontal="center" vertical="center" wrapText="1"/>
      <protection locked="0"/>
    </xf>
    <xf numFmtId="10" fontId="33" fillId="12" borderId="29" xfId="10" applyNumberFormat="1" applyFill="1" applyBorder="1" applyAlignment="1" applyProtection="1">
      <alignment horizontal="center" vertical="center" wrapText="1"/>
      <protection locked="0"/>
    </xf>
    <xf numFmtId="0" fontId="38" fillId="11" borderId="29" xfId="0" applyFont="1" applyFill="1" applyBorder="1" applyAlignment="1" applyProtection="1">
      <alignment horizontal="center" vertical="center" wrapText="1"/>
    </xf>
    <xf numFmtId="0" fontId="38" fillId="11" borderId="36" xfId="0" applyFont="1" applyFill="1" applyBorder="1" applyAlignment="1" applyProtection="1">
      <alignment horizontal="center" vertical="center" wrapText="1"/>
    </xf>
    <xf numFmtId="0" fontId="43" fillId="8" borderId="48" xfId="10" applyFont="1" applyBorder="1" applyAlignment="1" applyProtection="1">
      <alignment vertical="center" wrapText="1"/>
      <protection locked="0"/>
    </xf>
    <xf numFmtId="0" fontId="43" fillId="8" borderId="29" xfId="10" applyFont="1" applyBorder="1" applyAlignment="1" applyProtection="1">
      <alignment horizontal="center" vertical="center"/>
      <protection locked="0"/>
    </xf>
    <xf numFmtId="0" fontId="43" fillId="8" borderId="36" xfId="10" applyFont="1" applyBorder="1" applyAlignment="1" applyProtection="1">
      <alignment horizontal="center" vertical="center"/>
      <protection locked="0"/>
    </xf>
    <xf numFmtId="0" fontId="43" fillId="12" borderId="29" xfId="10" applyFont="1" applyFill="1" applyBorder="1" applyAlignment="1" applyProtection="1">
      <alignment horizontal="center" vertical="center"/>
      <protection locked="0"/>
    </xf>
    <xf numFmtId="0" fontId="43" fillId="12" borderId="48" xfId="10" applyFont="1" applyFill="1" applyBorder="1" applyAlignment="1" applyProtection="1">
      <alignment vertical="center" wrapText="1"/>
      <protection locked="0"/>
    </xf>
    <xf numFmtId="0" fontId="43" fillId="12" borderId="36" xfId="10" applyFont="1" applyFill="1" applyBorder="1" applyAlignment="1" applyProtection="1">
      <alignment horizontal="center" vertical="center"/>
      <protection locked="0"/>
    </xf>
    <xf numFmtId="0" fontId="43" fillId="8" borderId="36" xfId="10" applyFont="1" applyBorder="1" applyAlignment="1" applyProtection="1">
      <alignment vertical="center"/>
      <protection locked="0"/>
    </xf>
    <xf numFmtId="0" fontId="43" fillId="12" borderId="36" xfId="10" applyFont="1" applyFill="1" applyBorder="1" applyAlignment="1" applyProtection="1">
      <alignment vertical="center"/>
      <protection locked="0"/>
    </xf>
    <xf numFmtId="0" fontId="43" fillId="8" borderId="38" xfId="10" applyFont="1" applyBorder="1" applyAlignment="1" applyProtection="1">
      <alignment vertical="center"/>
      <protection locked="0"/>
    </xf>
    <xf numFmtId="0" fontId="43" fillId="12" borderId="38" xfId="10"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30" xfId="0" applyFont="1" applyFill="1" applyBorder="1" applyAlignment="1" applyProtection="1">
      <alignment horizontal="center" vertical="center"/>
    </xf>
    <xf numFmtId="0" fontId="38" fillId="11" borderId="7" xfId="0" applyFont="1" applyFill="1" applyBorder="1" applyAlignment="1" applyProtection="1">
      <alignment horizontal="center" vertical="center"/>
    </xf>
    <xf numFmtId="0" fontId="33" fillId="8" borderId="29" xfId="10" applyBorder="1" applyAlignment="1" applyProtection="1">
      <alignment horizontal="center" vertical="center"/>
      <protection locked="0"/>
    </xf>
    <xf numFmtId="10" fontId="33" fillId="8" borderId="29" xfId="10" applyNumberFormat="1" applyBorder="1" applyAlignment="1" applyProtection="1">
      <alignment horizontal="center" vertical="center"/>
      <protection locked="0"/>
    </xf>
    <xf numFmtId="0" fontId="33" fillId="12" borderId="29" xfId="10" applyFill="1" applyBorder="1" applyAlignment="1" applyProtection="1">
      <alignment horizontal="center" vertical="center"/>
      <protection locked="0"/>
    </xf>
    <xf numFmtId="10" fontId="33" fillId="12" borderId="29" xfId="10" applyNumberFormat="1" applyFill="1" applyBorder="1" applyAlignment="1" applyProtection="1">
      <alignment horizontal="center" vertical="center"/>
      <protection locked="0"/>
    </xf>
    <xf numFmtId="0" fontId="38" fillId="11" borderId="27" xfId="0" applyFont="1" applyFill="1" applyBorder="1" applyAlignment="1" applyProtection="1">
      <alignment horizontal="center" vertical="center" wrapText="1"/>
    </xf>
    <xf numFmtId="0" fontId="33" fillId="8" borderId="29" xfId="10" applyBorder="1" applyProtection="1">
      <protection locked="0"/>
    </xf>
    <xf numFmtId="0" fontId="43" fillId="8" borderId="32" xfId="10" applyFont="1" applyBorder="1" applyAlignment="1" applyProtection="1">
      <alignment vertical="center" wrapText="1"/>
      <protection locked="0"/>
    </xf>
    <xf numFmtId="0" fontId="43" fillId="8" borderId="47" xfId="10" applyFont="1" applyBorder="1" applyAlignment="1" applyProtection="1">
      <alignment horizontal="center" vertical="center"/>
      <protection locked="0"/>
    </xf>
    <xf numFmtId="0" fontId="33" fillId="12" borderId="29" xfId="10" applyFill="1" applyBorder="1" applyProtection="1">
      <protection locked="0"/>
    </xf>
    <xf numFmtId="0" fontId="43" fillId="12" borderId="32" xfId="10" applyFont="1" applyFill="1" applyBorder="1" applyAlignment="1" applyProtection="1">
      <alignment vertical="center" wrapText="1"/>
      <protection locked="0"/>
    </xf>
    <xf numFmtId="0" fontId="43" fillId="12" borderId="47" xfId="10"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4" xfId="0" applyFont="1" applyFill="1" applyBorder="1" applyAlignment="1" applyProtection="1">
      <alignment horizontal="center" vertical="center" wrapText="1"/>
    </xf>
    <xf numFmtId="0" fontId="38" fillId="11" borderId="31" xfId="0" applyFont="1" applyFill="1" applyBorder="1" applyAlignment="1" applyProtection="1">
      <alignment horizontal="center" vertical="center"/>
    </xf>
    <xf numFmtId="0" fontId="33" fillId="8" borderId="29" xfId="10" applyBorder="1" applyAlignment="1" applyProtection="1">
      <alignment vertical="center" wrapText="1"/>
      <protection locked="0"/>
    </xf>
    <xf numFmtId="0" fontId="33" fillId="8" borderId="48" xfId="10" applyBorder="1" applyAlignment="1" applyProtection="1">
      <alignment vertical="center" wrapText="1"/>
      <protection locked="0"/>
    </xf>
    <xf numFmtId="0" fontId="33" fillId="12" borderId="29" xfId="10" applyFill="1" applyBorder="1" applyAlignment="1" applyProtection="1">
      <alignment vertical="center" wrapText="1"/>
      <protection locked="0"/>
    </xf>
    <xf numFmtId="0" fontId="33" fillId="12" borderId="48" xfId="10" applyFill="1" applyBorder="1" applyAlignment="1" applyProtection="1">
      <alignment vertical="center" wrapText="1"/>
      <protection locked="0"/>
    </xf>
    <xf numFmtId="0" fontId="33" fillId="8" borderId="36" xfId="10" applyBorder="1" applyAlignment="1" applyProtection="1">
      <alignment horizontal="center" vertical="center"/>
      <protection locked="0"/>
    </xf>
    <xf numFmtId="0" fontId="33" fillId="12" borderId="36" xfId="10"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0" xfId="0" applyFont="1" applyFill="1" applyBorder="1" applyAlignment="1" applyProtection="1">
      <alignment horizontal="center" vertical="center"/>
    </xf>
    <xf numFmtId="0" fontId="33" fillId="8" borderId="36" xfId="10" applyBorder="1" applyAlignment="1" applyProtection="1">
      <alignment vertical="center" wrapText="1"/>
      <protection locked="0"/>
    </xf>
    <xf numFmtId="0" fontId="33" fillId="12" borderId="36" xfId="10" applyFill="1" applyBorder="1" applyAlignment="1" applyProtection="1">
      <alignment vertical="center" wrapText="1"/>
      <protection locked="0"/>
    </xf>
    <xf numFmtId="0" fontId="38" fillId="11" borderId="6" xfId="0" applyFont="1" applyFill="1" applyBorder="1" applyAlignment="1" applyProtection="1">
      <alignment horizontal="center" vertical="center" wrapText="1"/>
    </xf>
    <xf numFmtId="0" fontId="33" fillId="8" borderId="33" xfId="10" applyBorder="1" applyAlignment="1" applyProtection="1">
      <protection locked="0"/>
    </xf>
    <xf numFmtId="10" fontId="33" fillId="8" borderId="27" xfId="10" applyNumberFormat="1" applyBorder="1" applyAlignment="1" applyProtection="1">
      <alignment horizontal="center" vertical="center"/>
      <protection locked="0"/>
    </xf>
    <xf numFmtId="0" fontId="33" fillId="12" borderId="33" xfId="10" applyFill="1" applyBorder="1" applyAlignment="1" applyProtection="1">
      <protection locked="0"/>
    </xf>
    <xf numFmtId="10" fontId="33" fillId="12" borderId="27" xfId="10" applyNumberFormat="1" applyFill="1" applyBorder="1" applyAlignment="1" applyProtection="1">
      <alignment horizontal="center" vertical="center"/>
      <protection locked="0"/>
    </xf>
    <xf numFmtId="0" fontId="38" fillId="11" borderId="32" xfId="0" applyFont="1" applyFill="1" applyBorder="1" applyAlignment="1" applyProtection="1">
      <alignment horizontal="center" vertical="center"/>
    </xf>
    <xf numFmtId="0" fontId="38" fillId="11" borderId="29" xfId="0" applyFont="1" applyFill="1" applyBorder="1" applyAlignment="1" applyProtection="1">
      <alignment horizontal="center" wrapText="1"/>
    </xf>
    <xf numFmtId="0" fontId="38" fillId="11" borderId="36" xfId="0" applyFont="1" applyFill="1" applyBorder="1" applyAlignment="1" applyProtection="1">
      <alignment horizontal="center" wrapText="1"/>
    </xf>
    <xf numFmtId="0" fontId="38" fillId="11" borderId="44" xfId="0" applyFont="1" applyFill="1" applyBorder="1" applyAlignment="1" applyProtection="1">
      <alignment horizontal="center" wrapText="1"/>
    </xf>
    <xf numFmtId="0" fontId="43" fillId="8" borderId="29" xfId="10" applyFont="1" applyBorder="1" applyAlignment="1" applyProtection="1">
      <alignment horizontal="center" vertical="center" wrapText="1"/>
      <protection locked="0"/>
    </xf>
    <xf numFmtId="0" fontId="43" fillId="12" borderId="29" xfId="10" applyFont="1" applyFill="1" applyBorder="1" applyAlignment="1" applyProtection="1">
      <alignment horizontal="center" vertical="center" wrapText="1"/>
      <protection locked="0"/>
    </xf>
    <xf numFmtId="0" fontId="33" fillId="8" borderId="32" xfId="10" applyBorder="1" applyAlignment="1" applyProtection="1">
      <alignment vertical="center"/>
      <protection locked="0"/>
    </xf>
    <xf numFmtId="0" fontId="33" fillId="12" borderId="44" xfId="10" applyFill="1" applyBorder="1" applyAlignment="1" applyProtection="1">
      <alignment vertical="center"/>
      <protection locked="0"/>
    </xf>
    <xf numFmtId="0" fontId="33" fillId="8" borderId="0" xfId="10" applyProtection="1"/>
    <xf numFmtId="0" fontId="31" fillId="6" borderId="0" xfId="8" applyProtection="1"/>
    <xf numFmtId="0" fontId="32" fillId="7" borderId="0" xfId="9" applyProtection="1"/>
    <xf numFmtId="0" fontId="0" fillId="0" borderId="0" xfId="0" applyAlignment="1" applyProtection="1">
      <alignment wrapText="1"/>
    </xf>
    <xf numFmtId="0" fontId="0" fillId="0" borderId="0" xfId="0" applyAlignment="1">
      <alignment vertical="center" wrapText="1"/>
    </xf>
    <xf numFmtId="167" fontId="19" fillId="0" borderId="0" xfId="1" applyNumberFormat="1" applyFont="1"/>
    <xf numFmtId="0" fontId="27" fillId="0" borderId="9" xfId="0" applyFont="1" applyBorder="1" applyAlignment="1">
      <alignment horizontal="left" vertical="top" wrapText="1"/>
    </xf>
    <xf numFmtId="0" fontId="27" fillId="0" borderId="22" xfId="0" applyFont="1" applyBorder="1" applyAlignment="1">
      <alignment vertical="top" wrapText="1"/>
    </xf>
    <xf numFmtId="0" fontId="27" fillId="0" borderId="8" xfId="0" applyFont="1" applyFill="1" applyBorder="1" applyAlignment="1" applyProtection="1">
      <alignment horizontal="left" vertical="top" wrapText="1"/>
    </xf>
    <xf numFmtId="0" fontId="27" fillId="0" borderId="8" xfId="0" applyFont="1" applyBorder="1" applyAlignment="1">
      <alignment horizontal="justify" vertical="top" wrapText="1"/>
    </xf>
    <xf numFmtId="0" fontId="5" fillId="2" borderId="8" xfId="0" applyFont="1" applyFill="1" applyBorder="1" applyAlignment="1" applyProtection="1">
      <alignment horizontal="left" vertical="top" wrapText="1"/>
      <protection locked="0"/>
    </xf>
    <xf numFmtId="0" fontId="0" fillId="0" borderId="0" xfId="0"/>
    <xf numFmtId="0" fontId="38" fillId="11" borderId="32" xfId="0" applyFont="1" applyFill="1" applyBorder="1" applyAlignment="1" applyProtection="1">
      <alignment horizontal="center" vertical="center" wrapText="1"/>
    </xf>
    <xf numFmtId="0" fontId="38" fillId="11" borderId="47" xfId="0" applyFont="1" applyFill="1" applyBorder="1" applyAlignment="1" applyProtection="1">
      <alignment horizontal="center" vertical="center" wrapText="1"/>
    </xf>
    <xf numFmtId="0" fontId="38" fillId="11" borderId="28" xfId="0" applyFont="1" applyFill="1" applyBorder="1" applyAlignment="1" applyProtection="1">
      <alignment horizontal="center" vertical="center"/>
    </xf>
    <xf numFmtId="0" fontId="33" fillId="12" borderId="44" xfId="10" applyFill="1" applyBorder="1" applyAlignment="1" applyProtection="1">
      <alignment horizontal="center" vertical="center" wrapText="1"/>
      <protection locked="0"/>
    </xf>
    <xf numFmtId="0" fontId="33" fillId="12" borderId="32" xfId="10"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wrapText="1"/>
    </xf>
    <xf numFmtId="0" fontId="33" fillId="12" borderId="47" xfId="10" applyFill="1" applyBorder="1" applyAlignment="1" applyProtection="1">
      <alignment horizontal="center" vertical="center"/>
      <protection locked="0"/>
    </xf>
    <xf numFmtId="0" fontId="38" fillId="11" borderId="44" xfId="0" applyFont="1" applyFill="1" applyBorder="1" applyAlignment="1" applyProtection="1">
      <alignment horizontal="center" vertical="center" wrapText="1"/>
    </xf>
    <xf numFmtId="0" fontId="33" fillId="8" borderId="44" xfId="10" applyBorder="1" applyAlignment="1" applyProtection="1">
      <alignment horizontal="center" vertical="center"/>
      <protection locked="0"/>
    </xf>
    <xf numFmtId="0" fontId="33" fillId="12" borderId="44" xfId="10" applyFill="1" applyBorder="1" applyAlignment="1" applyProtection="1">
      <alignment horizontal="center" vertical="center"/>
      <protection locked="0"/>
    </xf>
    <xf numFmtId="1" fontId="1" fillId="2" borderId="8" xfId="0" applyNumberFormat="1" applyFont="1" applyFill="1" applyBorder="1" applyAlignment="1" applyProtection="1">
      <alignment horizontal="left" wrapText="1"/>
      <protection locked="0"/>
    </xf>
    <xf numFmtId="0" fontId="27" fillId="0" borderId="9" xfId="0" applyFont="1" applyFill="1" applyBorder="1" applyAlignment="1" applyProtection="1">
      <alignment horizontal="left" vertical="top" wrapText="1"/>
    </xf>
    <xf numFmtId="0" fontId="27" fillId="0" borderId="22" xfId="0" applyFont="1" applyFill="1" applyBorder="1" applyAlignment="1" applyProtection="1">
      <alignment horizontal="left" vertical="top" wrapText="1"/>
    </xf>
    <xf numFmtId="0" fontId="27" fillId="0" borderId="22" xfId="0" applyFont="1" applyBorder="1" applyAlignment="1">
      <alignment horizontal="left" vertical="top" wrapText="1"/>
    </xf>
    <xf numFmtId="0" fontId="26" fillId="2" borderId="8" xfId="0" applyFont="1" applyFill="1" applyBorder="1" applyAlignment="1" applyProtection="1">
      <alignment vertical="top" wrapText="1"/>
      <protection locked="0"/>
    </xf>
    <xf numFmtId="0" fontId="16" fillId="2" borderId="3" xfId="0" applyFont="1" applyFill="1" applyBorder="1" applyAlignment="1" applyProtection="1">
      <alignment wrapText="1"/>
      <protection locked="0"/>
    </xf>
    <xf numFmtId="0" fontId="19" fillId="2" borderId="8" xfId="0" applyFont="1" applyFill="1" applyBorder="1" applyAlignment="1" applyProtection="1">
      <alignment horizontal="right" vertical="top"/>
    </xf>
    <xf numFmtId="44" fontId="25" fillId="2" borderId="11" xfId="11" applyFont="1" applyFill="1" applyBorder="1" applyAlignment="1" applyProtection="1">
      <alignment vertical="top" wrapText="1"/>
    </xf>
    <xf numFmtId="0" fontId="30" fillId="2" borderId="0" xfId="0" applyFont="1" applyFill="1" applyAlignment="1">
      <alignment horizontal="left" vertical="top"/>
    </xf>
    <xf numFmtId="0" fontId="19" fillId="2" borderId="8" xfId="0" applyFont="1" applyFill="1" applyBorder="1" applyAlignment="1">
      <alignment vertical="top" wrapText="1"/>
    </xf>
    <xf numFmtId="0" fontId="19" fillId="2" borderId="8" xfId="0" applyFont="1" applyFill="1" applyBorder="1" applyAlignment="1">
      <alignment horizontal="left" vertical="top" wrapText="1"/>
    </xf>
    <xf numFmtId="0" fontId="19" fillId="2" borderId="36" xfId="0" applyFont="1" applyFill="1" applyBorder="1" applyAlignment="1" applyProtection="1">
      <alignment horizontal="left" vertical="top" wrapText="1"/>
    </xf>
    <xf numFmtId="0" fontId="19" fillId="0" borderId="51" xfId="0" applyFont="1" applyBorder="1" applyAlignment="1">
      <alignment vertical="top" wrapText="1"/>
    </xf>
    <xf numFmtId="0" fontId="19" fillId="14" borderId="16" xfId="0" applyFont="1" applyFill="1" applyBorder="1"/>
    <xf numFmtId="0" fontId="19" fillId="14" borderId="18" xfId="0" applyFont="1" applyFill="1" applyBorder="1"/>
    <xf numFmtId="0" fontId="19" fillId="14" borderId="21" xfId="0" applyFont="1" applyFill="1" applyBorder="1"/>
    <xf numFmtId="0" fontId="19" fillId="14" borderId="14" xfId="0" applyFont="1" applyFill="1" applyBorder="1"/>
    <xf numFmtId="0" fontId="19" fillId="14" borderId="17" xfId="0" applyFont="1" applyFill="1" applyBorder="1"/>
    <xf numFmtId="0" fontId="19" fillId="14" borderId="19" xfId="0" applyFont="1" applyFill="1" applyBorder="1"/>
    <xf numFmtId="0" fontId="19" fillId="14" borderId="15" xfId="0" applyFont="1" applyFill="1" applyBorder="1"/>
    <xf numFmtId="0" fontId="19" fillId="14" borderId="20" xfId="0" applyFont="1" applyFill="1" applyBorder="1"/>
    <xf numFmtId="0" fontId="19" fillId="2" borderId="29" xfId="0" applyFont="1" applyFill="1" applyBorder="1" applyAlignment="1" applyProtection="1">
      <alignment horizontal="left" vertical="top" wrapText="1"/>
    </xf>
    <xf numFmtId="0" fontId="27" fillId="0" borderId="8" xfId="0" applyFont="1" applyBorder="1" applyAlignment="1">
      <alignment horizontal="justify" vertical="top"/>
    </xf>
    <xf numFmtId="0" fontId="19" fillId="3" borderId="18" xfId="0" applyFont="1" applyFill="1" applyBorder="1" applyAlignment="1" applyProtection="1">
      <alignment vertical="top" wrapText="1"/>
    </xf>
    <xf numFmtId="0" fontId="19" fillId="3" borderId="0" xfId="0" applyFont="1" applyFill="1" applyBorder="1" applyAlignment="1" applyProtection="1">
      <alignment vertical="top" wrapText="1"/>
    </xf>
    <xf numFmtId="0" fontId="19" fillId="3" borderId="17"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wrapText="1"/>
    </xf>
    <xf numFmtId="0" fontId="25" fillId="3" borderId="0" xfId="0" applyFont="1" applyFill="1" applyBorder="1" applyAlignment="1" applyProtection="1">
      <alignment vertical="top" wrapText="1"/>
    </xf>
    <xf numFmtId="4" fontId="25" fillId="3" borderId="0" xfId="0" applyNumberFormat="1" applyFont="1" applyFill="1" applyBorder="1" applyAlignment="1" applyProtection="1">
      <alignment vertical="top" wrapText="1"/>
    </xf>
    <xf numFmtId="0" fontId="28" fillId="3" borderId="0" xfId="0" applyFont="1" applyFill="1" applyBorder="1" applyAlignment="1" applyProtection="1">
      <alignment horizontal="center" vertical="center" wrapText="1"/>
    </xf>
    <xf numFmtId="0" fontId="25" fillId="2" borderId="25" xfId="0" applyFont="1" applyFill="1" applyBorder="1" applyAlignment="1" applyProtection="1">
      <alignment horizontal="center" vertical="center" wrapText="1"/>
    </xf>
    <xf numFmtId="0" fontId="25" fillId="2" borderId="26" xfId="0" applyFont="1" applyFill="1" applyBorder="1" applyAlignment="1" applyProtection="1">
      <alignment horizontal="center" vertical="center" wrapText="1"/>
    </xf>
    <xf numFmtId="0" fontId="25" fillId="0" borderId="0" xfId="0" applyFont="1" applyFill="1" applyBorder="1" applyAlignment="1" applyProtection="1">
      <alignment horizontal="center" vertical="top" wrapText="1"/>
    </xf>
    <xf numFmtId="0" fontId="49" fillId="0" borderId="24" xfId="5" applyFont="1" applyFill="1" applyBorder="1" applyAlignment="1">
      <alignment horizontal="left" vertical="top" wrapText="1"/>
    </xf>
    <xf numFmtId="43" fontId="25" fillId="0" borderId="13" xfId="1" applyFont="1" applyFill="1" applyBorder="1" applyAlignment="1" applyProtection="1">
      <alignment horizontal="left" vertical="top" wrapText="1"/>
    </xf>
    <xf numFmtId="43" fontId="25" fillId="3" borderId="0" xfId="0" applyNumberFormat="1" applyFont="1" applyFill="1" applyBorder="1" applyAlignment="1" applyProtection="1">
      <alignment vertical="top" wrapText="1"/>
    </xf>
    <xf numFmtId="44" fontId="19" fillId="0" borderId="0" xfId="3" applyFont="1" applyFill="1" applyBorder="1" applyAlignment="1" applyProtection="1">
      <alignment horizontal="left" vertical="top" wrapText="1"/>
    </xf>
    <xf numFmtId="0" fontId="25" fillId="0" borderId="0" xfId="0" applyFont="1" applyFill="1" applyBorder="1" applyAlignment="1" applyProtection="1">
      <alignment vertical="top" wrapText="1"/>
    </xf>
    <xf numFmtId="0" fontId="50" fillId="0" borderId="24" xfId="5" applyFont="1" applyFill="1" applyBorder="1" applyAlignment="1">
      <alignment horizontal="left" vertical="top" wrapText="1"/>
    </xf>
    <xf numFmtId="44" fontId="19" fillId="0" borderId="13" xfId="3" applyFont="1" applyFill="1" applyBorder="1" applyAlignment="1" applyProtection="1">
      <alignment horizontal="left" vertical="top" wrapText="1"/>
    </xf>
    <xf numFmtId="0" fontId="49" fillId="0" borderId="24" xfId="0" applyFont="1" applyFill="1" applyBorder="1" applyAlignment="1">
      <alignment horizontal="left" vertical="top" wrapText="1"/>
    </xf>
    <xf numFmtId="0" fontId="19" fillId="0" borderId="0" xfId="0" applyFont="1" applyFill="1" applyBorder="1" applyAlignment="1" applyProtection="1">
      <alignment vertical="top" wrapText="1"/>
    </xf>
    <xf numFmtId="0" fontId="50" fillId="0" borderId="24" xfId="0" applyFont="1" applyFill="1" applyBorder="1" applyAlignment="1">
      <alignment horizontal="left" vertical="top" wrapText="1"/>
    </xf>
    <xf numFmtId="43" fontId="25" fillId="0" borderId="0" xfId="1" applyFont="1" applyFill="1" applyBorder="1" applyAlignment="1" applyProtection="1">
      <alignment vertical="top" wrapText="1"/>
    </xf>
    <xf numFmtId="0" fontId="50" fillId="0" borderId="19" xfId="0" applyFont="1" applyFill="1" applyBorder="1" applyAlignment="1">
      <alignment horizontal="left" vertical="top" wrapText="1"/>
    </xf>
    <xf numFmtId="44" fontId="19" fillId="0" borderId="68" xfId="3" applyFont="1" applyFill="1" applyBorder="1" applyAlignment="1" applyProtection="1">
      <alignment horizontal="left" vertical="top" wrapText="1"/>
    </xf>
    <xf numFmtId="165" fontId="49" fillId="2" borderId="19" xfId="2" applyFont="1" applyFill="1" applyBorder="1" applyAlignment="1">
      <alignment horizontal="left" vertical="top" wrapText="1"/>
    </xf>
    <xf numFmtId="43" fontId="25" fillId="0" borderId="68" xfId="1" applyFont="1" applyFill="1" applyBorder="1" applyAlignment="1" applyProtection="1">
      <alignment horizontal="left" vertical="top" wrapText="1"/>
    </xf>
    <xf numFmtId="168" fontId="19" fillId="0" borderId="68" xfId="3" applyNumberFormat="1" applyFont="1" applyFill="1" applyBorder="1" applyAlignment="1" applyProtection="1">
      <alignment horizontal="left" vertical="top" wrapText="1"/>
    </xf>
    <xf numFmtId="0" fontId="25" fillId="2" borderId="69" xfId="0" applyFont="1" applyFill="1" applyBorder="1" applyAlignment="1" applyProtection="1">
      <alignment horizontal="right" vertical="center" wrapText="1"/>
    </xf>
    <xf numFmtId="44" fontId="25" fillId="0" borderId="0" xfId="0" applyNumberFormat="1" applyFont="1" applyFill="1" applyBorder="1" applyAlignment="1" applyProtection="1">
      <alignment vertical="top" wrapText="1"/>
    </xf>
    <xf numFmtId="0" fontId="25" fillId="2" borderId="24" xfId="0" applyFont="1" applyFill="1" applyBorder="1" applyAlignment="1" applyProtection="1">
      <alignment horizontal="center" vertical="center" wrapText="1"/>
    </xf>
    <xf numFmtId="0" fontId="25" fillId="2" borderId="60"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wrapText="1"/>
    </xf>
    <xf numFmtId="0" fontId="19" fillId="0" borderId="0" xfId="0" applyFont="1" applyFill="1" applyBorder="1" applyAlignment="1">
      <alignment horizontal="left" vertical="top" wrapText="1"/>
    </xf>
    <xf numFmtId="0" fontId="25" fillId="2" borderId="24" xfId="0" applyFont="1" applyFill="1" applyBorder="1" applyAlignment="1" applyProtection="1">
      <alignment horizontal="left" vertical="top" wrapText="1"/>
    </xf>
    <xf numFmtId="0" fontId="19" fillId="2" borderId="0" xfId="0" applyFont="1" applyFill="1" applyAlignment="1">
      <alignment wrapText="1"/>
    </xf>
    <xf numFmtId="0" fontId="19" fillId="3" borderId="0" xfId="0" applyFont="1" applyFill="1" applyBorder="1" applyAlignment="1" applyProtection="1">
      <alignment horizontal="left" vertical="top" wrapText="1"/>
    </xf>
    <xf numFmtId="0" fontId="25" fillId="0" borderId="0" xfId="0" applyFont="1"/>
    <xf numFmtId="0" fontId="19" fillId="3" borderId="19" xfId="0" applyFont="1" applyFill="1" applyBorder="1" applyAlignment="1" applyProtection="1">
      <alignment horizontal="left" vertical="center" wrapText="1"/>
    </xf>
    <xf numFmtId="0" fontId="25" fillId="3" borderId="20" xfId="0" applyFont="1" applyFill="1" applyBorder="1" applyAlignment="1" applyProtection="1">
      <alignment vertical="top" wrapText="1"/>
    </xf>
    <xf numFmtId="0" fontId="19" fillId="3" borderId="20" xfId="0" applyFont="1" applyFill="1" applyBorder="1" applyAlignment="1" applyProtection="1">
      <alignment vertical="top" wrapText="1"/>
    </xf>
    <xf numFmtId="0" fontId="19" fillId="3" borderId="21" xfId="0" applyFont="1" applyFill="1" applyBorder="1" applyAlignment="1" applyProtection="1">
      <alignment vertical="top" wrapText="1"/>
    </xf>
    <xf numFmtId="0" fontId="19"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xf>
    <xf numFmtId="0" fontId="19" fillId="0" borderId="0" xfId="0" applyFont="1" applyFill="1" applyBorder="1" applyAlignment="1" applyProtection="1"/>
    <xf numFmtId="0" fontId="19" fillId="0" borderId="0" xfId="0" applyFont="1" applyFill="1" applyBorder="1" applyProtection="1"/>
    <xf numFmtId="0" fontId="0" fillId="0" borderId="0" xfId="0" applyFont="1" applyBorder="1"/>
    <xf numFmtId="0" fontId="0" fillId="0" borderId="64" xfId="0" applyFont="1" applyBorder="1"/>
    <xf numFmtId="0" fontId="0" fillId="0" borderId="0" xfId="0" applyFont="1"/>
    <xf numFmtId="0" fontId="0" fillId="3" borderId="14" xfId="0" applyFont="1" applyFill="1" applyBorder="1"/>
    <xf numFmtId="0" fontId="0" fillId="3" borderId="15" xfId="0" applyFont="1" applyFill="1" applyBorder="1"/>
    <xf numFmtId="0" fontId="0" fillId="3" borderId="65" xfId="0" applyFont="1" applyFill="1" applyBorder="1"/>
    <xf numFmtId="0" fontId="0" fillId="3" borderId="17" xfId="0" applyFont="1" applyFill="1" applyBorder="1"/>
    <xf numFmtId="0" fontId="0" fillId="3" borderId="66" xfId="0" applyFont="1" applyFill="1" applyBorder="1"/>
    <xf numFmtId="0" fontId="19" fillId="3" borderId="66" xfId="0" applyFont="1" applyFill="1" applyBorder="1" applyAlignment="1" applyProtection="1">
      <alignment horizontal="center" wrapText="1"/>
    </xf>
    <xf numFmtId="0" fontId="19" fillId="3" borderId="17" xfId="0" applyFont="1" applyFill="1" applyBorder="1" applyAlignment="1" applyProtection="1">
      <alignment vertical="top" wrapText="1"/>
    </xf>
    <xf numFmtId="0" fontId="19" fillId="3" borderId="66" xfId="0" applyFont="1" applyFill="1" applyBorder="1" applyAlignment="1" applyProtection="1">
      <alignment vertical="top" wrapText="1"/>
    </xf>
    <xf numFmtId="0" fontId="19" fillId="3" borderId="0" xfId="0" applyFont="1" applyFill="1" applyBorder="1" applyAlignment="1" applyProtection="1">
      <alignment horizontal="right" vertical="top"/>
    </xf>
    <xf numFmtId="0" fontId="25" fillId="2" borderId="60" xfId="0" applyFont="1" applyFill="1" applyBorder="1" applyAlignment="1" applyProtection="1">
      <alignment horizontal="left" vertical="top" wrapText="1"/>
    </xf>
    <xf numFmtId="0" fontId="25" fillId="2" borderId="13" xfId="0" applyFont="1" applyFill="1" applyBorder="1" applyAlignment="1" applyProtection="1">
      <alignment horizontal="left" vertical="top" wrapText="1"/>
    </xf>
    <xf numFmtId="0" fontId="19" fillId="2" borderId="4" xfId="0" applyFont="1" applyFill="1" applyBorder="1" applyAlignment="1">
      <alignment vertical="top" wrapText="1"/>
    </xf>
    <xf numFmtId="44" fontId="19" fillId="2" borderId="29" xfId="11" applyFont="1" applyFill="1" applyBorder="1" applyAlignment="1" applyProtection="1">
      <alignment horizontal="left" vertical="top" wrapText="1"/>
    </xf>
    <xf numFmtId="14" fontId="19" fillId="2" borderId="29" xfId="0" applyNumberFormat="1" applyFont="1" applyFill="1" applyBorder="1" applyAlignment="1" applyProtection="1">
      <alignment horizontal="left" vertical="top" wrapText="1"/>
    </xf>
    <xf numFmtId="44" fontId="19" fillId="2" borderId="30" xfId="11" applyFont="1" applyFill="1" applyBorder="1" applyAlignment="1" applyProtection="1">
      <alignment horizontal="left" vertical="top" wrapText="1"/>
    </xf>
    <xf numFmtId="44" fontId="19" fillId="2" borderId="36" xfId="11" applyFont="1" applyFill="1" applyBorder="1" applyAlignment="1" applyProtection="1">
      <alignment horizontal="left" vertical="top" wrapText="1"/>
    </xf>
    <xf numFmtId="0" fontId="19" fillId="2" borderId="17" xfId="0" applyFont="1" applyFill="1" applyBorder="1" applyAlignment="1" applyProtection="1">
      <alignment vertical="top" wrapText="1"/>
    </xf>
    <xf numFmtId="0" fontId="0" fillId="2" borderId="0" xfId="0" applyFont="1" applyFill="1"/>
    <xf numFmtId="0" fontId="0" fillId="0" borderId="0" xfId="0" applyFont="1" applyFill="1" applyBorder="1"/>
    <xf numFmtId="0" fontId="19" fillId="0" borderId="17" xfId="0" applyFont="1" applyFill="1" applyBorder="1" applyAlignment="1" applyProtection="1">
      <alignment vertical="top" wrapText="1"/>
    </xf>
    <xf numFmtId="0" fontId="19" fillId="0" borderId="29" xfId="0" applyFont="1" applyFill="1" applyBorder="1" applyAlignment="1" applyProtection="1">
      <alignment horizontal="left" vertical="top" wrapText="1"/>
    </xf>
    <xf numFmtId="44" fontId="19" fillId="0" borderId="29" xfId="11" applyFont="1" applyFill="1" applyBorder="1" applyAlignment="1" applyProtection="1">
      <alignment horizontal="left" vertical="top" wrapText="1"/>
    </xf>
    <xf numFmtId="14" fontId="19" fillId="0" borderId="29" xfId="0" applyNumberFormat="1" applyFont="1" applyFill="1" applyBorder="1" applyAlignment="1" applyProtection="1">
      <alignment horizontal="left" vertical="top" wrapText="1"/>
    </xf>
    <xf numFmtId="44" fontId="19" fillId="0" borderId="36" xfId="11" applyFont="1" applyFill="1" applyBorder="1" applyAlignment="1" applyProtection="1">
      <alignment horizontal="left" vertical="top" wrapText="1"/>
    </xf>
    <xf numFmtId="0" fontId="19" fillId="0" borderId="66" xfId="0" applyFont="1" applyFill="1" applyBorder="1" applyAlignment="1" applyProtection="1">
      <alignment vertical="top" wrapText="1"/>
    </xf>
    <xf numFmtId="0" fontId="0" fillId="0" borderId="0" xfId="0" applyFont="1" applyFill="1"/>
    <xf numFmtId="0" fontId="19" fillId="0" borderId="4" xfId="0" applyFont="1" applyFill="1" applyBorder="1" applyAlignment="1">
      <alignment vertical="top" wrapText="1"/>
    </xf>
    <xf numFmtId="44" fontId="19" fillId="0" borderId="30" xfId="11" applyFont="1" applyFill="1" applyBorder="1" applyAlignment="1" applyProtection="1">
      <alignment horizontal="left" vertical="top" wrapText="1"/>
    </xf>
    <xf numFmtId="0" fontId="19" fillId="2" borderId="27" xfId="0" applyFont="1" applyFill="1" applyBorder="1" applyAlignment="1" applyProtection="1">
      <alignment horizontal="left" vertical="top" wrapText="1"/>
    </xf>
    <xf numFmtId="44" fontId="19" fillId="2" borderId="27" xfId="11" applyFont="1" applyFill="1" applyBorder="1" applyAlignment="1" applyProtection="1">
      <alignment horizontal="left" vertical="top" wrapText="1"/>
    </xf>
    <xf numFmtId="14" fontId="19" fillId="2" borderId="27" xfId="0" applyNumberFormat="1" applyFont="1" applyFill="1" applyBorder="1" applyAlignment="1" applyProtection="1">
      <alignment horizontal="left" vertical="top" wrapText="1"/>
    </xf>
    <xf numFmtId="44" fontId="19" fillId="0" borderId="27" xfId="11" applyFont="1" applyFill="1" applyBorder="1" applyAlignment="1" applyProtection="1">
      <alignment horizontal="left" vertical="top" wrapText="1"/>
    </xf>
    <xf numFmtId="14" fontId="19" fillId="0" borderId="27" xfId="0" applyNumberFormat="1" applyFont="1" applyFill="1" applyBorder="1" applyAlignment="1" applyProtection="1">
      <alignment horizontal="left" vertical="top" wrapText="1"/>
    </xf>
    <xf numFmtId="0" fontId="19" fillId="0" borderId="58" xfId="0" applyFont="1" applyFill="1" applyBorder="1" applyAlignment="1">
      <alignment vertical="top" wrapText="1"/>
    </xf>
    <xf numFmtId="0" fontId="19" fillId="2" borderId="44" xfId="0" applyFont="1" applyFill="1" applyBorder="1" applyAlignment="1">
      <alignment vertical="top" wrapText="1"/>
    </xf>
    <xf numFmtId="0" fontId="19" fillId="2" borderId="58" xfId="0" applyFont="1" applyFill="1" applyBorder="1" applyAlignment="1">
      <alignment vertical="top" wrapText="1"/>
    </xf>
    <xf numFmtId="0" fontId="19" fillId="0" borderId="44" xfId="0" applyFont="1" applyFill="1" applyBorder="1" applyAlignment="1">
      <alignment vertical="top" wrapText="1"/>
    </xf>
    <xf numFmtId="44" fontId="19" fillId="2" borderId="11" xfId="11" applyFont="1" applyFill="1" applyBorder="1" applyAlignment="1" applyProtection="1">
      <alignment vertical="top" wrapText="1"/>
    </xf>
    <xf numFmtId="0" fontId="19" fillId="2" borderId="11" xfId="0" applyFont="1" applyFill="1" applyBorder="1" applyAlignment="1" applyProtection="1">
      <alignment vertical="top" wrapText="1"/>
    </xf>
    <xf numFmtId="44" fontId="19" fillId="2" borderId="10" xfId="11" applyFont="1" applyFill="1" applyBorder="1" applyAlignment="1" applyProtection="1">
      <alignment vertical="top" wrapText="1"/>
    </xf>
    <xf numFmtId="44" fontId="19" fillId="3" borderId="0" xfId="0" applyNumberFormat="1" applyFont="1" applyFill="1" applyBorder="1" applyAlignment="1" applyProtection="1">
      <alignment horizontal="left" vertical="top" wrapText="1"/>
    </xf>
    <xf numFmtId="0" fontId="28" fillId="3" borderId="0" xfId="0" applyFont="1" applyFill="1" applyBorder="1" applyAlignment="1" applyProtection="1">
      <alignment horizontal="left" vertical="center" wrapText="1"/>
    </xf>
    <xf numFmtId="0" fontId="25" fillId="2" borderId="24" xfId="0" applyFont="1" applyFill="1" applyBorder="1" applyAlignment="1" applyProtection="1">
      <alignment vertical="top" wrapText="1"/>
    </xf>
    <xf numFmtId="0" fontId="25" fillId="3" borderId="0" xfId="0" applyFont="1" applyFill="1" applyBorder="1" applyAlignment="1" applyProtection="1">
      <alignment horizontal="center" vertical="center" wrapText="1"/>
    </xf>
    <xf numFmtId="0" fontId="47" fillId="0" borderId="0" xfId="0" applyFont="1"/>
    <xf numFmtId="0" fontId="19" fillId="2" borderId="30" xfId="0" applyFont="1" applyFill="1" applyBorder="1" applyAlignment="1" applyProtection="1">
      <alignment horizontal="left" vertical="top" wrapText="1"/>
    </xf>
    <xf numFmtId="44" fontId="19" fillId="2" borderId="51" xfId="11" applyFont="1" applyFill="1" applyBorder="1" applyAlignment="1" applyProtection="1">
      <alignment horizontal="left" vertical="top" wrapText="1"/>
    </xf>
    <xf numFmtId="0" fontId="19" fillId="2" borderId="34" xfId="0" applyFont="1" applyFill="1" applyBorder="1" applyAlignment="1" applyProtection="1">
      <alignment vertical="top" wrapText="1"/>
    </xf>
    <xf numFmtId="0" fontId="0" fillId="0" borderId="66" xfId="0" applyFont="1" applyBorder="1"/>
    <xf numFmtId="0" fontId="0" fillId="3" borderId="16" xfId="0" applyFont="1" applyFill="1" applyBorder="1"/>
    <xf numFmtId="0" fontId="25" fillId="2" borderId="9" xfId="0" applyFont="1" applyFill="1" applyBorder="1" applyAlignment="1" applyProtection="1">
      <alignment vertical="top" wrapText="1"/>
    </xf>
    <xf numFmtId="0" fontId="25" fillId="2" borderId="9" xfId="0" applyFont="1" applyFill="1" applyBorder="1" applyAlignment="1" applyProtection="1">
      <alignment horizontal="center" vertical="top" wrapText="1"/>
    </xf>
    <xf numFmtId="0" fontId="30" fillId="3" borderId="17" xfId="0" applyFont="1" applyFill="1" applyBorder="1" applyAlignment="1" applyProtection="1">
      <alignment horizontal="left" vertical="top" wrapText="1"/>
    </xf>
    <xf numFmtId="0" fontId="30" fillId="0" borderId="5" xfId="0" applyFont="1" applyFill="1" applyBorder="1" applyAlignment="1" applyProtection="1">
      <alignment horizontal="left" vertical="top" wrapText="1"/>
    </xf>
    <xf numFmtId="0" fontId="30" fillId="0" borderId="39" xfId="0" applyFont="1" applyFill="1" applyBorder="1" applyAlignment="1" applyProtection="1">
      <alignment vertical="top" wrapText="1"/>
    </xf>
    <xf numFmtId="0" fontId="30" fillId="3" borderId="18" xfId="0" applyFont="1" applyFill="1" applyBorder="1" applyAlignment="1" applyProtection="1">
      <alignment horizontal="left" vertical="top" wrapText="1"/>
    </xf>
    <xf numFmtId="0" fontId="30" fillId="0" borderId="4" xfId="0" applyFont="1" applyFill="1" applyBorder="1" applyAlignment="1">
      <alignment horizontal="left" vertical="top" wrapText="1"/>
    </xf>
    <xf numFmtId="0" fontId="30" fillId="0" borderId="29" xfId="0" applyFont="1" applyFill="1" applyBorder="1" applyAlignment="1" applyProtection="1">
      <alignment horizontal="left" vertical="top" wrapText="1"/>
    </xf>
    <xf numFmtId="0" fontId="30" fillId="0" borderId="4" xfId="0" applyFont="1" applyFill="1" applyBorder="1" applyAlignment="1" applyProtection="1">
      <alignment horizontal="left" vertical="top" wrapText="1"/>
    </xf>
    <xf numFmtId="0" fontId="53" fillId="0" borderId="0" xfId="0" applyFont="1" applyAlignment="1">
      <alignment horizontal="left" vertical="top"/>
    </xf>
    <xf numFmtId="0" fontId="30" fillId="2" borderId="17" xfId="0" applyFont="1" applyFill="1" applyBorder="1" applyAlignment="1" applyProtection="1">
      <alignment horizontal="left" vertical="top" wrapText="1"/>
    </xf>
    <xf numFmtId="0" fontId="30" fillId="2" borderId="4" xfId="0" applyFont="1" applyFill="1" applyBorder="1" applyAlignment="1" applyProtection="1">
      <alignment horizontal="left" vertical="top" wrapText="1"/>
    </xf>
    <xf numFmtId="0" fontId="53" fillId="2" borderId="29" xfId="0" applyFont="1" applyFill="1" applyBorder="1" applyAlignment="1" applyProtection="1">
      <alignment horizontal="left" vertical="top" wrapText="1"/>
    </xf>
    <xf numFmtId="0" fontId="30" fillId="2" borderId="18" xfId="0" applyFont="1" applyFill="1" applyBorder="1" applyAlignment="1" applyProtection="1">
      <alignment horizontal="left" vertical="top" wrapText="1"/>
    </xf>
    <xf numFmtId="0" fontId="53" fillId="2" borderId="0" xfId="0" applyFont="1" applyFill="1" applyAlignment="1">
      <alignment horizontal="left" vertical="top"/>
    </xf>
    <xf numFmtId="0" fontId="30" fillId="0" borderId="4" xfId="0" applyFont="1" applyFill="1" applyBorder="1" applyAlignment="1" applyProtection="1">
      <alignment vertical="top" wrapText="1"/>
    </xf>
    <xf numFmtId="0" fontId="53" fillId="0" borderId="29" xfId="0" applyFont="1" applyFill="1" applyBorder="1" applyAlignment="1" applyProtection="1">
      <alignment vertical="top" wrapText="1"/>
    </xf>
    <xf numFmtId="0" fontId="53" fillId="0" borderId="29" xfId="0" applyFont="1" applyFill="1" applyBorder="1" applyAlignment="1" applyProtection="1">
      <alignment horizontal="left" vertical="top" wrapText="1"/>
    </xf>
    <xf numFmtId="0" fontId="30" fillId="3" borderId="17" xfId="0" applyFont="1" applyFill="1" applyBorder="1" applyAlignment="1" applyProtection="1">
      <alignment vertical="top" wrapText="1"/>
    </xf>
    <xf numFmtId="0" fontId="30" fillId="3" borderId="18" xfId="0" applyFont="1" applyFill="1" applyBorder="1" applyAlignment="1" applyProtection="1">
      <alignment vertical="top" wrapText="1"/>
    </xf>
    <xf numFmtId="0" fontId="30" fillId="0" borderId="4" xfId="0" applyFont="1" applyBorder="1" applyAlignment="1">
      <alignment vertical="top" wrapText="1"/>
    </xf>
    <xf numFmtId="0" fontId="30" fillId="0" borderId="29" xfId="0" applyFont="1" applyBorder="1" applyAlignment="1">
      <alignment vertical="top" wrapText="1"/>
    </xf>
    <xf numFmtId="0" fontId="53" fillId="0" borderId="0" xfId="0" applyFont="1"/>
    <xf numFmtId="0" fontId="19" fillId="2" borderId="39" xfId="0" applyFont="1" applyFill="1" applyBorder="1" applyAlignment="1" applyProtection="1">
      <alignment vertical="top" wrapText="1"/>
    </xf>
    <xf numFmtId="0" fontId="25" fillId="2" borderId="8" xfId="0" applyFont="1" applyFill="1" applyBorder="1" applyAlignment="1" applyProtection="1">
      <alignment vertical="top" wrapText="1"/>
    </xf>
    <xf numFmtId="0" fontId="20" fillId="0" borderId="8" xfId="0" applyFont="1" applyBorder="1" applyAlignment="1">
      <alignment horizontal="left" vertical="center"/>
    </xf>
    <xf numFmtId="0" fontId="20" fillId="0" borderId="8" xfId="0" applyFont="1" applyBorder="1" applyAlignment="1">
      <alignment horizontal="left" vertical="center" wrapText="1"/>
    </xf>
    <xf numFmtId="0" fontId="20" fillId="0" borderId="0" xfId="0" applyFont="1" applyAlignment="1">
      <alignment horizontal="left" vertical="top"/>
    </xf>
    <xf numFmtId="0" fontId="19" fillId="2" borderId="37" xfId="0" applyFont="1" applyFill="1" applyBorder="1" applyAlignment="1" applyProtection="1">
      <alignment horizontal="left" vertical="top" wrapText="1"/>
    </xf>
    <xf numFmtId="0" fontId="19" fillId="2" borderId="1" xfId="0" applyFont="1" applyFill="1" applyBorder="1" applyAlignment="1" applyProtection="1">
      <alignment vertical="top" wrapText="1"/>
    </xf>
    <xf numFmtId="0" fontId="19" fillId="2" borderId="18" xfId="0" applyFont="1" applyFill="1" applyBorder="1" applyAlignment="1" applyProtection="1">
      <alignment vertical="top" wrapText="1"/>
    </xf>
    <xf numFmtId="0" fontId="19" fillId="2" borderId="2" xfId="0" applyFont="1" applyFill="1" applyBorder="1" applyAlignment="1" applyProtection="1">
      <alignment vertical="top" wrapText="1"/>
    </xf>
    <xf numFmtId="0" fontId="55" fillId="3" borderId="19" xfId="0" applyFont="1" applyFill="1" applyBorder="1" applyAlignment="1" applyProtection="1">
      <alignment vertical="top" wrapText="1"/>
    </xf>
    <xf numFmtId="0" fontId="55" fillId="3" borderId="20" xfId="0" applyFont="1" applyFill="1" applyBorder="1" applyAlignment="1" applyProtection="1">
      <alignment vertical="top" wrapText="1"/>
    </xf>
    <xf numFmtId="0" fontId="55" fillId="3" borderId="21" xfId="0" applyFont="1" applyFill="1" applyBorder="1" applyAlignment="1" applyProtection="1">
      <alignment vertical="top" wrapText="1"/>
    </xf>
    <xf numFmtId="0" fontId="55" fillId="0" borderId="0" xfId="0" applyFont="1" applyFill="1" applyBorder="1" applyAlignment="1" applyProtection="1">
      <alignment vertical="top" wrapText="1"/>
    </xf>
    <xf numFmtId="0" fontId="56" fillId="0" borderId="0" xfId="0" applyFont="1" applyFill="1" applyBorder="1" applyAlignment="1" applyProtection="1">
      <alignment vertical="top" wrapText="1"/>
    </xf>
    <xf numFmtId="0" fontId="55" fillId="0" borderId="0" xfId="0" applyFont="1" applyFill="1" applyBorder="1" applyAlignment="1" applyProtection="1"/>
    <xf numFmtId="0" fontId="55" fillId="0" borderId="0" xfId="0" applyFont="1" applyFill="1" applyBorder="1" applyProtection="1"/>
    <xf numFmtId="0" fontId="19" fillId="2" borderId="0" xfId="0" applyFont="1" applyFill="1" applyAlignment="1">
      <alignment horizontal="left" vertical="center"/>
    </xf>
    <xf numFmtId="0" fontId="19" fillId="3" borderId="0" xfId="0" applyFont="1" applyFill="1"/>
    <xf numFmtId="0" fontId="0" fillId="0" borderId="0" xfId="0" applyFont="1" applyAlignment="1"/>
    <xf numFmtId="0" fontId="19" fillId="3" borderId="14" xfId="0" applyFont="1" applyFill="1" applyBorder="1" applyProtection="1"/>
    <xf numFmtId="0" fontId="19" fillId="3" borderId="15" xfId="0" applyFont="1" applyFill="1" applyBorder="1" applyAlignment="1" applyProtection="1">
      <alignment horizontal="left" vertical="center"/>
    </xf>
    <xf numFmtId="0" fontId="0" fillId="3" borderId="15" xfId="0" applyFont="1" applyFill="1" applyBorder="1" applyAlignment="1"/>
    <xf numFmtId="0" fontId="48" fillId="3" borderId="18" xfId="0" applyFont="1" applyFill="1" applyBorder="1" applyAlignment="1" applyProtection="1"/>
    <xf numFmtId="0" fontId="19" fillId="3" borderId="17" xfId="0" applyFont="1" applyFill="1" applyBorder="1" applyProtection="1"/>
    <xf numFmtId="0" fontId="28" fillId="3" borderId="0" xfId="0" applyFont="1" applyFill="1" applyBorder="1" applyAlignment="1" applyProtection="1">
      <alignment horizontal="center" wrapText="1"/>
    </xf>
    <xf numFmtId="0" fontId="0" fillId="3" borderId="0" xfId="0" applyFont="1" applyFill="1" applyBorder="1" applyAlignment="1"/>
    <xf numFmtId="0" fontId="19" fillId="3" borderId="17" xfId="0" applyFont="1" applyFill="1" applyBorder="1" applyAlignment="1" applyProtection="1">
      <alignment horizontal="left" vertical="center"/>
    </xf>
    <xf numFmtId="0" fontId="25" fillId="3" borderId="0" xfId="0" applyFont="1" applyFill="1" applyBorder="1" applyAlignment="1" applyProtection="1">
      <alignment horizontal="left" vertical="center" wrapText="1"/>
    </xf>
    <xf numFmtId="0" fontId="25" fillId="5" borderId="6" xfId="0" applyFont="1" applyFill="1" applyBorder="1" applyAlignment="1" applyProtection="1">
      <alignment horizontal="left" vertical="top" wrapText="1"/>
    </xf>
    <xf numFmtId="0" fontId="25" fillId="5" borderId="7" xfId="0" applyFont="1" applyFill="1" applyBorder="1" applyAlignment="1" applyProtection="1">
      <alignment horizontal="left" vertical="top" wrapText="1"/>
    </xf>
    <xf numFmtId="0" fontId="19" fillId="3" borderId="18" xfId="0" applyFont="1" applyFill="1" applyBorder="1" applyAlignment="1" applyProtection="1">
      <alignment horizontal="left" vertical="center"/>
    </xf>
    <xf numFmtId="0" fontId="0" fillId="0" borderId="0" xfId="0" applyFont="1" applyAlignment="1">
      <alignment horizontal="left" vertical="center"/>
    </xf>
    <xf numFmtId="0" fontId="0" fillId="0" borderId="0" xfId="0" applyFont="1" applyAlignment="1">
      <alignment horizontal="left" vertical="top" wrapText="1"/>
    </xf>
    <xf numFmtId="0" fontId="19" fillId="2" borderId="18" xfId="0" applyFont="1" applyFill="1" applyBorder="1" applyAlignment="1" applyProtection="1">
      <alignment horizontal="left" vertical="center"/>
    </xf>
    <xf numFmtId="0" fontId="0" fillId="2" borderId="0" xfId="0" applyFont="1" applyFill="1" applyAlignment="1">
      <alignment horizontal="left" vertical="center"/>
    </xf>
    <xf numFmtId="0" fontId="0" fillId="2" borderId="0" xfId="0" applyFont="1" applyFill="1" applyAlignment="1">
      <alignment horizontal="left" vertical="top" wrapText="1"/>
    </xf>
    <xf numFmtId="0" fontId="25" fillId="5" borderId="29" xfId="0" applyFont="1" applyFill="1" applyBorder="1" applyAlignment="1" applyProtection="1">
      <alignment horizontal="left" vertical="top" wrapText="1"/>
    </xf>
    <xf numFmtId="0" fontId="19" fillId="5" borderId="36" xfId="0" applyFont="1" applyFill="1" applyBorder="1" applyAlignment="1" applyProtection="1">
      <alignment horizontal="left" vertical="top" wrapText="1"/>
    </xf>
    <xf numFmtId="0" fontId="59" fillId="0" borderId="0" xfId="0" applyFont="1" applyAlignment="1">
      <alignment horizontal="left" vertical="top"/>
    </xf>
    <xf numFmtId="0" fontId="0" fillId="0" borderId="0" xfId="0" applyFont="1" applyAlignment="1">
      <alignment horizontal="left" vertical="top"/>
    </xf>
    <xf numFmtId="0" fontId="25" fillId="5" borderId="36" xfId="0" applyFont="1" applyFill="1" applyBorder="1" applyAlignment="1" applyProtection="1">
      <alignment horizontal="left" vertical="top" wrapText="1"/>
    </xf>
    <xf numFmtId="0" fontId="19" fillId="2" borderId="29" xfId="0" applyFont="1" applyFill="1" applyBorder="1" applyAlignment="1">
      <alignment vertical="top" wrapText="1"/>
    </xf>
    <xf numFmtId="0" fontId="47" fillId="0" borderId="0" xfId="0" applyFont="1" applyAlignment="1">
      <alignment horizontal="left" vertical="top" wrapText="1"/>
    </xf>
    <xf numFmtId="0" fontId="19" fillId="5" borderId="29" xfId="0" applyFont="1" applyFill="1" applyBorder="1" applyAlignment="1" applyProtection="1">
      <alignment horizontal="left" vertical="top" wrapText="1"/>
    </xf>
    <xf numFmtId="0" fontId="19" fillId="2" borderId="36" xfId="0" applyFont="1" applyFill="1" applyBorder="1" applyAlignment="1">
      <alignment vertical="top" wrapText="1"/>
    </xf>
    <xf numFmtId="0" fontId="0" fillId="2" borderId="0" xfId="0" applyFont="1" applyFill="1" applyAlignment="1"/>
    <xf numFmtId="0" fontId="19" fillId="2" borderId="43" xfId="0" applyFont="1" applyFill="1" applyBorder="1" applyAlignment="1" applyProtection="1">
      <alignment horizontal="left" vertical="top" wrapText="1"/>
    </xf>
    <xf numFmtId="0" fontId="19" fillId="2" borderId="54" xfId="0" applyFont="1" applyFill="1" applyBorder="1" applyAlignment="1" applyProtection="1">
      <alignment horizontal="left" vertical="top" wrapText="1"/>
    </xf>
    <xf numFmtId="0" fontId="19" fillId="2" borderId="53" xfId="0" applyFont="1" applyFill="1" applyBorder="1" applyAlignment="1" applyProtection="1">
      <alignment horizontal="left" vertical="top" wrapText="1"/>
    </xf>
    <xf numFmtId="0" fontId="25" fillId="2" borderId="39" xfId="0" applyFont="1" applyFill="1" applyBorder="1" applyAlignment="1">
      <alignment vertical="top" wrapText="1"/>
    </xf>
    <xf numFmtId="0" fontId="25" fillId="2" borderId="12" xfId="0" applyFont="1" applyFill="1" applyBorder="1" applyAlignment="1" applyProtection="1">
      <alignment horizontal="left" vertical="top" wrapText="1"/>
    </xf>
    <xf numFmtId="0" fontId="25" fillId="5" borderId="27" xfId="0" applyFont="1" applyFill="1" applyBorder="1" applyAlignment="1" applyProtection="1">
      <alignment horizontal="left" vertical="top" wrapText="1"/>
    </xf>
    <xf numFmtId="0" fontId="19" fillId="2" borderId="29" xfId="0" applyFont="1" applyFill="1" applyBorder="1" applyAlignment="1">
      <alignment horizontal="left" vertical="top" wrapText="1"/>
    </xf>
    <xf numFmtId="0" fontId="25" fillId="13" borderId="0" xfId="0" applyFont="1" applyFill="1" applyBorder="1" applyAlignment="1" applyProtection="1">
      <alignment horizontal="left" vertical="center" wrapText="1"/>
    </xf>
    <xf numFmtId="0" fontId="19" fillId="5" borderId="29" xfId="0" applyFont="1" applyFill="1" applyBorder="1" applyAlignment="1">
      <alignment horizontal="left" vertical="top" wrapText="1"/>
    </xf>
    <xf numFmtId="0" fontId="19" fillId="0" borderId="6" xfId="0" applyFont="1" applyBorder="1" applyAlignment="1">
      <alignment horizontal="left" vertical="top" wrapText="1"/>
    </xf>
    <xf numFmtId="0" fontId="19" fillId="2" borderId="7" xfId="0" applyFont="1" applyFill="1" applyBorder="1" applyAlignment="1" applyProtection="1">
      <alignment horizontal="left" vertical="top" wrapText="1"/>
    </xf>
    <xf numFmtId="0" fontId="60" fillId="0" borderId="0" xfId="0" applyFont="1" applyAlignment="1">
      <alignment horizontal="left" vertical="top" wrapText="1"/>
    </xf>
    <xf numFmtId="0" fontId="25" fillId="2" borderId="29" xfId="0" applyFont="1" applyFill="1" applyBorder="1" applyAlignment="1" applyProtection="1">
      <alignment horizontal="left" vertical="top" wrapText="1"/>
    </xf>
    <xf numFmtId="0" fontId="25" fillId="2" borderId="0" xfId="0" applyFont="1" applyFill="1" applyBorder="1" applyAlignment="1" applyProtection="1">
      <alignment horizontal="left" vertical="center" wrapText="1"/>
    </xf>
    <xf numFmtId="0" fontId="47" fillId="0" borderId="29" xfId="0" applyFont="1" applyBorder="1" applyAlignment="1">
      <alignment horizontal="right" vertical="top"/>
    </xf>
    <xf numFmtId="0" fontId="28" fillId="3" borderId="0" xfId="0" applyFont="1" applyFill="1" applyBorder="1" applyAlignment="1" applyProtection="1"/>
    <xf numFmtId="0" fontId="0" fillId="3" borderId="0" xfId="0" applyFont="1" applyFill="1"/>
    <xf numFmtId="0" fontId="19" fillId="3" borderId="0" xfId="0" applyFont="1" applyFill="1" applyBorder="1" applyAlignment="1" applyProtection="1">
      <alignment horizontal="right" vertical="center"/>
    </xf>
    <xf numFmtId="0" fontId="25" fillId="3" borderId="0" xfId="0" applyFont="1" applyFill="1" applyBorder="1" applyProtection="1"/>
    <xf numFmtId="0" fontId="19" fillId="2" borderId="3" xfId="0" applyFont="1" applyFill="1" applyBorder="1" applyAlignment="1" applyProtection="1">
      <alignment horizontal="left" vertical="top" wrapText="1"/>
    </xf>
    <xf numFmtId="0" fontId="19" fillId="2" borderId="1" xfId="0" applyFont="1" applyFill="1" applyBorder="1" applyAlignment="1" applyProtection="1">
      <alignment horizontal="left" vertical="top" wrapText="1"/>
    </xf>
    <xf numFmtId="0" fontId="19" fillId="2" borderId="2" xfId="0" applyFont="1" applyFill="1" applyBorder="1" applyAlignment="1" applyProtection="1">
      <alignment horizontal="left" vertical="top" wrapText="1"/>
    </xf>
    <xf numFmtId="0" fontId="25" fillId="3" borderId="20" xfId="0" applyFont="1" applyFill="1" applyBorder="1" applyProtection="1"/>
    <xf numFmtId="0" fontId="0" fillId="3" borderId="20" xfId="0" applyFont="1" applyFill="1" applyBorder="1" applyAlignment="1"/>
    <xf numFmtId="0" fontId="19" fillId="3" borderId="20" xfId="0" applyFont="1" applyFill="1" applyBorder="1" applyAlignment="1" applyProtection="1">
      <alignment horizontal="left" vertical="center"/>
    </xf>
    <xf numFmtId="0" fontId="0" fillId="3" borderId="0" xfId="0" applyFont="1" applyFill="1" applyAlignment="1"/>
    <xf numFmtId="0" fontId="25" fillId="2" borderId="8"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wrapText="1"/>
    </xf>
    <xf numFmtId="0" fontId="25" fillId="3" borderId="8" xfId="0" applyFont="1" applyFill="1" applyBorder="1" applyAlignment="1" applyProtection="1">
      <alignment horizontal="left" vertical="top" wrapText="1"/>
    </xf>
    <xf numFmtId="0" fontId="25" fillId="3" borderId="35" xfId="0" applyFont="1" applyFill="1" applyBorder="1" applyAlignment="1" applyProtection="1">
      <alignment horizontal="left" vertical="top" wrapText="1"/>
    </xf>
    <xf numFmtId="0" fontId="25" fillId="2" borderId="16" xfId="0" applyFont="1" applyFill="1" applyBorder="1" applyAlignment="1" applyProtection="1">
      <alignment vertical="top" wrapText="1"/>
    </xf>
    <xf numFmtId="0" fontId="19" fillId="3" borderId="19" xfId="0" applyFont="1" applyFill="1" applyBorder="1" applyAlignment="1" applyProtection="1">
      <alignment vertical="center"/>
    </xf>
    <xf numFmtId="0" fontId="19" fillId="3" borderId="20" xfId="0" applyFont="1" applyFill="1" applyBorder="1" applyAlignment="1" applyProtection="1">
      <alignment vertical="center"/>
    </xf>
    <xf numFmtId="0" fontId="19" fillId="3" borderId="21" xfId="0" applyFont="1" applyFill="1" applyBorder="1" applyAlignment="1" applyProtection="1">
      <alignment vertical="center"/>
    </xf>
    <xf numFmtId="0" fontId="0" fillId="14" borderId="0" xfId="0" applyFont="1" applyFill="1"/>
    <xf numFmtId="0" fontId="19" fillId="14" borderId="0" xfId="0" applyFont="1" applyFill="1" applyBorder="1"/>
    <xf numFmtId="0" fontId="28" fillId="14" borderId="0" xfId="0" applyFont="1" applyFill="1" applyBorder="1"/>
    <xf numFmtId="0" fontId="25" fillId="0" borderId="8" xfId="0" applyFont="1" applyFill="1" applyBorder="1" applyAlignment="1">
      <alignment horizontal="center" vertical="top" wrapText="1"/>
    </xf>
    <xf numFmtId="0" fontId="25" fillId="0" borderId="10" xfId="0" applyFont="1" applyFill="1" applyBorder="1" applyAlignment="1">
      <alignment horizontal="center" vertical="top" wrapText="1"/>
    </xf>
    <xf numFmtId="0" fontId="19" fillId="0" borderId="22" xfId="0" applyFont="1" applyFill="1" applyBorder="1" applyAlignment="1">
      <alignment vertical="top" wrapText="1"/>
    </xf>
    <xf numFmtId="0" fontId="19" fillId="0" borderId="21" xfId="0" applyFont="1" applyFill="1" applyBorder="1" applyAlignment="1">
      <alignment vertical="top" wrapText="1"/>
    </xf>
    <xf numFmtId="0" fontId="47" fillId="0" borderId="8" xfId="0" applyFont="1" applyFill="1" applyBorder="1" applyAlignment="1">
      <alignment horizontal="left" vertical="top" wrapText="1"/>
    </xf>
    <xf numFmtId="0" fontId="19" fillId="2" borderId="35"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0" borderId="8" xfId="0" applyFont="1" applyFill="1" applyBorder="1" applyAlignment="1">
      <alignment vertical="top" wrapText="1"/>
    </xf>
    <xf numFmtId="0" fontId="19" fillId="0" borderId="10" xfId="0" applyFont="1" applyFill="1" applyBorder="1" applyAlignment="1">
      <alignment vertical="top" wrapText="1"/>
    </xf>
    <xf numFmtId="0" fontId="47" fillId="0" borderId="0" xfId="0" applyFont="1" applyAlignment="1">
      <alignment wrapText="1"/>
    </xf>
    <xf numFmtId="0" fontId="19" fillId="3" borderId="0" xfId="0" applyFont="1" applyFill="1" applyBorder="1"/>
    <xf numFmtId="0" fontId="25" fillId="0" borderId="8" xfId="0" applyFont="1" applyFill="1" applyBorder="1" applyAlignment="1">
      <alignment horizontal="center" vertical="top"/>
    </xf>
    <xf numFmtId="0" fontId="47" fillId="2" borderId="0" xfId="0" applyFont="1" applyFill="1" applyAlignment="1">
      <alignment horizontal="left" vertical="top" wrapText="1"/>
    </xf>
    <xf numFmtId="0" fontId="47" fillId="2" borderId="0" xfId="0" applyFont="1" applyFill="1" applyAlignment="1">
      <alignment wrapText="1"/>
    </xf>
    <xf numFmtId="0" fontId="47" fillId="2" borderId="0" xfId="0" applyFont="1" applyFill="1"/>
    <xf numFmtId="0" fontId="19" fillId="2" borderId="29" xfId="0" applyFont="1" applyFill="1" applyBorder="1" applyAlignment="1">
      <alignment horizontal="left" vertical="top" wrapText="1"/>
    </xf>
    <xf numFmtId="15" fontId="1" fillId="0" borderId="1" xfId="0" applyNumberFormat="1" applyFont="1" applyFill="1" applyBorder="1" applyAlignment="1" applyProtection="1">
      <alignment horizontal="left"/>
    </xf>
    <xf numFmtId="0" fontId="0" fillId="0" borderId="0" xfId="0" applyFont="1" applyFill="1" applyAlignment="1"/>
    <xf numFmtId="0" fontId="19" fillId="0" borderId="29" xfId="0" applyFont="1" applyFill="1" applyBorder="1" applyAlignment="1">
      <alignment horizontal="left" vertical="top" wrapText="1"/>
    </xf>
    <xf numFmtId="0" fontId="19" fillId="0" borderId="29" xfId="0" applyFont="1" applyFill="1" applyBorder="1" applyAlignment="1">
      <alignment vertical="top" wrapText="1"/>
    </xf>
    <xf numFmtId="0" fontId="8" fillId="0" borderId="29" xfId="0" applyFont="1" applyFill="1" applyBorder="1" applyAlignment="1">
      <alignment horizontal="left" vertical="top" wrapText="1"/>
    </xf>
    <xf numFmtId="0" fontId="19" fillId="0" borderId="36" xfId="0" applyFont="1" applyFill="1" applyBorder="1" applyAlignment="1" applyProtection="1">
      <alignment horizontal="left" vertical="top" wrapText="1"/>
    </xf>
    <xf numFmtId="0" fontId="19" fillId="0" borderId="18" xfId="0" applyFont="1" applyFill="1" applyBorder="1" applyAlignment="1" applyProtection="1">
      <alignment horizontal="left" vertical="center"/>
    </xf>
    <xf numFmtId="0" fontId="0" fillId="0" borderId="0" xfId="0" applyFont="1" applyFill="1" applyAlignment="1">
      <alignment horizontal="left" vertical="center"/>
    </xf>
    <xf numFmtId="0" fontId="47" fillId="0" borderId="0" xfId="0" applyFont="1" applyFill="1" applyAlignment="1">
      <alignment horizontal="left" vertical="top" wrapText="1"/>
    </xf>
    <xf numFmtId="0" fontId="60" fillId="2" borderId="0" xfId="0" applyFont="1" applyFill="1" applyAlignment="1">
      <alignment wrapText="1"/>
    </xf>
    <xf numFmtId="0" fontId="25" fillId="2" borderId="8" xfId="0" applyFont="1" applyFill="1" applyBorder="1" applyAlignment="1">
      <alignment vertical="top" wrapText="1"/>
    </xf>
    <xf numFmtId="0" fontId="25" fillId="3" borderId="0" xfId="0" applyFont="1" applyFill="1" applyBorder="1" applyAlignment="1" applyProtection="1">
      <alignment horizontal="left" vertical="center" wrapText="1"/>
    </xf>
    <xf numFmtId="0" fontId="19" fillId="2" borderId="32" xfId="0" applyFont="1" applyFill="1" applyBorder="1" applyAlignment="1">
      <alignment horizontal="left" vertical="top" wrapText="1"/>
    </xf>
    <xf numFmtId="0" fontId="19" fillId="3" borderId="18" xfId="0" applyFont="1" applyFill="1" applyBorder="1" applyAlignment="1" applyProtection="1">
      <alignment horizontal="left" vertical="center"/>
    </xf>
    <xf numFmtId="0" fontId="19" fillId="3" borderId="17" xfId="0" applyFont="1" applyFill="1" applyBorder="1" applyAlignment="1" applyProtection="1">
      <alignment horizontal="left" vertical="center"/>
    </xf>
    <xf numFmtId="0" fontId="19" fillId="0" borderId="29" xfId="0" applyFont="1" applyBorder="1" applyAlignment="1">
      <alignment horizontal="left" vertical="top" wrapText="1"/>
    </xf>
    <xf numFmtId="0" fontId="19" fillId="2" borderId="72" xfId="0" applyFont="1" applyFill="1" applyBorder="1" applyAlignment="1" applyProtection="1">
      <alignment horizontal="left" vertical="top" wrapText="1"/>
    </xf>
    <xf numFmtId="0" fontId="19" fillId="2" borderId="73" xfId="0" applyFont="1" applyFill="1" applyBorder="1" applyAlignment="1" applyProtection="1">
      <alignment horizontal="left" vertical="top" wrapText="1"/>
    </xf>
    <xf numFmtId="0" fontId="19" fillId="2" borderId="58" xfId="0" applyFont="1" applyFill="1" applyBorder="1" applyAlignment="1">
      <alignment horizontal="left" vertical="top" wrapText="1"/>
    </xf>
    <xf numFmtId="0" fontId="19" fillId="2" borderId="38" xfId="0" applyFont="1" applyFill="1" applyBorder="1" applyAlignment="1">
      <alignment vertical="top" wrapText="1"/>
    </xf>
    <xf numFmtId="0" fontId="19" fillId="0" borderId="27" xfId="0" applyFont="1" applyBorder="1" applyAlignment="1">
      <alignment horizontal="left" vertical="top" wrapText="1"/>
    </xf>
    <xf numFmtId="0" fontId="19" fillId="0" borderId="51" xfId="0" applyFont="1" applyBorder="1" applyAlignment="1">
      <alignment horizontal="left" vertical="top"/>
    </xf>
    <xf numFmtId="0" fontId="19" fillId="0" borderId="29" xfId="0" applyFont="1" applyBorder="1" applyAlignment="1">
      <alignment horizontal="left" vertical="top"/>
    </xf>
    <xf numFmtId="0" fontId="26" fillId="2" borderId="63" xfId="0" applyFont="1" applyFill="1" applyBorder="1" applyAlignment="1" applyProtection="1">
      <alignment vertical="top" wrapText="1"/>
    </xf>
    <xf numFmtId="44" fontId="26" fillId="2" borderId="27" xfId="3" applyFont="1" applyFill="1" applyBorder="1" applyAlignment="1" applyProtection="1">
      <alignment vertical="top" wrapText="1"/>
    </xf>
    <xf numFmtId="0" fontId="19" fillId="2" borderId="29" xfId="0" applyFont="1" applyFill="1" applyBorder="1" applyAlignment="1" applyProtection="1">
      <alignment horizontal="left" vertical="top" wrapText="1"/>
    </xf>
    <xf numFmtId="44" fontId="19" fillId="0" borderId="29" xfId="11" applyFont="1" applyFill="1" applyBorder="1" applyAlignment="1" applyProtection="1">
      <alignment vertical="top" wrapText="1"/>
    </xf>
    <xf numFmtId="0" fontId="19" fillId="2" borderId="29" xfId="0" applyFont="1" applyFill="1" applyBorder="1" applyAlignment="1" applyProtection="1">
      <alignment horizontal="left" vertical="top" wrapText="1"/>
    </xf>
    <xf numFmtId="0" fontId="0" fillId="0" borderId="29" xfId="0" applyFont="1" applyBorder="1"/>
    <xf numFmtId="0" fontId="19" fillId="0" borderId="29" xfId="0" applyFont="1" applyBorder="1" applyAlignment="1">
      <alignment horizontal="left" vertical="top" wrapText="1"/>
    </xf>
    <xf numFmtId="0" fontId="0" fillId="0" borderId="0" xfId="0" applyFont="1" applyFill="1" applyBorder="1" applyAlignment="1">
      <alignment wrapText="1"/>
    </xf>
    <xf numFmtId="0" fontId="0" fillId="0" borderId="29" xfId="0" applyFont="1" applyFill="1" applyBorder="1" applyAlignment="1">
      <alignment wrapText="1"/>
    </xf>
    <xf numFmtId="0" fontId="19" fillId="0" borderId="29" xfId="0" applyFont="1" applyFill="1" applyBorder="1" applyAlignment="1" applyProtection="1">
      <alignment vertical="top" wrapText="1"/>
    </xf>
    <xf numFmtId="0" fontId="0" fillId="0" borderId="29" xfId="0" applyFont="1" applyFill="1" applyBorder="1"/>
    <xf numFmtId="44" fontId="25" fillId="0" borderId="29" xfId="11" applyFont="1" applyFill="1" applyBorder="1" applyAlignment="1" applyProtection="1">
      <alignment vertical="top" wrapText="1"/>
    </xf>
    <xf numFmtId="0" fontId="47" fillId="0" borderId="29" xfId="0" applyFont="1" applyBorder="1"/>
    <xf numFmtId="0" fontId="19" fillId="2" borderId="4" xfId="0" applyFont="1" applyFill="1" applyBorder="1" applyAlignment="1">
      <alignment vertical="top" wrapText="1"/>
    </xf>
    <xf numFmtId="0" fontId="19" fillId="2" borderId="29" xfId="0" applyFont="1" applyFill="1" applyBorder="1" applyAlignment="1" applyProtection="1">
      <alignment horizontal="left" vertical="top" wrapText="1"/>
    </xf>
    <xf numFmtId="0" fontId="0" fillId="0" borderId="29" xfId="0" applyFont="1" applyBorder="1"/>
    <xf numFmtId="0" fontId="0" fillId="0" borderId="0" xfId="0" applyFont="1"/>
    <xf numFmtId="0" fontId="19" fillId="0" borderId="29" xfId="0" applyFont="1" applyBorder="1" applyAlignment="1">
      <alignment horizontal="left" vertical="top" wrapText="1"/>
    </xf>
    <xf numFmtId="0" fontId="19" fillId="2" borderId="44" xfId="0" applyFont="1" applyFill="1" applyBorder="1" applyAlignment="1" applyProtection="1">
      <alignment horizontal="left" vertical="top" wrapText="1"/>
    </xf>
    <xf numFmtId="0" fontId="19" fillId="0" borderId="29"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19" fillId="2" borderId="19" xfId="0" applyFont="1" applyFill="1" applyBorder="1" applyAlignment="1">
      <alignment wrapText="1"/>
    </xf>
    <xf numFmtId="0" fontId="19" fillId="2" borderId="20" xfId="0" applyFont="1" applyFill="1" applyBorder="1" applyAlignment="1">
      <alignment wrapText="1"/>
    </xf>
    <xf numFmtId="44" fontId="19" fillId="2" borderId="20" xfId="11" applyFont="1" applyFill="1" applyBorder="1" applyAlignment="1" applyProtection="1">
      <alignment vertical="top" wrapText="1"/>
    </xf>
    <xf numFmtId="0" fontId="19" fillId="0" borderId="30" xfId="0" applyFont="1" applyBorder="1" applyAlignment="1">
      <alignment horizontal="left" vertical="top"/>
    </xf>
    <xf numFmtId="44" fontId="19" fillId="0" borderId="4" xfId="11" applyFont="1" applyFill="1" applyBorder="1" applyAlignment="1" applyProtection="1">
      <alignment horizontal="left" vertical="top" wrapText="1"/>
    </xf>
    <xf numFmtId="44" fontId="0" fillId="0" borderId="0" xfId="0" applyNumberFormat="1" applyFont="1" applyFill="1"/>
    <xf numFmtId="0" fontId="19" fillId="0" borderId="63" xfId="0" applyFont="1" applyFill="1" applyBorder="1" applyAlignment="1">
      <alignment horizontal="left" vertical="top" wrapText="1"/>
    </xf>
    <xf numFmtId="0" fontId="19" fillId="0" borderId="27"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wrapText="1"/>
    </xf>
    <xf numFmtId="0" fontId="19" fillId="0" borderId="51" xfId="0" applyFont="1" applyFill="1" applyBorder="1" applyAlignment="1">
      <alignment horizontal="left" vertical="top" wrapText="1"/>
    </xf>
    <xf numFmtId="0" fontId="19" fillId="0" borderId="58" xfId="0" applyFont="1" applyFill="1" applyBorder="1" applyAlignment="1" applyProtection="1">
      <alignment horizontal="left" vertical="top" wrapText="1"/>
    </xf>
    <xf numFmtId="44" fontId="19" fillId="0" borderId="27" xfId="0" applyNumberFormat="1" applyFont="1" applyFill="1" applyBorder="1" applyAlignment="1" applyProtection="1">
      <alignment horizontal="right" vertical="top" wrapText="1"/>
    </xf>
    <xf numFmtId="44" fontId="19" fillId="2" borderId="38" xfId="11" applyFont="1" applyFill="1" applyBorder="1" applyAlignment="1" applyProtection="1">
      <alignment horizontal="left" vertical="top" wrapText="1"/>
    </xf>
    <xf numFmtId="44" fontId="19" fillId="2" borderId="40" xfId="11" applyFont="1" applyFill="1" applyBorder="1" applyAlignment="1" applyProtection="1">
      <alignment horizontal="left" vertical="top" wrapText="1"/>
    </xf>
    <xf numFmtId="0" fontId="25" fillId="0" borderId="29" xfId="0" applyFont="1" applyFill="1" applyBorder="1" applyAlignment="1" applyProtection="1">
      <alignment horizontal="center" vertical="center" wrapText="1"/>
    </xf>
    <xf numFmtId="0" fontId="19" fillId="0" borderId="51" xfId="0" applyFont="1" applyFill="1" applyBorder="1" applyAlignment="1">
      <alignment vertical="top" wrapText="1"/>
    </xf>
    <xf numFmtId="0" fontId="19" fillId="0" borderId="44" xfId="0" applyFont="1" applyFill="1" applyBorder="1" applyAlignment="1" applyProtection="1">
      <alignment horizontal="left" vertical="top" wrapText="1"/>
    </xf>
    <xf numFmtId="0" fontId="19" fillId="0" borderId="55" xfId="0" applyFont="1" applyFill="1" applyBorder="1" applyAlignment="1">
      <alignment vertical="top" wrapText="1"/>
    </xf>
    <xf numFmtId="44" fontId="19" fillId="0" borderId="51" xfId="11" applyFont="1" applyFill="1" applyBorder="1" applyAlignment="1" applyProtection="1">
      <alignment horizontal="left" vertical="top" wrapText="1"/>
    </xf>
    <xf numFmtId="0" fontId="0" fillId="0" borderId="74" xfId="0" applyFont="1" applyFill="1" applyBorder="1"/>
    <xf numFmtId="44" fontId="19" fillId="0" borderId="0" xfId="11" applyFont="1" applyFill="1" applyBorder="1" applyAlignment="1" applyProtection="1">
      <alignment vertical="top" wrapText="1"/>
    </xf>
    <xf numFmtId="0" fontId="19" fillId="0" borderId="27" xfId="0" applyFont="1" applyFill="1" applyBorder="1" applyAlignment="1">
      <alignment horizontal="left" wrapText="1"/>
    </xf>
    <xf numFmtId="0" fontId="0" fillId="0" borderId="0" xfId="0" applyFont="1" applyFill="1" applyAlignment="1">
      <alignment wrapText="1"/>
    </xf>
    <xf numFmtId="0" fontId="19" fillId="0" borderId="67" xfId="0" applyFont="1" applyFill="1" applyBorder="1" applyAlignment="1">
      <alignment horizontal="left" vertical="top" wrapText="1"/>
    </xf>
    <xf numFmtId="0" fontId="19" fillId="0" borderId="50"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55" xfId="0" applyFont="1" applyFill="1" applyBorder="1" applyAlignment="1">
      <alignment horizontal="left" vertical="top" wrapText="1"/>
    </xf>
    <xf numFmtId="0" fontId="19" fillId="0" borderId="27" xfId="0" applyFont="1" applyFill="1" applyBorder="1" applyAlignment="1">
      <alignment vertical="top" wrapText="1"/>
    </xf>
    <xf numFmtId="0" fontId="19" fillId="0" borderId="29" xfId="0" applyFont="1" applyFill="1" applyBorder="1" applyAlignment="1">
      <alignment horizontal="left" vertical="top"/>
    </xf>
    <xf numFmtId="0" fontId="19" fillId="0" borderId="29" xfId="0" applyFont="1" applyFill="1" applyBorder="1" applyAlignment="1" applyProtection="1">
      <alignment horizontal="left" vertical="top" wrapText="1"/>
    </xf>
    <xf numFmtId="44" fontId="0" fillId="0" borderId="0" xfId="0" applyNumberFormat="1" applyFont="1"/>
    <xf numFmtId="0" fontId="19" fillId="0" borderId="63" xfId="0" applyFont="1" applyFill="1" applyBorder="1" applyAlignment="1">
      <alignment vertical="top" wrapText="1"/>
    </xf>
    <xf numFmtId="0" fontId="19" fillId="2" borderId="29" xfId="0" applyFont="1" applyFill="1" applyBorder="1" applyAlignment="1" applyProtection="1">
      <alignment horizontal="left" vertical="top" wrapText="1"/>
    </xf>
    <xf numFmtId="0" fontId="0" fillId="0" borderId="0" xfId="0" applyFont="1"/>
    <xf numFmtId="0" fontId="19" fillId="0" borderId="29" xfId="0" applyFont="1" applyBorder="1" applyAlignment="1">
      <alignment horizontal="left" vertical="top" wrapText="1"/>
    </xf>
    <xf numFmtId="0" fontId="19" fillId="0" borderId="29" xfId="0" applyFont="1" applyFill="1" applyBorder="1" applyAlignment="1" applyProtection="1">
      <alignment horizontal="left" vertical="top" wrapText="1"/>
    </xf>
    <xf numFmtId="0" fontId="0" fillId="0" borderId="0" xfId="0" applyFont="1"/>
    <xf numFmtId="0" fontId="25" fillId="0" borderId="29" xfId="0" applyFont="1" applyBorder="1" applyAlignment="1">
      <alignment horizontal="left" vertical="top" wrapText="1"/>
    </xf>
    <xf numFmtId="44" fontId="25" fillId="2" borderId="27" xfId="11" applyFont="1" applyFill="1" applyBorder="1" applyAlignment="1" applyProtection="1">
      <alignment horizontal="left" vertical="top" wrapText="1"/>
    </xf>
    <xf numFmtId="44" fontId="25" fillId="2" borderId="29" xfId="11" applyFont="1" applyFill="1" applyBorder="1" applyAlignment="1" applyProtection="1">
      <alignment horizontal="left" vertical="top" wrapText="1"/>
    </xf>
    <xf numFmtId="0" fontId="28" fillId="3" borderId="0" xfId="0" applyFont="1" applyFill="1" applyBorder="1" applyAlignment="1" applyProtection="1">
      <alignment horizontal="left" vertical="center" wrapText="1"/>
    </xf>
    <xf numFmtId="0" fontId="0" fillId="0" borderId="0" xfId="0" applyFont="1"/>
    <xf numFmtId="0" fontId="25" fillId="3" borderId="0" xfId="0" applyFont="1" applyFill="1" applyBorder="1" applyAlignment="1" applyProtection="1">
      <alignment horizontal="center" vertical="center" wrapText="1"/>
    </xf>
    <xf numFmtId="0" fontId="19" fillId="3" borderId="0" xfId="0" applyFont="1" applyFill="1" applyBorder="1" applyAlignment="1" applyProtection="1">
      <alignment horizontal="left" vertical="center" wrapText="1"/>
    </xf>
    <xf numFmtId="0" fontId="25" fillId="0" borderId="0" xfId="0" applyFont="1" applyFill="1" applyBorder="1" applyAlignment="1">
      <alignment horizontal="left" vertical="top" wrapText="1"/>
    </xf>
    <xf numFmtId="44" fontId="25" fillId="3" borderId="0" xfId="0" applyNumberFormat="1" applyFont="1" applyFill="1" applyBorder="1" applyProtection="1"/>
    <xf numFmtId="0" fontId="49" fillId="2" borderId="55" xfId="5" applyFont="1" applyFill="1" applyBorder="1" applyAlignment="1">
      <alignment horizontal="left" vertical="top" wrapText="1"/>
    </xf>
    <xf numFmtId="0" fontId="49" fillId="2" borderId="4" xfId="0" applyFont="1" applyFill="1" applyBorder="1" applyAlignment="1">
      <alignment horizontal="left" vertical="top" wrapText="1"/>
    </xf>
    <xf numFmtId="0" fontId="69" fillId="2" borderId="4" xfId="5" applyFont="1" applyFill="1" applyBorder="1" applyAlignment="1">
      <alignment horizontal="left" vertical="top" wrapText="1"/>
    </xf>
    <xf numFmtId="0" fontId="69" fillId="2" borderId="4" xfId="0" applyFont="1" applyFill="1" applyBorder="1" applyAlignment="1">
      <alignment horizontal="left" vertical="top" wrapText="1"/>
    </xf>
    <xf numFmtId="0" fontId="50" fillId="2" borderId="4" xfId="0" applyFont="1" applyFill="1" applyBorder="1" applyAlignment="1">
      <alignment horizontal="left" vertical="top" wrapText="1"/>
    </xf>
    <xf numFmtId="165" fontId="49" fillId="2" borderId="4" xfId="2" applyFont="1" applyFill="1" applyBorder="1" applyAlignment="1">
      <alignment horizontal="left" vertical="top" wrapText="1"/>
    </xf>
    <xf numFmtId="44" fontId="25" fillId="2" borderId="70" xfId="3" applyFont="1" applyFill="1" applyBorder="1" applyAlignment="1">
      <alignment horizontal="left" vertical="top"/>
    </xf>
    <xf numFmtId="44" fontId="19" fillId="2" borderId="29" xfId="3" applyFont="1" applyFill="1" applyBorder="1" applyAlignment="1">
      <alignment horizontal="left" vertical="top"/>
    </xf>
    <xf numFmtId="44" fontId="25" fillId="2" borderId="29" xfId="3" applyFont="1" applyFill="1" applyBorder="1" applyAlignment="1">
      <alignment horizontal="left" vertical="top"/>
    </xf>
    <xf numFmtId="44" fontId="25" fillId="0" borderId="29" xfId="3" applyFont="1" applyFill="1" applyBorder="1" applyAlignment="1">
      <alignment horizontal="left" vertical="top"/>
    </xf>
    <xf numFmtId="44" fontId="19" fillId="0" borderId="29" xfId="3" applyFont="1" applyFill="1" applyBorder="1" applyAlignment="1">
      <alignment horizontal="left" vertical="top"/>
    </xf>
    <xf numFmtId="44" fontId="25" fillId="2" borderId="71" xfId="3" applyFont="1" applyFill="1" applyBorder="1" applyAlignment="1">
      <alignment horizontal="left" vertical="top"/>
    </xf>
    <xf numFmtId="44" fontId="25" fillId="2" borderId="60" xfId="3" applyFont="1" applyFill="1" applyBorder="1" applyAlignment="1" applyProtection="1">
      <alignment vertical="top" wrapText="1"/>
    </xf>
    <xf numFmtId="15" fontId="50" fillId="2" borderId="36" xfId="0" applyNumberFormat="1" applyFont="1" applyFill="1" applyBorder="1" applyAlignment="1" applyProtection="1">
      <alignment vertical="top" wrapText="1"/>
    </xf>
    <xf numFmtId="0" fontId="19" fillId="2" borderId="27" xfId="0" applyFont="1" applyFill="1" applyBorder="1" applyAlignment="1">
      <alignment vertical="top" wrapText="1"/>
    </xf>
    <xf numFmtId="44" fontId="25" fillId="0" borderId="13" xfId="3" applyFont="1" applyFill="1" applyBorder="1" applyAlignment="1" applyProtection="1">
      <alignment vertical="top" wrapText="1"/>
    </xf>
    <xf numFmtId="15" fontId="1" fillId="2" borderId="9" xfId="0" applyNumberFormat="1" applyFont="1" applyFill="1" applyBorder="1" applyAlignment="1" applyProtection="1">
      <alignment horizontal="left"/>
    </xf>
    <xf numFmtId="0" fontId="1" fillId="2" borderId="37" xfId="0" applyFont="1" applyFill="1" applyBorder="1" applyAlignment="1" applyProtection="1">
      <alignment horizontal="left"/>
    </xf>
    <xf numFmtId="0" fontId="3" fillId="3" borderId="17" xfId="0" applyFont="1" applyFill="1" applyBorder="1" applyAlignment="1" applyProtection="1">
      <alignment horizontal="right" wrapText="1"/>
    </xf>
    <xf numFmtId="0" fontId="3" fillId="3" borderId="18"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7" xfId="0" applyFont="1" applyFill="1" applyBorder="1" applyAlignment="1" applyProtection="1">
      <alignment horizontal="right" vertical="top" wrapText="1"/>
    </xf>
    <xf numFmtId="0" fontId="3" fillId="3" borderId="18" xfId="0" applyFont="1" applyFill="1" applyBorder="1" applyAlignment="1" applyProtection="1">
      <alignment horizontal="right" vertical="top" wrapText="1"/>
    </xf>
    <xf numFmtId="0" fontId="25" fillId="3" borderId="0" xfId="0" applyFont="1" applyFill="1" applyBorder="1" applyAlignment="1" applyProtection="1">
      <alignment horizontal="left" vertical="center" wrapText="1"/>
    </xf>
    <xf numFmtId="0" fontId="48" fillId="2" borderId="45" xfId="0" applyFont="1" applyFill="1" applyBorder="1" applyAlignment="1" applyProtection="1">
      <alignment horizontal="center"/>
    </xf>
    <xf numFmtId="0" fontId="48" fillId="2" borderId="11" xfId="0" applyFont="1" applyFill="1" applyBorder="1" applyAlignment="1" applyProtection="1">
      <alignment horizontal="center"/>
    </xf>
    <xf numFmtId="0" fontId="48" fillId="2" borderId="10" xfId="0" applyFont="1" applyFill="1" applyBorder="1" applyAlignment="1" applyProtection="1">
      <alignment horizontal="center"/>
    </xf>
    <xf numFmtId="0" fontId="19" fillId="3" borderId="17" xfId="0" applyFont="1" applyFill="1" applyBorder="1" applyAlignment="1" applyProtection="1">
      <alignment horizontal="center" wrapText="1"/>
    </xf>
    <xf numFmtId="0" fontId="19" fillId="3" borderId="0" xfId="0" applyFont="1" applyFill="1" applyBorder="1" applyAlignment="1" applyProtection="1">
      <alignment horizontal="center" wrapText="1"/>
    </xf>
    <xf numFmtId="0" fontId="19" fillId="3" borderId="0" xfId="0" applyFont="1" applyFill="1" applyBorder="1" applyAlignment="1" applyProtection="1">
      <alignment horizontal="center"/>
    </xf>
    <xf numFmtId="0" fontId="28" fillId="3" borderId="0" xfId="0" applyFont="1" applyFill="1" applyBorder="1" applyAlignment="1" applyProtection="1">
      <alignment horizontal="left" vertical="top" wrapText="1"/>
    </xf>
    <xf numFmtId="3" fontId="19" fillId="2" borderId="45" xfId="0" applyNumberFormat="1" applyFont="1" applyFill="1" applyBorder="1" applyAlignment="1" applyProtection="1">
      <alignment horizontal="center" vertical="top" wrapText="1"/>
      <protection locked="0"/>
    </xf>
    <xf numFmtId="3" fontId="19" fillId="2" borderId="10" xfId="0" applyNumberFormat="1" applyFont="1" applyFill="1" applyBorder="1" applyAlignment="1" applyProtection="1">
      <alignment horizontal="center" vertical="top" wrapText="1"/>
      <protection locked="0"/>
    </xf>
    <xf numFmtId="0" fontId="19" fillId="2" borderId="45"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28" fillId="3" borderId="0" xfId="0" applyFont="1" applyFill="1" applyBorder="1" applyAlignment="1" applyProtection="1">
      <alignment horizontal="left" vertical="center" wrapText="1"/>
    </xf>
    <xf numFmtId="0" fontId="25" fillId="3" borderId="20" xfId="0" applyFont="1" applyFill="1" applyBorder="1" applyAlignment="1" applyProtection="1">
      <alignment horizontal="left" vertical="center" wrapText="1"/>
    </xf>
    <xf numFmtId="0" fontId="25" fillId="3" borderId="0" xfId="0" applyFont="1" applyFill="1" applyBorder="1" applyAlignment="1" applyProtection="1">
      <alignment horizontal="left" vertical="top" wrapText="1"/>
    </xf>
    <xf numFmtId="0" fontId="19" fillId="2" borderId="45" xfId="0" applyFont="1" applyFill="1" applyBorder="1" applyAlignment="1" applyProtection="1">
      <alignment horizontal="center" vertical="top" wrapText="1"/>
    </xf>
    <xf numFmtId="0" fontId="25" fillId="2" borderId="10" xfId="0" applyFont="1" applyFill="1" applyBorder="1" applyAlignment="1" applyProtection="1">
      <alignment horizontal="center" vertical="top" wrapText="1"/>
    </xf>
    <xf numFmtId="0" fontId="28" fillId="3" borderId="0" xfId="0" applyFont="1" applyFill="1" applyBorder="1" applyAlignment="1" applyProtection="1">
      <alignment vertical="top" wrapText="1"/>
    </xf>
    <xf numFmtId="3" fontId="19" fillId="2" borderId="45" xfId="0" applyNumberFormat="1" applyFont="1" applyFill="1" applyBorder="1" applyAlignment="1" applyProtection="1">
      <alignment horizontal="left" vertical="top" wrapText="1"/>
      <protection locked="0"/>
    </xf>
    <xf numFmtId="3" fontId="19" fillId="2" borderId="10" xfId="0" applyNumberFormat="1" applyFont="1" applyFill="1" applyBorder="1" applyAlignment="1" applyProtection="1">
      <alignment horizontal="left" vertical="top" wrapText="1"/>
      <protection locked="0"/>
    </xf>
    <xf numFmtId="0" fontId="19" fillId="2" borderId="45" xfId="0" applyFont="1" applyFill="1" applyBorder="1" applyAlignment="1" applyProtection="1">
      <alignment vertical="top" wrapText="1"/>
      <protection locked="0"/>
    </xf>
    <xf numFmtId="0" fontId="19" fillId="2" borderId="10" xfId="0" applyFont="1" applyFill="1" applyBorder="1" applyAlignment="1" applyProtection="1">
      <alignment vertical="top" wrapText="1"/>
      <protection locked="0"/>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top" wrapText="1"/>
    </xf>
    <xf numFmtId="0" fontId="19" fillId="0" borderId="0" xfId="0" applyFont="1" applyFill="1" applyBorder="1" applyAlignment="1" applyProtection="1">
      <alignment horizontal="left" vertical="center" wrapText="1"/>
    </xf>
    <xf numFmtId="3" fontId="19" fillId="0" borderId="0" xfId="0" applyNumberFormat="1" applyFont="1" applyFill="1" applyBorder="1" applyAlignment="1" applyProtection="1">
      <alignment vertical="top" wrapText="1"/>
      <protection locked="0"/>
    </xf>
    <xf numFmtId="0" fontId="19" fillId="0" borderId="0" xfId="0" applyFont="1" applyFill="1" applyBorder="1" applyAlignment="1" applyProtection="1">
      <alignment vertical="top" wrapText="1"/>
      <protection locked="0"/>
    </xf>
    <xf numFmtId="0" fontId="19" fillId="0" borderId="4" xfId="0" applyFont="1" applyFill="1" applyBorder="1" applyAlignment="1" applyProtection="1">
      <alignment horizontal="left" vertical="top" wrapText="1"/>
    </xf>
    <xf numFmtId="0" fontId="19" fillId="0" borderId="4" xfId="0" applyFont="1" applyFill="1" applyBorder="1" applyAlignment="1">
      <alignment horizontal="left" vertical="top" wrapText="1"/>
    </xf>
    <xf numFmtId="0" fontId="19" fillId="0" borderId="63" xfId="0" applyFont="1" applyFill="1" applyBorder="1" applyAlignment="1">
      <alignment horizontal="left" vertical="top" wrapText="1"/>
    </xf>
    <xf numFmtId="0" fontId="51" fillId="3" borderId="0" xfId="0" applyFont="1" applyFill="1" applyBorder="1" applyAlignment="1" applyProtection="1">
      <alignment horizontal="left"/>
    </xf>
    <xf numFmtId="0" fontId="25" fillId="3" borderId="0" xfId="0" applyFont="1" applyFill="1" applyBorder="1" applyAlignment="1" applyProtection="1">
      <alignment horizontal="left"/>
    </xf>
    <xf numFmtId="0" fontId="25" fillId="3" borderId="20" xfId="0" applyFont="1" applyFill="1" applyBorder="1" applyAlignment="1" applyProtection="1">
      <alignment horizontal="left" vertical="top" wrapText="1"/>
    </xf>
    <xf numFmtId="0" fontId="19" fillId="2" borderId="55" xfId="0" applyFont="1" applyFill="1" applyBorder="1" applyAlignment="1">
      <alignment vertical="top" wrapText="1"/>
    </xf>
    <xf numFmtId="0" fontId="19" fillId="2" borderId="4" xfId="0" applyFont="1" applyFill="1" applyBorder="1" applyAlignment="1">
      <alignment vertical="top" wrapText="1"/>
    </xf>
    <xf numFmtId="0" fontId="19" fillId="2" borderId="63" xfId="0" applyFont="1" applyFill="1" applyBorder="1" applyAlignment="1" applyProtection="1">
      <alignment horizontal="left" vertical="top" wrapText="1"/>
    </xf>
    <xf numFmtId="0" fontId="19" fillId="2" borderId="67" xfId="0" applyFont="1" applyFill="1" applyBorder="1" applyAlignment="1" applyProtection="1">
      <alignment horizontal="left" vertical="top" wrapText="1"/>
    </xf>
    <xf numFmtId="0" fontId="30" fillId="0" borderId="29" xfId="0" applyFont="1" applyFill="1" applyBorder="1" applyAlignment="1" applyProtection="1">
      <alignment horizontal="left" vertical="top" wrapText="1"/>
    </xf>
    <xf numFmtId="0" fontId="30" fillId="0" borderId="36" xfId="0" applyFont="1" applyFill="1" applyBorder="1" applyAlignment="1" applyProtection="1">
      <alignment horizontal="left" vertical="top" wrapText="1"/>
    </xf>
    <xf numFmtId="0" fontId="25" fillId="2" borderId="25" xfId="0" applyFont="1" applyFill="1" applyBorder="1" applyAlignment="1" applyProtection="1">
      <alignment horizontal="center" vertical="top" wrapText="1"/>
    </xf>
    <xf numFmtId="0" fontId="25" fillId="2" borderId="26" xfId="0" applyFont="1" applyFill="1" applyBorder="1" applyAlignment="1" applyProtection="1">
      <alignment horizontal="center" vertical="top" wrapText="1"/>
    </xf>
    <xf numFmtId="0" fontId="30" fillId="0" borderId="39"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30" fillId="0" borderId="36" xfId="0" applyFont="1" applyFill="1" applyBorder="1" applyAlignment="1">
      <alignment horizontal="left" vertical="top" wrapText="1"/>
    </xf>
    <xf numFmtId="0" fontId="30" fillId="2" borderId="29" xfId="0" applyFont="1" applyFill="1" applyBorder="1" applyAlignment="1" applyProtection="1">
      <alignment horizontal="left" vertical="top" wrapText="1"/>
    </xf>
    <xf numFmtId="0" fontId="30" fillId="2" borderId="36" xfId="0" applyFont="1" applyFill="1" applyBorder="1" applyAlignment="1" applyProtection="1">
      <alignment horizontal="left" vertical="top" wrapText="1"/>
    </xf>
    <xf numFmtId="0" fontId="19" fillId="2" borderId="57" xfId="0" applyFont="1" applyFill="1" applyBorder="1" applyAlignment="1" applyProtection="1">
      <alignment horizontal="left" vertical="center" wrapText="1"/>
    </xf>
    <xf numFmtId="0" fontId="19" fillId="2" borderId="40" xfId="0" applyFont="1" applyFill="1" applyBorder="1" applyAlignment="1" applyProtection="1">
      <alignment horizontal="left" vertical="center" wrapText="1"/>
    </xf>
    <xf numFmtId="0" fontId="30" fillId="2" borderId="36" xfId="0" applyFont="1" applyFill="1" applyBorder="1" applyAlignment="1">
      <alignment horizontal="left" vertical="top" wrapText="1"/>
    </xf>
    <xf numFmtId="0" fontId="30" fillId="0" borderId="29" xfId="0" applyFont="1" applyFill="1" applyBorder="1" applyAlignment="1">
      <alignment horizontal="left" vertical="top" wrapText="1"/>
    </xf>
    <xf numFmtId="0" fontId="19" fillId="2" borderId="39" xfId="0" applyFont="1" applyFill="1" applyBorder="1" applyAlignment="1" applyProtection="1">
      <alignment horizontal="center" vertical="top" wrapText="1"/>
    </xf>
    <xf numFmtId="0" fontId="19" fillId="2" borderId="12" xfId="0" applyFont="1" applyFill="1" applyBorder="1" applyAlignment="1" applyProtection="1">
      <alignment horizontal="center" vertical="top" wrapText="1"/>
    </xf>
    <xf numFmtId="0" fontId="25" fillId="3" borderId="0" xfId="0" applyFont="1" applyFill="1" applyAlignment="1">
      <alignment horizontal="left"/>
    </xf>
    <xf numFmtId="0" fontId="28" fillId="3" borderId="0" xfId="0" applyFont="1" applyFill="1" applyAlignment="1">
      <alignment horizontal="left"/>
    </xf>
    <xf numFmtId="0" fontId="25" fillId="2" borderId="24" xfId="0" applyFont="1" applyFill="1" applyBorder="1" applyAlignment="1" applyProtection="1">
      <alignment horizontal="center" vertical="top" wrapText="1"/>
    </xf>
    <xf numFmtId="0" fontId="25" fillId="2" borderId="13" xfId="0" applyFont="1" applyFill="1" applyBorder="1" applyAlignment="1" applyProtection="1">
      <alignment horizontal="center" vertical="top" wrapText="1"/>
    </xf>
    <xf numFmtId="0" fontId="19" fillId="2" borderId="4" xfId="0" applyFont="1" applyFill="1" applyBorder="1" applyAlignment="1" applyProtection="1">
      <alignment horizontal="left" vertical="top" wrapText="1"/>
    </xf>
    <xf numFmtId="0" fontId="19" fillId="2" borderId="36" xfId="0" applyFont="1" applyFill="1" applyBorder="1" applyAlignment="1" applyProtection="1">
      <alignment horizontal="left" vertical="top" wrapText="1"/>
    </xf>
    <xf numFmtId="0" fontId="19" fillId="2" borderId="42" xfId="0" applyFont="1" applyFill="1" applyBorder="1" applyAlignment="1" applyProtection="1">
      <alignment horizontal="center" vertical="top" wrapText="1"/>
    </xf>
    <xf numFmtId="0" fontId="19" fillId="2" borderId="47" xfId="0" applyFont="1" applyFill="1" applyBorder="1" applyAlignment="1" applyProtection="1">
      <alignment horizontal="center" vertical="top" wrapText="1"/>
    </xf>
    <xf numFmtId="0" fontId="19" fillId="2" borderId="34" xfId="0" applyFont="1" applyFill="1" applyBorder="1" applyAlignment="1" applyProtection="1">
      <alignment horizontal="center" vertical="top" wrapText="1"/>
    </xf>
    <xf numFmtId="0" fontId="25" fillId="3" borderId="0" xfId="0" applyFont="1" applyFill="1" applyAlignment="1">
      <alignment horizontal="left" wrapText="1"/>
    </xf>
    <xf numFmtId="0" fontId="19" fillId="3" borderId="0" xfId="0" applyFont="1" applyFill="1" applyBorder="1" applyAlignment="1" applyProtection="1">
      <alignment horizontal="left" vertical="top" wrapText="1"/>
    </xf>
    <xf numFmtId="0" fontId="19" fillId="2" borderId="11" xfId="0" applyFont="1" applyFill="1" applyBorder="1" applyAlignment="1" applyProtection="1">
      <alignment horizontal="center" vertical="top" wrapText="1"/>
    </xf>
    <xf numFmtId="0" fontId="19" fillId="2" borderId="10" xfId="0" applyFont="1" applyFill="1" applyBorder="1" applyAlignment="1" applyProtection="1">
      <alignment horizontal="center" vertical="top" wrapText="1"/>
    </xf>
    <xf numFmtId="0" fontId="56" fillId="0" borderId="0" xfId="0" applyFont="1" applyFill="1" applyBorder="1" applyAlignment="1" applyProtection="1">
      <alignment vertical="top" wrapText="1"/>
    </xf>
    <xf numFmtId="0" fontId="55" fillId="0" borderId="0" xfId="0" applyFont="1" applyFill="1" applyBorder="1" applyAlignment="1" applyProtection="1">
      <alignment vertical="top" wrapText="1"/>
    </xf>
    <xf numFmtId="3" fontId="55" fillId="0" borderId="0" xfId="0" applyNumberFormat="1" applyFont="1" applyFill="1" applyBorder="1" applyAlignment="1" applyProtection="1">
      <alignment vertical="top" wrapText="1"/>
      <protection locked="0"/>
    </xf>
    <xf numFmtId="0" fontId="55" fillId="0" borderId="0" xfId="0" applyFont="1" applyFill="1" applyBorder="1" applyAlignment="1" applyProtection="1">
      <alignment vertical="top" wrapText="1"/>
      <protection locked="0"/>
    </xf>
    <xf numFmtId="0" fontId="56" fillId="0" borderId="0" xfId="0" applyFont="1" applyFill="1" applyBorder="1" applyAlignment="1" applyProtection="1">
      <alignment horizontal="center" vertical="top" wrapText="1"/>
    </xf>
    <xf numFmtId="0" fontId="19" fillId="2" borderId="29" xfId="0" applyFont="1" applyFill="1" applyBorder="1" applyAlignment="1" applyProtection="1">
      <alignment horizontal="left" vertical="top" wrapText="1"/>
    </xf>
    <xf numFmtId="0" fontId="19" fillId="2" borderId="42" xfId="0" applyFont="1" applyFill="1" applyBorder="1" applyAlignment="1" applyProtection="1">
      <alignment horizontal="left" vertical="center" wrapText="1"/>
    </xf>
    <xf numFmtId="0" fontId="19" fillId="2" borderId="48" xfId="0" applyFont="1" applyFill="1" applyBorder="1" applyAlignment="1" applyProtection="1">
      <alignment horizontal="left" vertical="center" wrapText="1"/>
    </xf>
    <xf numFmtId="0" fontId="19" fillId="2" borderId="47" xfId="0" applyFont="1" applyFill="1" applyBorder="1" applyAlignment="1" applyProtection="1">
      <alignment horizontal="left" vertical="center" wrapText="1"/>
    </xf>
    <xf numFmtId="0" fontId="19" fillId="2" borderId="43" xfId="0" applyFont="1" applyFill="1" applyBorder="1" applyAlignment="1" applyProtection="1">
      <alignment horizontal="left" vertical="center" wrapText="1"/>
    </xf>
    <xf numFmtId="0" fontId="19" fillId="2" borderId="54"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19" fillId="2" borderId="45" xfId="0" applyFont="1" applyFill="1" applyBorder="1" applyAlignment="1" applyProtection="1">
      <alignment horizontal="left" vertical="top" wrapText="1"/>
    </xf>
    <xf numFmtId="0" fontId="19" fillId="2" borderId="11" xfId="0" applyFont="1" applyFill="1" applyBorder="1" applyAlignment="1" applyProtection="1">
      <alignment horizontal="left" vertical="top" wrapText="1"/>
    </xf>
    <xf numFmtId="0" fontId="19" fillId="2" borderId="10" xfId="0" applyFont="1" applyFill="1" applyBorder="1" applyAlignment="1" applyProtection="1">
      <alignment horizontal="left" vertical="top" wrapText="1"/>
    </xf>
    <xf numFmtId="0" fontId="0" fillId="0" borderId="29" xfId="0" applyFont="1" applyBorder="1"/>
    <xf numFmtId="0" fontId="62" fillId="3" borderId="0" xfId="0" applyFont="1" applyFill="1" applyBorder="1" applyAlignment="1" applyProtection="1">
      <alignment horizontal="left" vertical="center" wrapText="1"/>
    </xf>
    <xf numFmtId="0" fontId="62" fillId="3" borderId="18" xfId="0" applyFont="1" applyFill="1" applyBorder="1" applyAlignment="1" applyProtection="1">
      <alignment horizontal="left" vertical="center" wrapText="1"/>
    </xf>
    <xf numFmtId="0" fontId="0" fillId="0" borderId="29" xfId="0" applyFont="1" applyBorder="1" applyAlignment="1">
      <alignment horizontal="left" vertical="top" wrapText="1"/>
    </xf>
    <xf numFmtId="0" fontId="25" fillId="5" borderId="29" xfId="0" applyFont="1" applyFill="1" applyBorder="1" applyAlignment="1" applyProtection="1">
      <alignment horizontal="left" vertical="top" wrapText="1"/>
    </xf>
    <xf numFmtId="0" fontId="0" fillId="0" borderId="0" xfId="0" applyFont="1"/>
    <xf numFmtId="0" fontId="0" fillId="3" borderId="0" xfId="0" applyFont="1" applyFill="1" applyAlignment="1"/>
    <xf numFmtId="0" fontId="0" fillId="0" borderId="0" xfId="0" applyFont="1" applyAlignment="1">
      <alignment horizontal="left" vertical="center"/>
    </xf>
    <xf numFmtId="0" fontId="0" fillId="0" borderId="0" xfId="0" applyFont="1" applyAlignment="1"/>
    <xf numFmtId="0" fontId="19" fillId="3" borderId="17" xfId="0" applyFont="1" applyFill="1" applyBorder="1" applyAlignment="1" applyProtection="1">
      <alignment horizontal="left" vertical="center"/>
    </xf>
    <xf numFmtId="0" fontId="19" fillId="3" borderId="19" xfId="0" applyFont="1" applyFill="1" applyBorder="1" applyAlignment="1" applyProtection="1">
      <alignment horizontal="left" vertical="center"/>
    </xf>
    <xf numFmtId="0" fontId="19" fillId="2" borderId="4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19" fillId="2" borderId="46" xfId="0" applyFont="1" applyFill="1" applyBorder="1" applyAlignment="1" applyProtection="1">
      <alignment horizontal="left" vertical="center" wrapText="1"/>
    </xf>
    <xf numFmtId="0" fontId="19" fillId="0" borderId="14" xfId="0" applyFont="1" applyFill="1" applyBorder="1" applyAlignment="1" applyProtection="1">
      <alignment horizontal="left" vertical="top" wrapText="1"/>
    </xf>
    <xf numFmtId="0" fontId="19" fillId="0" borderId="15" xfId="0" applyFont="1" applyFill="1" applyBorder="1" applyAlignment="1" applyProtection="1">
      <alignment horizontal="left" vertical="top" wrapText="1"/>
    </xf>
    <xf numFmtId="0" fontId="19" fillId="0" borderId="16" xfId="0" applyFont="1" applyFill="1" applyBorder="1" applyAlignment="1" applyProtection="1">
      <alignment horizontal="left" vertical="top" wrapText="1"/>
    </xf>
    <xf numFmtId="0" fontId="19" fillId="0" borderId="17"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18" xfId="0" applyFont="1" applyFill="1" applyBorder="1" applyAlignment="1" applyProtection="1">
      <alignment horizontal="left" vertical="top" wrapText="1"/>
    </xf>
    <xf numFmtId="0" fontId="19" fillId="0" borderId="19" xfId="0" applyFont="1" applyFill="1" applyBorder="1" applyAlignment="1" applyProtection="1">
      <alignment horizontal="left" vertical="top" wrapText="1"/>
    </xf>
    <xf numFmtId="0" fontId="19" fillId="0" borderId="20" xfId="0" applyFont="1" applyFill="1" applyBorder="1" applyAlignment="1" applyProtection="1">
      <alignment horizontal="left" vertical="top" wrapText="1"/>
    </xf>
    <xf numFmtId="0" fontId="19" fillId="0" borderId="21" xfId="0" applyFont="1" applyFill="1" applyBorder="1" applyAlignment="1" applyProtection="1">
      <alignment horizontal="left" vertical="top" wrapText="1"/>
    </xf>
    <xf numFmtId="0" fontId="19" fillId="0" borderId="29" xfId="0" applyFont="1" applyBorder="1" applyAlignment="1">
      <alignment horizontal="left" vertical="top" wrapText="1"/>
    </xf>
    <xf numFmtId="0" fontId="19" fillId="5" borderId="29" xfId="0" applyFont="1" applyFill="1" applyBorder="1" applyAlignment="1" applyProtection="1">
      <alignment horizontal="center" vertical="top" wrapText="1"/>
    </xf>
    <xf numFmtId="0" fontId="0" fillId="0" borderId="29" xfId="0" applyFont="1" applyBorder="1" applyAlignment="1">
      <alignment horizontal="center"/>
    </xf>
    <xf numFmtId="0" fontId="19" fillId="3" borderId="18" xfId="0" applyFont="1" applyFill="1" applyBorder="1" applyAlignment="1" applyProtection="1">
      <alignment horizontal="left" vertical="center"/>
    </xf>
    <xf numFmtId="0" fontId="19" fillId="3" borderId="21" xfId="0" applyFont="1" applyFill="1" applyBorder="1" applyAlignment="1" applyProtection="1">
      <alignment horizontal="left" vertical="center"/>
    </xf>
    <xf numFmtId="0" fontId="28" fillId="3" borderId="15" xfId="0" applyFont="1" applyFill="1" applyBorder="1" applyAlignment="1" applyProtection="1">
      <alignment horizontal="left" vertical="center" wrapText="1"/>
    </xf>
    <xf numFmtId="0" fontId="25" fillId="3" borderId="0" xfId="0" applyFont="1" applyFill="1" applyBorder="1" applyAlignment="1" applyProtection="1">
      <alignment horizontal="center" vertical="center" wrapText="1"/>
    </xf>
    <xf numFmtId="0" fontId="25" fillId="5" borderId="27" xfId="0" applyFont="1" applyFill="1" applyBorder="1" applyAlignment="1" applyProtection="1">
      <alignment horizontal="left" vertical="top" wrapText="1"/>
    </xf>
    <xf numFmtId="0" fontId="19" fillId="3" borderId="0" xfId="0" applyFont="1" applyFill="1" applyBorder="1" applyAlignment="1" applyProtection="1">
      <alignment horizontal="left" vertical="center" wrapText="1"/>
    </xf>
    <xf numFmtId="0" fontId="28" fillId="3" borderId="0" xfId="0" applyFont="1" applyFill="1" applyBorder="1" applyAlignment="1" applyProtection="1">
      <alignment horizontal="left"/>
    </xf>
    <xf numFmtId="0" fontId="19" fillId="2" borderId="5" xfId="0" applyFont="1" applyFill="1" applyBorder="1" applyAlignment="1" applyProtection="1">
      <alignment horizontal="left" vertical="top" wrapText="1"/>
      <protection locked="0"/>
    </xf>
    <xf numFmtId="0" fontId="19" fillId="2" borderId="6" xfId="0"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61" fillId="2" borderId="34" xfId="4" applyFont="1" applyFill="1" applyBorder="1" applyAlignment="1" applyProtection="1">
      <alignment horizontal="left" vertical="top" wrapText="1"/>
      <protection locked="0"/>
    </xf>
    <xf numFmtId="0" fontId="61" fillId="2" borderId="39" xfId="4" applyFont="1" applyFill="1" applyBorder="1" applyAlignment="1" applyProtection="1">
      <alignment horizontal="left" vertical="top" wrapText="1"/>
      <protection locked="0"/>
    </xf>
    <xf numFmtId="0" fontId="61" fillId="2" borderId="12" xfId="4" applyFont="1" applyFill="1" applyBorder="1" applyAlignment="1" applyProtection="1">
      <alignment horizontal="left" vertical="top" wrapText="1"/>
      <protection locked="0"/>
    </xf>
    <xf numFmtId="0" fontId="25" fillId="5" borderId="4" xfId="0" applyFont="1" applyFill="1" applyBorder="1" applyAlignment="1" applyProtection="1">
      <alignment horizontal="left" vertical="top" wrapText="1"/>
    </xf>
    <xf numFmtId="0" fontId="28" fillId="3" borderId="15" xfId="0" applyFont="1" applyFill="1" applyBorder="1" applyAlignment="1" applyProtection="1">
      <alignment horizontal="center" wrapText="1"/>
    </xf>
    <xf numFmtId="0" fontId="25" fillId="5" borderId="5" xfId="0" applyFont="1" applyFill="1" applyBorder="1" applyAlignment="1" applyProtection="1">
      <alignment horizontal="left" vertical="top" wrapText="1"/>
    </xf>
    <xf numFmtId="0" fontId="25" fillId="5" borderId="6" xfId="0" applyFont="1" applyFill="1" applyBorder="1" applyAlignment="1" applyProtection="1">
      <alignment horizontal="left" vertical="top" wrapText="1"/>
    </xf>
    <xf numFmtId="0" fontId="19" fillId="2" borderId="32" xfId="0" applyFont="1" applyFill="1" applyBorder="1" applyAlignment="1">
      <alignment horizontal="left" vertical="top" wrapText="1"/>
    </xf>
    <xf numFmtId="0" fontId="19" fillId="2" borderId="44" xfId="0" applyFont="1" applyFill="1" applyBorder="1" applyAlignment="1">
      <alignment horizontal="left" vertical="top" wrapText="1"/>
    </xf>
    <xf numFmtId="0" fontId="19" fillId="2" borderId="32" xfId="0" applyFont="1" applyFill="1" applyBorder="1" applyAlignment="1" applyProtection="1">
      <alignment horizontal="left" vertical="top" wrapText="1"/>
    </xf>
    <xf numFmtId="0" fontId="19" fillId="2" borderId="44" xfId="0" applyFont="1" applyFill="1" applyBorder="1" applyAlignment="1" applyProtection="1">
      <alignment horizontal="left" vertical="top" wrapText="1"/>
    </xf>
    <xf numFmtId="0" fontId="19" fillId="0" borderId="29" xfId="0" applyFont="1" applyFill="1" applyBorder="1" applyAlignment="1" applyProtection="1">
      <alignment horizontal="left" vertical="top" wrapText="1"/>
    </xf>
    <xf numFmtId="0" fontId="19" fillId="2" borderId="29" xfId="0" applyFont="1" applyFill="1" applyBorder="1" applyAlignment="1">
      <alignment horizontal="left" vertical="top" wrapText="1"/>
    </xf>
    <xf numFmtId="0" fontId="27" fillId="0" borderId="45" xfId="0" applyFont="1" applyBorder="1" applyAlignment="1">
      <alignment vertical="top" wrapText="1"/>
    </xf>
    <xf numFmtId="0" fontId="27" fillId="0" borderId="10" xfId="0" applyFont="1" applyBorder="1" applyAlignment="1">
      <alignment vertical="top" wrapText="1"/>
    </xf>
    <xf numFmtId="0" fontId="25" fillId="3" borderId="9" xfId="0" applyFont="1" applyFill="1" applyBorder="1" applyAlignment="1" applyProtection="1">
      <alignment vertical="top" wrapText="1"/>
    </xf>
    <xf numFmtId="0" fontId="25" fillId="3" borderId="22" xfId="0" applyFont="1" applyFill="1" applyBorder="1" applyAlignment="1" applyProtection="1">
      <alignment vertical="top" wrapText="1"/>
    </xf>
    <xf numFmtId="0" fontId="25" fillId="3" borderId="9" xfId="0" applyFont="1" applyFill="1" applyBorder="1" applyAlignment="1" applyProtection="1">
      <alignment horizontal="left" vertical="top" wrapText="1"/>
    </xf>
    <xf numFmtId="0" fontId="25" fillId="3" borderId="35" xfId="0" applyFont="1" applyFill="1" applyBorder="1" applyAlignment="1" applyProtection="1">
      <alignment horizontal="left" vertical="top" wrapText="1"/>
    </xf>
    <xf numFmtId="0" fontId="25" fillId="3" borderId="22" xfId="0" applyFont="1" applyFill="1" applyBorder="1" applyAlignment="1" applyProtection="1">
      <alignment horizontal="left" vertical="top" wrapText="1"/>
    </xf>
    <xf numFmtId="0" fontId="27" fillId="0" borderId="45" xfId="0" applyFont="1" applyBorder="1" applyAlignment="1">
      <alignment horizontal="justify" vertical="top"/>
    </xf>
    <xf numFmtId="0" fontId="27" fillId="0" borderId="10" xfId="0" applyFont="1" applyBorder="1" applyAlignment="1">
      <alignment horizontal="justify" vertical="top"/>
    </xf>
    <xf numFmtId="0" fontId="28" fillId="3" borderId="15" xfId="0" applyFont="1" applyFill="1" applyBorder="1" applyAlignment="1">
      <alignment horizontal="center"/>
    </xf>
    <xf numFmtId="0" fontId="28" fillId="3" borderId="0" xfId="0" applyFont="1" applyFill="1" applyBorder="1" applyAlignment="1" applyProtection="1">
      <alignment horizontal="center" wrapText="1"/>
    </xf>
    <xf numFmtId="0" fontId="25" fillId="2" borderId="45"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7" fillId="0" borderId="14" xfId="0" applyFont="1" applyBorder="1" applyAlignment="1">
      <alignment horizontal="left" vertical="top" wrapText="1"/>
    </xf>
    <xf numFmtId="0" fontId="27" fillId="0" borderId="16" xfId="0" applyFont="1" applyBorder="1" applyAlignment="1">
      <alignment horizontal="left" vertical="top" wrapText="1"/>
    </xf>
    <xf numFmtId="0" fontId="28" fillId="3" borderId="20" xfId="0" applyFont="1" applyFill="1" applyBorder="1" applyAlignment="1" applyProtection="1">
      <alignment horizontal="center" vertical="center" wrapText="1"/>
    </xf>
    <xf numFmtId="0" fontId="25" fillId="3" borderId="14" xfId="0" applyFont="1" applyFill="1" applyBorder="1" applyAlignment="1" applyProtection="1">
      <alignment horizontal="left" vertical="top" wrapText="1"/>
    </xf>
    <xf numFmtId="0" fontId="27" fillId="0" borderId="8" xfId="0" applyFont="1" applyBorder="1" applyAlignment="1">
      <alignment horizontal="justify" vertical="top"/>
    </xf>
    <xf numFmtId="0" fontId="27" fillId="2" borderId="19" xfId="0" applyFont="1" applyFill="1" applyBorder="1" applyAlignment="1">
      <alignment horizontal="left" vertical="top" wrapText="1"/>
    </xf>
    <xf numFmtId="0" fontId="27" fillId="2" borderId="21" xfId="0" applyFont="1" applyFill="1" applyBorder="1" applyAlignment="1">
      <alignment horizontal="left" vertical="top" wrapText="1"/>
    </xf>
    <xf numFmtId="0" fontId="25" fillId="4" borderId="45" xfId="0" applyFont="1" applyFill="1" applyBorder="1" applyAlignment="1">
      <alignment horizontal="center"/>
    </xf>
    <xf numFmtId="0" fontId="25" fillId="4" borderId="10" xfId="0" applyFont="1" applyFill="1" applyBorder="1" applyAlignment="1">
      <alignment horizontal="center"/>
    </xf>
    <xf numFmtId="0" fontId="66" fillId="0" borderId="45" xfId="0" applyFont="1" applyFill="1" applyBorder="1" applyAlignment="1">
      <alignment horizontal="center"/>
    </xf>
    <xf numFmtId="0" fontId="66" fillId="0" borderId="49" xfId="0" applyFont="1" applyFill="1" applyBorder="1" applyAlignment="1">
      <alignment horizontal="center"/>
    </xf>
    <xf numFmtId="0" fontId="28" fillId="3" borderId="20" xfId="0" applyFont="1" applyFill="1" applyBorder="1"/>
    <xf numFmtId="0" fontId="38" fillId="11" borderId="32"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43" fillId="8" borderId="32" xfId="10" applyFont="1" applyBorder="1" applyAlignment="1" applyProtection="1">
      <alignment horizontal="center" vertical="center"/>
      <protection locked="0"/>
    </xf>
    <xf numFmtId="0" fontId="43" fillId="8" borderId="44" xfId="10" applyFont="1" applyBorder="1" applyAlignment="1" applyProtection="1">
      <alignment horizontal="center" vertical="center"/>
      <protection locked="0"/>
    </xf>
    <xf numFmtId="0" fontId="43" fillId="12" borderId="32" xfId="10" applyFont="1" applyFill="1" applyBorder="1" applyAlignment="1" applyProtection="1">
      <alignment horizontal="center" vertical="center"/>
      <protection locked="0"/>
    </xf>
    <xf numFmtId="0" fontId="43" fillId="12" borderId="44" xfId="10" applyFont="1" applyFill="1" applyBorder="1" applyAlignment="1" applyProtection="1">
      <alignment horizontal="center" vertical="center"/>
      <protection locked="0"/>
    </xf>
    <xf numFmtId="0" fontId="33" fillId="8" borderId="32" xfId="10" applyBorder="1" applyAlignment="1" applyProtection="1">
      <alignment horizontal="left" vertical="center" wrapText="1"/>
      <protection locked="0"/>
    </xf>
    <xf numFmtId="0" fontId="33" fillId="8" borderId="48" xfId="10" applyBorder="1" applyAlignment="1" applyProtection="1">
      <alignment horizontal="left" vertical="center" wrapText="1"/>
      <protection locked="0"/>
    </xf>
    <xf numFmtId="0" fontId="33" fillId="8" borderId="47" xfId="10" applyBorder="1" applyAlignment="1" applyProtection="1">
      <alignment horizontal="left" vertical="center" wrapText="1"/>
      <protection locked="0"/>
    </xf>
    <xf numFmtId="0" fontId="33" fillId="12" borderId="32" xfId="10" applyFill="1" applyBorder="1" applyAlignment="1" applyProtection="1">
      <alignment horizontal="left" vertical="center" wrapText="1"/>
      <protection locked="0"/>
    </xf>
    <xf numFmtId="0" fontId="33" fillId="12" borderId="48" xfId="10" applyFill="1" applyBorder="1" applyAlignment="1" applyProtection="1">
      <alignment horizontal="left" vertical="center" wrapText="1"/>
      <protection locked="0"/>
    </xf>
    <xf numFmtId="0" fontId="33" fillId="12" borderId="47" xfId="10" applyFill="1" applyBorder="1" applyAlignment="1" applyProtection="1">
      <alignment horizontal="left" vertical="center" wrapText="1"/>
      <protection locked="0"/>
    </xf>
    <xf numFmtId="0" fontId="0" fillId="0" borderId="27" xfId="0" applyBorder="1" applyAlignment="1" applyProtection="1">
      <alignment horizontal="left" vertical="center" wrapText="1"/>
    </xf>
    <xf numFmtId="0" fontId="0" fillId="0" borderId="51" xfId="0" applyBorder="1" applyAlignment="1" applyProtection="1">
      <alignment horizontal="left" vertical="center" wrapText="1"/>
    </xf>
    <xf numFmtId="0" fontId="0" fillId="0" borderId="30" xfId="0" applyBorder="1" applyAlignment="1" applyProtection="1">
      <alignment horizontal="left" vertical="center" wrapText="1"/>
    </xf>
    <xf numFmtId="0" fontId="0" fillId="9" borderId="45" xfId="0" applyFill="1" applyBorder="1" applyAlignment="1" applyProtection="1">
      <alignment horizontal="center" vertical="center"/>
    </xf>
    <xf numFmtId="0" fontId="0" fillId="9" borderId="11" xfId="0" applyFill="1" applyBorder="1" applyAlignment="1" applyProtection="1">
      <alignment horizontal="center" vertical="center"/>
    </xf>
    <xf numFmtId="0" fontId="0" fillId="9" borderId="10" xfId="0" applyFill="1" applyBorder="1" applyAlignment="1" applyProtection="1">
      <alignment horizontal="center" vertical="center"/>
    </xf>
    <xf numFmtId="0" fontId="0" fillId="9" borderId="27" xfId="0" applyFill="1" applyBorder="1" applyAlignment="1" applyProtection="1">
      <alignment horizontal="left" vertical="center" wrapText="1"/>
    </xf>
    <xf numFmtId="0" fontId="0" fillId="9" borderId="30" xfId="0" applyFill="1" applyBorder="1" applyAlignment="1" applyProtection="1">
      <alignment horizontal="left" vertical="center" wrapText="1"/>
    </xf>
    <xf numFmtId="0" fontId="38" fillId="11" borderId="28" xfId="0" applyFont="1" applyFill="1" applyBorder="1" applyAlignment="1" applyProtection="1">
      <alignment horizontal="center" vertical="center"/>
    </xf>
    <xf numFmtId="0" fontId="38" fillId="11" borderId="59" xfId="0" applyFont="1" applyFill="1" applyBorder="1" applyAlignment="1" applyProtection="1">
      <alignment horizontal="center" vertical="center"/>
    </xf>
    <xf numFmtId="0" fontId="38" fillId="11" borderId="46" xfId="0" applyFont="1" applyFill="1" applyBorder="1" applyAlignment="1" applyProtection="1">
      <alignment horizontal="center" vertical="center"/>
    </xf>
    <xf numFmtId="0" fontId="0" fillId="0" borderId="27"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57" xfId="0" applyBorder="1" applyAlignment="1" applyProtection="1">
      <alignment horizontal="left" vertical="center" wrapText="1"/>
    </xf>
    <xf numFmtId="0" fontId="0" fillId="9" borderId="56" xfId="0" applyFill="1" applyBorder="1" applyAlignment="1" applyProtection="1">
      <alignment horizontal="center" vertical="center"/>
    </xf>
    <xf numFmtId="0" fontId="0" fillId="9" borderId="60" xfId="0" applyFill="1" applyBorder="1" applyAlignment="1" applyProtection="1">
      <alignment horizontal="center" vertical="center"/>
    </xf>
    <xf numFmtId="0" fontId="0" fillId="9" borderId="13" xfId="0" applyFill="1" applyBorder="1" applyAlignment="1" applyProtection="1">
      <alignment horizontal="center" vertical="center"/>
    </xf>
    <xf numFmtId="0" fontId="33" fillId="12" borderId="27" xfId="10" applyFill="1" applyBorder="1" applyAlignment="1" applyProtection="1">
      <alignment horizontal="center" vertical="center"/>
      <protection locked="0"/>
    </xf>
    <xf numFmtId="0" fontId="33" fillId="12" borderId="30" xfId="10" applyFill="1" applyBorder="1" applyAlignment="1" applyProtection="1">
      <alignment horizontal="center" vertical="center"/>
      <protection locked="0"/>
    </xf>
    <xf numFmtId="0" fontId="33" fillId="12" borderId="38" xfId="10" applyFill="1" applyBorder="1" applyAlignment="1" applyProtection="1">
      <alignment horizontal="center" vertical="center"/>
      <protection locked="0"/>
    </xf>
    <xf numFmtId="0" fontId="33" fillId="12" borderId="40" xfId="10" applyFill="1" applyBorder="1" applyAlignment="1" applyProtection="1">
      <alignment horizontal="center" vertical="center"/>
      <protection locked="0"/>
    </xf>
    <xf numFmtId="0" fontId="0" fillId="9" borderId="27" xfId="0" applyFill="1" applyBorder="1" applyAlignment="1" applyProtection="1">
      <alignment horizontal="center" vertical="center" wrapText="1"/>
    </xf>
    <xf numFmtId="0" fontId="0" fillId="9" borderId="51" xfId="0" applyFill="1" applyBorder="1" applyAlignment="1" applyProtection="1">
      <alignment horizontal="center" vertical="center" wrapText="1"/>
    </xf>
    <xf numFmtId="0" fontId="0" fillId="9" borderId="30" xfId="0" applyFill="1" applyBorder="1" applyAlignment="1" applyProtection="1">
      <alignment horizontal="center" vertical="center" wrapText="1"/>
    </xf>
    <xf numFmtId="0" fontId="33" fillId="8" borderId="32" xfId="10" applyBorder="1" applyAlignment="1" applyProtection="1">
      <alignment horizontal="center" vertical="center" wrapText="1"/>
      <protection locked="0"/>
    </xf>
    <xf numFmtId="0" fontId="33" fillId="8" borderId="47" xfId="10" applyBorder="1" applyAlignment="1" applyProtection="1">
      <alignment horizontal="center" vertical="center" wrapText="1"/>
      <protection locked="0"/>
    </xf>
    <xf numFmtId="10" fontId="33" fillId="12" borderId="32" xfId="10" applyNumberFormat="1" applyFill="1" applyBorder="1" applyAlignment="1" applyProtection="1">
      <alignment horizontal="center" vertical="center"/>
      <protection locked="0"/>
    </xf>
    <xf numFmtId="10" fontId="33" fillId="12" borderId="44" xfId="10" applyNumberFormat="1" applyFill="1" applyBorder="1" applyAlignment="1" applyProtection="1">
      <alignment horizontal="center" vertical="center"/>
      <protection locked="0"/>
    </xf>
    <xf numFmtId="0" fontId="33" fillId="8" borderId="27" xfId="10" applyBorder="1" applyAlignment="1" applyProtection="1">
      <alignment horizontal="center" vertical="center"/>
      <protection locked="0"/>
    </xf>
    <xf numFmtId="0" fontId="33" fillId="8" borderId="30" xfId="10" applyBorder="1" applyAlignment="1" applyProtection="1">
      <alignment horizontal="center" vertical="center"/>
      <protection locked="0"/>
    </xf>
    <xf numFmtId="0" fontId="33" fillId="10" borderId="27" xfId="10" applyFill="1" applyBorder="1" applyAlignment="1" applyProtection="1">
      <alignment horizontal="center" vertical="center"/>
      <protection locked="0"/>
    </xf>
    <xf numFmtId="0" fontId="33" fillId="10" borderId="30" xfId="10" applyFill="1" applyBorder="1" applyAlignment="1" applyProtection="1">
      <alignment horizontal="center" vertical="center"/>
      <protection locked="0"/>
    </xf>
    <xf numFmtId="0" fontId="33" fillId="8" borderId="38" xfId="10" applyBorder="1" applyAlignment="1" applyProtection="1">
      <alignment horizontal="center" vertical="center"/>
      <protection locked="0"/>
    </xf>
    <xf numFmtId="0" fontId="33" fillId="8" borderId="40" xfId="10" applyBorder="1" applyAlignment="1" applyProtection="1">
      <alignment horizontal="center" vertical="center"/>
      <protection locked="0"/>
    </xf>
    <xf numFmtId="0" fontId="0" fillId="0" borderId="29" xfId="0" applyBorder="1" applyAlignment="1" applyProtection="1">
      <alignment horizontal="center" vertical="center" wrapText="1"/>
    </xf>
    <xf numFmtId="0" fontId="0" fillId="9" borderId="61" xfId="0" applyFill="1" applyBorder="1" applyAlignment="1" applyProtection="1">
      <alignment horizontal="center" vertical="center"/>
    </xf>
    <xf numFmtId="0" fontId="0" fillId="9" borderId="24" xfId="0" applyFill="1" applyBorder="1" applyAlignment="1" applyProtection="1">
      <alignment horizontal="center" vertical="center"/>
    </xf>
    <xf numFmtId="0" fontId="38" fillId="11" borderId="52" xfId="0" applyFont="1" applyFill="1" applyBorder="1" applyAlignment="1" applyProtection="1">
      <alignment horizontal="center" vertical="center"/>
    </xf>
    <xf numFmtId="0" fontId="38" fillId="11" borderId="41" xfId="0" applyFont="1" applyFill="1" applyBorder="1" applyAlignment="1" applyProtection="1">
      <alignment horizontal="center" vertical="center"/>
    </xf>
    <xf numFmtId="0" fontId="33" fillId="8" borderId="32" xfId="10" applyBorder="1" applyAlignment="1" applyProtection="1">
      <alignment horizontal="center" vertical="center"/>
      <protection locked="0"/>
    </xf>
    <xf numFmtId="0" fontId="33" fillId="8" borderId="44" xfId="10" applyBorder="1" applyAlignment="1" applyProtection="1">
      <alignment horizontal="center" vertical="center"/>
      <protection locked="0"/>
    </xf>
    <xf numFmtId="0" fontId="33" fillId="12" borderId="32" xfId="10" applyFill="1" applyBorder="1" applyAlignment="1" applyProtection="1">
      <alignment horizontal="center" vertical="center"/>
      <protection locked="0"/>
    </xf>
    <xf numFmtId="0" fontId="33" fillId="12" borderId="44" xfId="10" applyFill="1" applyBorder="1" applyAlignment="1" applyProtection="1">
      <alignment horizontal="center" vertical="center"/>
      <protection locked="0"/>
    </xf>
    <xf numFmtId="0" fontId="33" fillId="8" borderId="44" xfId="10" applyBorder="1" applyAlignment="1" applyProtection="1">
      <alignment horizontal="center" vertical="center" wrapText="1"/>
      <protection locked="0"/>
    </xf>
    <xf numFmtId="0" fontId="33" fillId="12" borderId="32" xfId="10" applyFill="1" applyBorder="1" applyAlignment="1" applyProtection="1">
      <alignment horizontal="center" vertical="center" wrapText="1"/>
      <protection locked="0"/>
    </xf>
    <xf numFmtId="0" fontId="33" fillId="12" borderId="47" xfId="10"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0" fillId="9" borderId="51" xfId="0" applyFill="1" applyBorder="1" applyAlignment="1" applyProtection="1">
      <alignment horizontal="left" vertical="center" wrapText="1"/>
    </xf>
    <xf numFmtId="0" fontId="38" fillId="11" borderId="47" xfId="0" applyFont="1" applyFill="1" applyBorder="1" applyAlignment="1" applyProtection="1">
      <alignment horizontal="center" vertical="center" wrapText="1"/>
    </xf>
    <xf numFmtId="0" fontId="33" fillId="8" borderId="32" xfId="10" applyBorder="1" applyAlignment="1" applyProtection="1">
      <alignment horizontal="center"/>
      <protection locked="0"/>
    </xf>
    <xf numFmtId="0" fontId="33" fillId="8" borderId="47" xfId="10" applyBorder="1" applyAlignment="1" applyProtection="1">
      <alignment horizontal="center"/>
      <protection locked="0"/>
    </xf>
    <xf numFmtId="0" fontId="33" fillId="12" borderId="32" xfId="10" applyFill="1" applyBorder="1" applyAlignment="1" applyProtection="1">
      <alignment horizontal="center"/>
      <protection locked="0"/>
    </xf>
    <xf numFmtId="0" fontId="33" fillId="12" borderId="47" xfId="10" applyFill="1" applyBorder="1" applyAlignment="1" applyProtection="1">
      <alignment horizontal="center"/>
      <protection locked="0"/>
    </xf>
    <xf numFmtId="0" fontId="33" fillId="12" borderId="48" xfId="10" applyFill="1" applyBorder="1" applyAlignment="1" applyProtection="1">
      <alignment horizontal="center" vertical="center"/>
      <protection locked="0"/>
    </xf>
    <xf numFmtId="0" fontId="33" fillId="12" borderId="47" xfId="10" applyFill="1" applyBorder="1" applyAlignment="1" applyProtection="1">
      <alignment horizontal="center" vertical="center"/>
      <protection locked="0"/>
    </xf>
    <xf numFmtId="0" fontId="33" fillId="12" borderId="42" xfId="10" applyFill="1" applyBorder="1" applyAlignment="1" applyProtection="1">
      <alignment horizontal="center" vertical="center" wrapText="1"/>
      <protection locked="0"/>
    </xf>
    <xf numFmtId="0" fontId="33" fillId="12" borderId="44" xfId="10"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wrapText="1"/>
    </xf>
    <xf numFmtId="0" fontId="33" fillId="8" borderId="48" xfId="10" applyBorder="1" applyAlignment="1" applyProtection="1">
      <alignment horizontal="center" vertical="center"/>
      <protection locked="0"/>
    </xf>
    <xf numFmtId="10" fontId="33" fillId="8" borderId="32" xfId="10" applyNumberFormat="1" applyBorder="1" applyAlignment="1" applyProtection="1">
      <alignment horizontal="center" vertical="center" wrapText="1"/>
      <protection locked="0"/>
    </xf>
    <xf numFmtId="10" fontId="33" fillId="8" borderId="44" xfId="10" applyNumberFormat="1" applyBorder="1" applyAlignment="1" applyProtection="1">
      <alignment horizontal="center" vertical="center" wrapText="1"/>
      <protection locked="0"/>
    </xf>
    <xf numFmtId="0" fontId="33" fillId="8" borderId="48" xfId="10" applyBorder="1" applyAlignment="1" applyProtection="1">
      <alignment horizontal="center" vertical="center" wrapText="1"/>
      <protection locked="0"/>
    </xf>
    <xf numFmtId="0" fontId="38" fillId="11" borderId="28"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wrapText="1"/>
    </xf>
    <xf numFmtId="0" fontId="0" fillId="0" borderId="31" xfId="0" applyBorder="1" applyAlignment="1" applyProtection="1">
      <alignment horizontal="left" vertical="center" wrapText="1"/>
    </xf>
    <xf numFmtId="0" fontId="33" fillId="12" borderId="27" xfId="10" applyFill="1" applyBorder="1" applyAlignment="1" applyProtection="1">
      <alignment horizontal="center" wrapText="1"/>
      <protection locked="0"/>
    </xf>
    <xf numFmtId="0" fontId="33" fillId="12" borderId="30" xfId="10" applyFill="1" applyBorder="1" applyAlignment="1" applyProtection="1">
      <alignment horizontal="center" wrapText="1"/>
      <protection locked="0"/>
    </xf>
    <xf numFmtId="0" fontId="33" fillId="12" borderId="38" xfId="10" applyFill="1" applyBorder="1" applyAlignment="1" applyProtection="1">
      <alignment horizontal="center" wrapText="1"/>
      <protection locked="0"/>
    </xf>
    <xf numFmtId="0" fontId="33" fillId="12" borderId="40" xfId="10" applyFill="1" applyBorder="1" applyAlignment="1" applyProtection="1">
      <alignment horizontal="center" wrapText="1"/>
      <protection locked="0"/>
    </xf>
    <xf numFmtId="0" fontId="33" fillId="8" borderId="27" xfId="10" applyBorder="1" applyAlignment="1" applyProtection="1">
      <alignment horizontal="center" wrapText="1"/>
      <protection locked="0"/>
    </xf>
    <xf numFmtId="0" fontId="33" fillId="8" borderId="30" xfId="10" applyBorder="1" applyAlignment="1" applyProtection="1">
      <alignment horizontal="center" wrapText="1"/>
      <protection locked="0"/>
    </xf>
    <xf numFmtId="0" fontId="33" fillId="8" borderId="38" xfId="10" applyBorder="1" applyAlignment="1" applyProtection="1">
      <alignment horizontal="center" wrapText="1"/>
      <protection locked="0"/>
    </xf>
    <xf numFmtId="0" fontId="33" fillId="8" borderId="40" xfId="10" applyBorder="1" applyAlignment="1" applyProtection="1">
      <alignment horizontal="center" wrapText="1"/>
      <protection locked="0"/>
    </xf>
    <xf numFmtId="0" fontId="43" fillId="8" borderId="32" xfId="10" applyFont="1" applyBorder="1" applyAlignment="1" applyProtection="1">
      <alignment horizontal="center" vertical="center" wrapText="1"/>
      <protection locked="0"/>
    </xf>
    <xf numFmtId="0" fontId="43" fillId="8" borderId="47" xfId="10" applyFont="1" applyBorder="1" applyAlignment="1" applyProtection="1">
      <alignment horizontal="center" vertical="center" wrapText="1"/>
      <protection locked="0"/>
    </xf>
    <xf numFmtId="0" fontId="43" fillId="12" borderId="32" xfId="10" applyFont="1" applyFill="1" applyBorder="1" applyAlignment="1" applyProtection="1">
      <alignment horizontal="center" vertical="center" wrapText="1"/>
      <protection locked="0"/>
    </xf>
    <xf numFmtId="0" fontId="43" fillId="12" borderId="47" xfId="10" applyFont="1" applyFill="1" applyBorder="1" applyAlignment="1" applyProtection="1">
      <alignment horizontal="center" vertical="center" wrapText="1"/>
      <protection locked="0"/>
    </xf>
    <xf numFmtId="0" fontId="43" fillId="12" borderId="27" xfId="10" applyFont="1" applyFill="1" applyBorder="1" applyAlignment="1" applyProtection="1">
      <alignment horizontal="center" vertical="center"/>
      <protection locked="0"/>
    </xf>
    <xf numFmtId="0" fontId="43" fillId="12" borderId="30" xfId="10" applyFont="1" applyFill="1" applyBorder="1" applyAlignment="1" applyProtection="1">
      <alignment horizontal="center" vertical="center"/>
      <protection locked="0"/>
    </xf>
    <xf numFmtId="0" fontId="43" fillId="8" borderId="27" xfId="10" applyFont="1" applyBorder="1" applyAlignment="1" applyProtection="1">
      <alignment horizontal="center" vertical="center"/>
      <protection locked="0"/>
    </xf>
    <xf numFmtId="0" fontId="43" fillId="8" borderId="30" xfId="10" applyFont="1" applyBorder="1" applyAlignment="1" applyProtection="1">
      <alignment horizontal="center" vertical="center"/>
      <protection locked="0"/>
    </xf>
    <xf numFmtId="0" fontId="0" fillId="9" borderId="58" xfId="0" applyFill="1" applyBorder="1" applyAlignment="1" applyProtection="1">
      <alignment horizontal="left" vertical="center" wrapText="1"/>
    </xf>
    <xf numFmtId="0" fontId="0" fillId="9" borderId="50" xfId="0" applyFill="1" applyBorder="1" applyAlignment="1" applyProtection="1">
      <alignment horizontal="left" vertical="center" wrapText="1"/>
    </xf>
    <xf numFmtId="0" fontId="0" fillId="9" borderId="57" xfId="0" applyFill="1" applyBorder="1" applyAlignment="1" applyProtection="1">
      <alignment horizontal="left" vertical="center" wrapText="1"/>
    </xf>
    <xf numFmtId="0" fontId="24" fillId="3" borderId="15"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48" xfId="0" applyFont="1" applyFill="1" applyBorder="1" applyAlignment="1">
      <alignment horizontal="center" vertical="center"/>
    </xf>
    <xf numFmtId="0" fontId="29" fillId="2" borderId="44" xfId="0" applyFont="1" applyFill="1" applyBorder="1" applyAlignment="1">
      <alignment horizontal="center" vertical="center"/>
    </xf>
    <xf numFmtId="0" fontId="13" fillId="3" borderId="14" xfId="0" applyFont="1" applyFill="1" applyBorder="1" applyAlignment="1">
      <alignment horizontal="center" vertical="top" wrapText="1"/>
    </xf>
    <xf numFmtId="0" fontId="13" fillId="3" borderId="15" xfId="0" applyFont="1" applyFill="1" applyBorder="1" applyAlignment="1">
      <alignment horizontal="center" vertical="top" wrapText="1"/>
    </xf>
    <xf numFmtId="0" fontId="20" fillId="3" borderId="15" xfId="0" applyFont="1" applyFill="1" applyBorder="1" applyAlignment="1">
      <alignment horizontal="center" vertical="top" wrapText="1"/>
    </xf>
    <xf numFmtId="0" fontId="18" fillId="3" borderId="19" xfId="4" applyFill="1" applyBorder="1" applyAlignment="1" applyProtection="1">
      <alignment horizontal="center" vertical="top" wrapText="1"/>
    </xf>
    <xf numFmtId="0" fontId="18" fillId="3" borderId="20" xfId="4" applyFill="1" applyBorder="1" applyAlignment="1" applyProtection="1">
      <alignment horizontal="center" vertical="top" wrapText="1"/>
    </xf>
    <xf numFmtId="0" fontId="36" fillId="0" borderId="0" xfId="0" applyFont="1" applyAlignment="1" applyProtection="1">
      <alignment horizontal="left"/>
    </xf>
  </cellXfs>
  <cellStyles count="21">
    <cellStyle name="Bad" xfId="9" builtinId="27"/>
    <cellStyle name="Comma" xfId="1" builtinId="3"/>
    <cellStyle name="Comma 2" xfId="12" xr:uid="{00000000-0005-0000-0000-000002000000}"/>
    <cellStyle name="Comma 2 2" xfId="19" xr:uid="{00000000-0005-0000-0000-000003000000}"/>
    <cellStyle name="Comma 3" xfId="2" xr:uid="{00000000-0005-0000-0000-000004000000}"/>
    <cellStyle name="Comma 3 2" xfId="16" xr:uid="{00000000-0005-0000-0000-000005000000}"/>
    <cellStyle name="Comma 3 3" xfId="20" xr:uid="{00000000-0005-0000-0000-000006000000}"/>
    <cellStyle name="Comma 4" xfId="15" xr:uid="{00000000-0005-0000-0000-000007000000}"/>
    <cellStyle name="Currency" xfId="3" builtinId="4"/>
    <cellStyle name="Currency 2" xfId="11" xr:uid="{00000000-0005-0000-0000-000009000000}"/>
    <cellStyle name="Currency 2 2" xfId="18" xr:uid="{00000000-0005-0000-0000-00000A000000}"/>
    <cellStyle name="Currency 3" xfId="17" xr:uid="{00000000-0005-0000-0000-00000B000000}"/>
    <cellStyle name="Followed Hyperlink" xfId="13" builtinId="9" hidden="1"/>
    <cellStyle name="Followed Hyperlink" xfId="14" builtinId="9" hidden="1"/>
    <cellStyle name="Good" xfId="8" builtinId="26"/>
    <cellStyle name="Hyperlink" xfId="4" builtinId="8"/>
    <cellStyle name="Neutral" xfId="10" builtinId="28"/>
    <cellStyle name="Normal" xfId="0" builtinId="0"/>
    <cellStyle name="Normal 11 2" xfId="5" xr:uid="{00000000-0005-0000-0000-000012000000}"/>
    <cellStyle name="Normal 2 2" xfId="6" xr:uid="{00000000-0005-0000-0000-000013000000}"/>
    <cellStyle name="Normal 3" xfId="7" xr:uid="{00000000-0005-0000-0000-000014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usernames" Target="revisions/userNam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623" name="AutoShape 4">
          <a:extLst>
            <a:ext uri="{FF2B5EF4-FFF2-40B4-BE49-F238E27FC236}">
              <a16:creationId xmlns:a16="http://schemas.microsoft.com/office/drawing/2014/main" id="{00000000-0008-0000-0000-00005706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624" name="Picture 6">
          <a:extLst>
            <a:ext uri="{FF2B5EF4-FFF2-40B4-BE49-F238E27FC236}">
              <a16:creationId xmlns:a16="http://schemas.microsoft.com/office/drawing/2014/main" id="{00000000-0008-0000-0000-000058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13606</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sa\Desktop\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lliam.tuivaga\AppData\Local\Microsoft\Windows\Temporary%20Internet%20Files\Content.Outlook\SD489SAR\PPR%202015\Cook%20Island%20AF%20PPR_201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racker"/>
      <sheetName val="Overview"/>
      <sheetName val="FinancialData"/>
      <sheetName val="Procurement"/>
      <sheetName val="Risk Assesment"/>
      <sheetName val="Rating"/>
      <sheetName val="Project Indicators"/>
      <sheetName val="Lessons Learned"/>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revisions/_rels/revisionHeaders.xml.rels><?xml version="1.0" encoding="UTF-8" standalone="yes"?>
<Relationships xmlns="http://schemas.openxmlformats.org/package/2006/relationships"><Relationship Id="rId489" Type="http://schemas.openxmlformats.org/officeDocument/2006/relationships/revisionLog" Target="revisionLog305.xml"/><Relationship Id="rId490"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7A0EACF-DBB8-49D2-B1A4-4F145DBB2349}" diskRevisions="1" revisionId="3379" version="2">
  <header guid="{B1C76461-660B-46B1-8749-AED9EDE12850}" dateTime="2017-03-07T15:09:05" maxSheetId="10" userName="Azza A" r:id="rId489" minRId="3364" maxRId="3367">
    <sheetIdMap count="9">
      <sheetId val="1"/>
      <sheetId val="2"/>
      <sheetId val="3"/>
      <sheetId val="4"/>
      <sheetId val="5"/>
      <sheetId val="6"/>
      <sheetId val="7"/>
      <sheetId val="8"/>
      <sheetId val="9"/>
    </sheetIdMap>
  </header>
  <header guid="{B7A0EACF-DBB8-49D2-B1A4-4F145DBB2349}" dateTime="2018-09-23T00:19:41" maxSheetId="10" userName="Martina Dorigo" r:id="rId490">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2FF4EB1_1EC1_492E_9F48_B19563C44EC9_.wvu.Rows" hidden="1" oldHidden="1">
    <formula>Overview!$8:$11</formula>
  </rdn>
  <rdn rId="0" localSheetId="1" customView="1" name="Z_72FF4EB1_1EC1_492E_9F48_B19563C44EC9_.wvu.Cols" hidden="1" oldHidden="1">
    <formula>Overview!$H:$P</formula>
  </rdn>
  <rdn rId="0" localSheetId="2" customView="1" name="Z_72FF4EB1_1EC1_492E_9F48_B19563C44EC9_.wvu.PrintArea" hidden="1" oldHidden="1">
    <formula>FinancialData!$B$1:$G$67</formula>
  </rdn>
  <rdn rId="0" localSheetId="3" customView="1" name="Z_72FF4EB1_1EC1_492E_9F48_B19563C44EC9_.wvu.FilterData" hidden="1" oldHidden="1">
    <formula>Procurement!$C$5:$K$86</formula>
  </rdn>
  <rdn rId="0" localSheetId="6" customView="1" name="Z_72FF4EB1_1EC1_492E_9F48_B19563C44EC9_.wvu.Cols" hidden="1" oldHidden="1">
    <formula>'Project Indicators'!$E:$E</formula>
  </rdn>
  <rdn rId="0" localSheetId="8" customView="1" name="Z_72FF4EB1_1EC1_492E_9F48_B19563C44EC9_.wvu.Rows" hidden="1" oldHidden="1">
    <formula>'Results Tracker'!$31:$38,'Results Tracker'!$133:$321</formula>
  </rdn>
  <rcv guid="{72FF4EB1-1EC1-492E-9F48-B19563C44EC9}" action="add"/>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64" sId="1">
    <oc r="D46" t="inlineStr">
      <is>
        <t>notonegoro@undp.org, shoko.takemoto@undp.org</t>
      </is>
    </oc>
    <nc r="D46" t="inlineStr">
      <is>
        <t>notonegoro@undp.org, shoko.takemoto@undp.org, aishath.azza@undp.org</t>
      </is>
    </nc>
  </rcc>
  <rcc rId="3365" sId="1">
    <oc r="D45" t="inlineStr">
      <is>
        <t>Notonegoro, Shoko Takemoto, UNDP</t>
      </is>
    </oc>
    <nc r="D45" t="inlineStr">
      <is>
        <t>Notonegoro, Shoko Takemoto, Aishath Azza, UNDP</t>
      </is>
    </nc>
  </rcc>
  <rcc rId="3366" sId="5">
    <oc r="E56" t="inlineStr">
      <is>
        <t>Notonegoro, Shoko Takemoto UNDP</t>
      </is>
    </oc>
    <nc r="E56" t="inlineStr">
      <is>
        <t>Notonegoro, Shoko Takemoto, Aishath Azza, UNDP</t>
      </is>
    </nc>
  </rcc>
  <rcc rId="3367" sId="5">
    <oc r="E57" t="inlineStr">
      <is>
        <t>notonegoro@undp.org; shoko.takemoto@undp.org</t>
      </is>
    </oc>
    <nc r="E57" t="inlineStr">
      <is>
        <t>notonegoro@undp.org; shoko.takemoto@undp.org, aishath.azza@undp.org</t>
      </is>
    </nc>
  </rcc>
  <rcv guid="{8CF95058-DAE7-456F-9282-6C0F12A28B2A}" action="delete"/>
  <rdn rId="0" localSheetId="1" customView="1" name="Z_8CF95058_DAE7_456F_9282_6C0F12A28B2A_.wvu.Rows" hidden="1" oldHidden="1">
    <formula>Overview!$8:$11</formula>
    <oldFormula>Overview!$8:$11</oldFormula>
  </rdn>
  <rdn rId="0" localSheetId="1" customView="1" name="Z_8CF95058_DAE7_456F_9282_6C0F12A28B2A_.wvu.Cols" hidden="1" oldHidden="1">
    <formula>Overview!$H:$P</formula>
    <oldFormula>Overview!$H:$P</oldFormula>
  </rdn>
  <rdn rId="0" localSheetId="2" customView="1" name="Z_8CF95058_DAE7_456F_9282_6C0F12A28B2A_.wvu.PrintArea" hidden="1" oldHidden="1">
    <formula>FinancialData!$B$1:$G$67</formula>
    <oldFormula>FinancialData!$B$1:$G$67</oldFormula>
  </rdn>
  <rdn rId="0" localSheetId="3" customView="1" name="Z_8CF95058_DAE7_456F_9282_6C0F12A28B2A_.wvu.FilterData" hidden="1" oldHidden="1">
    <formula>Procurement!$C$5:$K$86</formula>
    <oldFormula>Procurement!$C$5:$K$86</oldFormula>
  </rdn>
  <rdn rId="0" localSheetId="6" customView="1" name="Z_8CF95058_DAE7_456F_9282_6C0F12A28B2A_.wvu.Cols" hidden="1" oldHidden="1">
    <formula>'Project Indicators'!$E:$E</formula>
    <oldFormula>'Project Indicators'!$E:$E</oldFormula>
  </rdn>
  <rdn rId="0" localSheetId="8" customView="1" name="Z_8CF95058_DAE7_456F_9282_6C0F12A28B2A_.wvu.Rows" hidden="1" oldHidden="1">
    <formula>'Results Tracker'!$31:$38,'Results Tracker'!$133:$321</formula>
    <oldFormula>'Results Tracker'!$31:$38,'Results Tracker'!$133:$321</oldFormula>
  </rdn>
  <rcv guid="{8CF95058-DAE7-456F-9282-6C0F12A28B2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1C76461-660B-46B1-8749-AED9EDE12850}" name="Martina Dorigo" id="-645009980" dateTime="2018-09-23T00:19:4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9.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tepaeru.herman@cookislands.gov.ck" TargetMode="External"/><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hyperlink" Target="mailto:william.tuivaga@cookislands.gov.ck" TargetMode="External"/><Relationship Id="rId4" Type="http://schemas.openxmlformats.org/officeDocument/2006/relationships/printerSettings" Target="../printerSettings/printerSettings4.bin"/><Relationship Id="rId9" Type="http://schemas.openxmlformats.org/officeDocument/2006/relationships/hyperlink" Target="mailto:ana.tiraa@cookislands.gov.ck"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10" Type="http://schemas.openxmlformats.org/officeDocument/2006/relationships/printerSettings" Target="../printerSettings/printerSettings45.bin"/><Relationship Id="rId4" Type="http://schemas.openxmlformats.org/officeDocument/2006/relationships/printerSettings" Target="../printerSettings/printerSettings40.bin"/><Relationship Id="rId9" Type="http://schemas.openxmlformats.org/officeDocument/2006/relationships/hyperlink" Target="mailto:william.tuivaga@cookislands.gov.ck"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11" Type="http://schemas.openxmlformats.org/officeDocument/2006/relationships/comments" Target="../comments2.xml"/><Relationship Id="rId5" Type="http://schemas.openxmlformats.org/officeDocument/2006/relationships/printerSettings" Target="../printerSettings/printerSettings50.bin"/><Relationship Id="rId10" Type="http://schemas.openxmlformats.org/officeDocument/2006/relationships/vmlDrawing" Target="../drawings/vmlDrawing2.vml"/><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10" Type="http://schemas.openxmlformats.org/officeDocument/2006/relationships/vmlDrawing" Target="../drawings/vmlDrawing3.vml"/><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12" Type="http://schemas.openxmlformats.org/officeDocument/2006/relationships/comments" Target="../comments3.xml"/><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11" Type="http://schemas.openxmlformats.org/officeDocument/2006/relationships/vmlDrawing" Target="../drawings/vmlDrawing4.vml"/><Relationship Id="rId5" Type="http://schemas.openxmlformats.org/officeDocument/2006/relationships/printerSettings" Target="../printerSettings/printerSettings68.bin"/><Relationship Id="rId10" Type="http://schemas.openxmlformats.org/officeDocument/2006/relationships/drawing" Target="../drawings/drawing2.xml"/><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6" zoomScale="90" zoomScaleNormal="63" zoomScalePageLayoutView="63" workbookViewId="0">
      <selection activeCell="D45" sqref="D45"/>
    </sheetView>
  </sheetViews>
  <sheetFormatPr defaultColWidth="102.26953125" defaultRowHeight="14"/>
  <cols>
    <col min="1" max="1" width="2.453125" style="1" customWidth="1"/>
    <col min="2" max="2" width="10.81640625" style="46" customWidth="1"/>
    <col min="3" max="3" width="14.81640625" style="46" customWidth="1"/>
    <col min="4" max="4" width="87.1796875" style="1" customWidth="1"/>
    <col min="5" max="5" width="3.6328125" style="1" customWidth="1"/>
    <col min="6" max="6" width="29.26953125" style="1" customWidth="1"/>
    <col min="7" max="7" width="42.1796875" style="2" customWidth="1"/>
    <col min="8" max="8" width="15.453125" style="2" hidden="1" customWidth="1"/>
    <col min="9" max="13" width="102.26953125" style="2" hidden="1" customWidth="1"/>
    <col min="14" max="15" width="9.1796875" style="2" hidden="1" customWidth="1"/>
    <col min="16" max="16" width="102.26953125" style="2" hidden="1" customWidth="1"/>
    <col min="17" max="251" width="9.1796875" style="1" customWidth="1"/>
    <col min="252" max="252" width="2.6328125" style="1" customWidth="1"/>
    <col min="253" max="254" width="9.1796875" style="1" customWidth="1"/>
    <col min="255" max="255" width="17.26953125" style="1" customWidth="1"/>
    <col min="256" max="16384" width="102.26953125" style="1"/>
  </cols>
  <sheetData>
    <row r="1" spans="2:16" ht="14.5" thickBot="1"/>
    <row r="2" spans="2:16" ht="14.5" thickBot="1">
      <c r="B2" s="47"/>
      <c r="C2" s="48"/>
      <c r="D2" s="25"/>
      <c r="E2" s="26"/>
    </row>
    <row r="3" spans="2:16" ht="18" thickBot="1">
      <c r="B3" s="49"/>
      <c r="C3" s="50"/>
      <c r="D3" s="37" t="s">
        <v>245</v>
      </c>
      <c r="E3" s="28"/>
    </row>
    <row r="4" spans="2:16" ht="14.5" thickBot="1">
      <c r="B4" s="49"/>
      <c r="C4" s="50"/>
      <c r="D4" s="27"/>
      <c r="E4" s="28"/>
    </row>
    <row r="5" spans="2:16" ht="14.5" thickBot="1">
      <c r="B5" s="49"/>
      <c r="C5" s="53" t="s">
        <v>282</v>
      </c>
      <c r="D5" s="60" t="s">
        <v>801</v>
      </c>
      <c r="E5" s="28"/>
    </row>
    <row r="6" spans="2:16" s="3" customFormat="1" ht="14.5" thickBot="1">
      <c r="B6" s="51"/>
      <c r="C6" s="35"/>
      <c r="D6" s="18"/>
      <c r="E6" s="17"/>
      <c r="G6" s="2"/>
      <c r="H6" s="2"/>
      <c r="I6" s="2"/>
      <c r="J6" s="2"/>
      <c r="K6" s="2"/>
      <c r="L6" s="2"/>
      <c r="M6" s="2"/>
      <c r="N6" s="2"/>
      <c r="O6" s="2"/>
      <c r="P6" s="2"/>
    </row>
    <row r="7" spans="2:16" s="3" customFormat="1" ht="21" customHeight="1" thickBot="1">
      <c r="B7" s="51"/>
      <c r="C7" s="29" t="s">
        <v>213</v>
      </c>
      <c r="D7" s="59" t="s">
        <v>302</v>
      </c>
      <c r="E7" s="17"/>
      <c r="G7" s="2"/>
      <c r="H7" s="2"/>
      <c r="I7" s="2"/>
      <c r="J7" s="2"/>
      <c r="K7" s="2"/>
      <c r="L7" s="2"/>
      <c r="M7" s="2"/>
      <c r="N7" s="2"/>
      <c r="O7" s="2"/>
      <c r="P7" s="2"/>
    </row>
    <row r="8" spans="2:16" s="3" customFormat="1" hidden="1">
      <c r="B8" s="49"/>
      <c r="C8" s="50"/>
      <c r="D8" s="27"/>
      <c r="E8" s="17"/>
      <c r="G8" s="2"/>
      <c r="H8" s="2"/>
      <c r="I8" s="2"/>
      <c r="J8" s="2"/>
      <c r="K8" s="2"/>
      <c r="L8" s="2"/>
      <c r="M8" s="2"/>
      <c r="N8" s="2"/>
      <c r="O8" s="2"/>
      <c r="P8" s="2"/>
    </row>
    <row r="9" spans="2:16" s="3" customFormat="1" hidden="1">
      <c r="B9" s="49"/>
      <c r="C9" s="50"/>
      <c r="D9" s="27"/>
      <c r="E9" s="17"/>
      <c r="G9" s="2"/>
      <c r="H9" s="2"/>
      <c r="I9" s="2"/>
      <c r="J9" s="2"/>
      <c r="K9" s="2"/>
      <c r="L9" s="2"/>
      <c r="M9" s="2"/>
      <c r="N9" s="2"/>
      <c r="O9" s="2"/>
      <c r="P9" s="2"/>
    </row>
    <row r="10" spans="2:16" s="3" customFormat="1" hidden="1">
      <c r="B10" s="49"/>
      <c r="C10" s="50"/>
      <c r="D10" s="27"/>
      <c r="E10" s="17"/>
      <c r="G10" s="2"/>
      <c r="H10" s="2"/>
      <c r="I10" s="2"/>
      <c r="J10" s="2"/>
      <c r="K10" s="2"/>
      <c r="L10" s="2"/>
      <c r="M10" s="2"/>
      <c r="N10" s="2"/>
      <c r="O10" s="2"/>
      <c r="P10" s="2"/>
    </row>
    <row r="11" spans="2:16" s="3" customFormat="1" hidden="1">
      <c r="B11" s="49"/>
      <c r="C11" s="50"/>
      <c r="D11" s="27"/>
      <c r="E11" s="17"/>
      <c r="G11" s="2"/>
      <c r="H11" s="2"/>
      <c r="I11" s="2"/>
      <c r="J11" s="2"/>
      <c r="K11" s="2"/>
      <c r="L11" s="2"/>
      <c r="M11" s="2"/>
      <c r="N11" s="2"/>
      <c r="O11" s="2"/>
      <c r="P11" s="2"/>
    </row>
    <row r="12" spans="2:16" s="3" customFormat="1" ht="14.5" thickBot="1">
      <c r="B12" s="51"/>
      <c r="C12" s="35"/>
      <c r="D12" s="18"/>
      <c r="E12" s="17"/>
      <c r="G12" s="2"/>
      <c r="H12" s="2"/>
      <c r="I12" s="2"/>
      <c r="J12" s="2"/>
      <c r="K12" s="2"/>
      <c r="L12" s="2"/>
      <c r="M12" s="2"/>
      <c r="N12" s="2"/>
      <c r="O12" s="2"/>
      <c r="P12" s="2"/>
    </row>
    <row r="13" spans="2:16" s="3" customFormat="1" ht="409.6" thickBot="1">
      <c r="B13" s="51"/>
      <c r="C13" s="30" t="s">
        <v>0</v>
      </c>
      <c r="D13" s="81" t="s">
        <v>995</v>
      </c>
      <c r="E13" s="17"/>
      <c r="G13" s="2"/>
      <c r="H13" s="2"/>
      <c r="I13" s="2"/>
      <c r="J13" s="2"/>
      <c r="K13" s="2"/>
      <c r="L13" s="2"/>
      <c r="M13" s="2"/>
      <c r="N13" s="2"/>
      <c r="O13" s="2"/>
      <c r="P13" s="2"/>
    </row>
    <row r="14" spans="2:16" s="3" customFormat="1" ht="14.5" thickBot="1">
      <c r="B14" s="51"/>
      <c r="C14" s="35"/>
      <c r="D14" s="18"/>
      <c r="E14" s="17"/>
      <c r="G14" s="2"/>
      <c r="H14" s="2" t="s">
        <v>1</v>
      </c>
      <c r="I14" s="2" t="s">
        <v>2</v>
      </c>
      <c r="J14" s="2"/>
      <c r="K14" s="2" t="s">
        <v>3</v>
      </c>
      <c r="L14" s="2" t="s">
        <v>4</v>
      </c>
      <c r="M14" s="2" t="s">
        <v>5</v>
      </c>
      <c r="N14" s="2" t="s">
        <v>6</v>
      </c>
      <c r="O14" s="2" t="s">
        <v>7</v>
      </c>
      <c r="P14" s="2" t="s">
        <v>8</v>
      </c>
    </row>
    <row r="15" spans="2:16" s="3" customFormat="1">
      <c r="B15" s="51"/>
      <c r="C15" s="31" t="s">
        <v>203</v>
      </c>
      <c r="D15" s="71" t="s">
        <v>344</v>
      </c>
      <c r="E15" s="17"/>
      <c r="G15" s="2"/>
      <c r="H15" s="4" t="s">
        <v>9</v>
      </c>
      <c r="I15" s="2" t="s">
        <v>10</v>
      </c>
      <c r="J15" s="2" t="s">
        <v>11</v>
      </c>
      <c r="K15" s="2" t="s">
        <v>12</v>
      </c>
      <c r="L15" s="2">
        <v>1</v>
      </c>
      <c r="M15" s="2">
        <v>1</v>
      </c>
      <c r="N15" s="2" t="s">
        <v>13</v>
      </c>
      <c r="O15" s="2" t="s">
        <v>14</v>
      </c>
      <c r="P15" s="2" t="s">
        <v>15</v>
      </c>
    </row>
    <row r="16" spans="2:16" s="3" customFormat="1" ht="29.25" customHeight="1">
      <c r="B16" s="547" t="s">
        <v>272</v>
      </c>
      <c r="C16" s="548"/>
      <c r="D16" s="75" t="s">
        <v>309</v>
      </c>
      <c r="E16" s="17"/>
      <c r="G16" s="2"/>
      <c r="H16" s="4" t="s">
        <v>16</v>
      </c>
      <c r="I16" s="2" t="s">
        <v>17</v>
      </c>
      <c r="J16" s="2" t="s">
        <v>18</v>
      </c>
      <c r="K16" s="2" t="s">
        <v>19</v>
      </c>
      <c r="L16" s="2">
        <v>2</v>
      </c>
      <c r="M16" s="2">
        <v>2</v>
      </c>
      <c r="N16" s="2" t="s">
        <v>20</v>
      </c>
      <c r="O16" s="2" t="s">
        <v>21</v>
      </c>
      <c r="P16" s="2" t="s">
        <v>22</v>
      </c>
    </row>
    <row r="17" spans="2:16" s="3" customFormat="1">
      <c r="B17" s="51"/>
      <c r="C17" s="31" t="s">
        <v>209</v>
      </c>
      <c r="D17" s="75" t="s">
        <v>342</v>
      </c>
      <c r="E17" s="17"/>
      <c r="G17" s="2"/>
      <c r="H17" s="4" t="s">
        <v>23</v>
      </c>
      <c r="I17" s="2" t="s">
        <v>24</v>
      </c>
      <c r="J17" s="2"/>
      <c r="K17" s="2" t="s">
        <v>25</v>
      </c>
      <c r="L17" s="2">
        <v>3</v>
      </c>
      <c r="M17" s="2">
        <v>3</v>
      </c>
      <c r="N17" s="2" t="s">
        <v>26</v>
      </c>
      <c r="O17" s="2" t="s">
        <v>27</v>
      </c>
      <c r="P17" s="2" t="s">
        <v>28</v>
      </c>
    </row>
    <row r="18" spans="2:16" s="3" customFormat="1" ht="14.5" thickBot="1">
      <c r="B18" s="52"/>
      <c r="C18" s="30" t="s">
        <v>204</v>
      </c>
      <c r="D18" s="73" t="s">
        <v>345</v>
      </c>
      <c r="E18" s="17"/>
      <c r="G18" s="2"/>
      <c r="H18" s="4" t="s">
        <v>29</v>
      </c>
      <c r="I18" s="2"/>
      <c r="J18" s="2"/>
      <c r="K18" s="2" t="s">
        <v>30</v>
      </c>
      <c r="L18" s="2">
        <v>5</v>
      </c>
      <c r="M18" s="2">
        <v>5</v>
      </c>
      <c r="N18" s="2" t="s">
        <v>31</v>
      </c>
      <c r="O18" s="2" t="s">
        <v>32</v>
      </c>
      <c r="P18" s="2" t="s">
        <v>33</v>
      </c>
    </row>
    <row r="19" spans="2:16" s="3" customFormat="1" ht="44.25" customHeight="1" thickBot="1">
      <c r="B19" s="550" t="s">
        <v>205</v>
      </c>
      <c r="C19" s="551"/>
      <c r="D19" s="194" t="s">
        <v>789</v>
      </c>
      <c r="E19" s="17"/>
      <c r="G19" s="2"/>
      <c r="H19" s="4" t="s">
        <v>34</v>
      </c>
      <c r="I19" s="2"/>
      <c r="J19" s="2"/>
      <c r="K19" s="2" t="s">
        <v>35</v>
      </c>
      <c r="L19" s="2"/>
      <c r="M19" s="2"/>
      <c r="N19" s="2"/>
      <c r="O19" s="2" t="s">
        <v>36</v>
      </c>
      <c r="P19" s="2" t="s">
        <v>37</v>
      </c>
    </row>
    <row r="20" spans="2:16" s="3" customFormat="1">
      <c r="B20" s="51"/>
      <c r="C20" s="30"/>
      <c r="D20" s="18"/>
      <c r="E20" s="28"/>
      <c r="F20" s="4"/>
      <c r="G20" s="2"/>
      <c r="H20" s="2"/>
      <c r="J20" s="2"/>
      <c r="K20" s="2"/>
      <c r="L20" s="2"/>
      <c r="M20" s="2" t="s">
        <v>38</v>
      </c>
      <c r="N20" s="2" t="s">
        <v>782</v>
      </c>
    </row>
    <row r="21" spans="2:16" s="3" customFormat="1">
      <c r="B21" s="51"/>
      <c r="C21" s="53" t="s">
        <v>208</v>
      </c>
      <c r="D21" s="18"/>
      <c r="E21" s="28"/>
      <c r="F21" s="4"/>
      <c r="G21" s="2"/>
      <c r="H21" s="2"/>
      <c r="J21" s="2"/>
      <c r="K21" s="2"/>
      <c r="L21" s="2"/>
      <c r="M21" s="2" t="s">
        <v>39</v>
      </c>
      <c r="N21" s="2" t="s">
        <v>40</v>
      </c>
    </row>
    <row r="22" spans="2:16" s="3" customFormat="1" ht="14.5" thickBot="1">
      <c r="B22" s="51"/>
      <c r="C22" s="54" t="s">
        <v>211</v>
      </c>
      <c r="D22" s="18"/>
      <c r="E22" s="17"/>
      <c r="G22" s="2"/>
      <c r="H22" s="4" t="s">
        <v>41</v>
      </c>
      <c r="I22" s="2"/>
      <c r="J22" s="2"/>
      <c r="L22" s="2"/>
      <c r="M22" s="2"/>
      <c r="N22" s="2"/>
      <c r="O22" s="2" t="s">
        <v>42</v>
      </c>
      <c r="P22" s="2" t="s">
        <v>43</v>
      </c>
    </row>
    <row r="23" spans="2:16" s="3" customFormat="1">
      <c r="B23" s="547" t="s">
        <v>210</v>
      </c>
      <c r="C23" s="548"/>
      <c r="D23" s="545">
        <v>40899</v>
      </c>
      <c r="E23" s="17"/>
      <c r="G23" s="2"/>
      <c r="H23" s="4"/>
      <c r="I23" s="2"/>
      <c r="J23" s="2"/>
      <c r="L23" s="2"/>
      <c r="M23" s="2"/>
      <c r="N23" s="2"/>
      <c r="O23" s="2"/>
      <c r="P23" s="2"/>
    </row>
    <row r="24" spans="2:16" s="3" customFormat="1" ht="4.5" customHeight="1">
      <c r="B24" s="547"/>
      <c r="C24" s="548"/>
      <c r="D24" s="546"/>
      <c r="E24" s="17"/>
      <c r="G24" s="2"/>
      <c r="H24" s="4"/>
      <c r="I24" s="2"/>
      <c r="J24" s="2"/>
      <c r="L24" s="2"/>
      <c r="M24" s="2"/>
      <c r="N24" s="2"/>
      <c r="O24" s="2"/>
      <c r="P24" s="2"/>
    </row>
    <row r="25" spans="2:16" s="3" customFormat="1" ht="27.75" customHeight="1">
      <c r="B25" s="547" t="s">
        <v>277</v>
      </c>
      <c r="C25" s="548"/>
      <c r="D25" s="70">
        <v>40826</v>
      </c>
      <c r="E25" s="17"/>
      <c r="F25" s="2"/>
      <c r="G25" s="4"/>
      <c r="H25" s="2"/>
      <c r="I25" s="2"/>
      <c r="K25" s="2"/>
      <c r="L25" s="2"/>
      <c r="M25" s="2"/>
      <c r="N25" s="2" t="s">
        <v>44</v>
      </c>
      <c r="O25" s="2" t="s">
        <v>45</v>
      </c>
    </row>
    <row r="26" spans="2:16" s="3" customFormat="1" ht="32.25" customHeight="1">
      <c r="B26" s="547" t="s">
        <v>212</v>
      </c>
      <c r="C26" s="548"/>
      <c r="D26" s="70">
        <v>41094</v>
      </c>
      <c r="E26" s="17"/>
      <c r="F26" s="2"/>
      <c r="G26" s="4"/>
      <c r="H26" s="2"/>
      <c r="I26" s="2"/>
      <c r="K26" s="2"/>
      <c r="L26" s="2"/>
      <c r="M26" s="2"/>
      <c r="N26" s="2" t="s">
        <v>46</v>
      </c>
      <c r="O26" s="2" t="s">
        <v>47</v>
      </c>
    </row>
    <row r="27" spans="2:16" s="3" customFormat="1" ht="28.5" customHeight="1">
      <c r="B27" s="547" t="s">
        <v>276</v>
      </c>
      <c r="C27" s="548"/>
      <c r="D27" s="438">
        <v>42338</v>
      </c>
      <c r="E27" s="32"/>
      <c r="F27" s="2"/>
      <c r="G27" s="4"/>
      <c r="H27" s="2"/>
      <c r="I27" s="2"/>
      <c r="J27" s="2"/>
      <c r="K27" s="2"/>
      <c r="L27" s="2"/>
      <c r="M27" s="2"/>
      <c r="N27" s="2"/>
      <c r="O27" s="2"/>
    </row>
    <row r="28" spans="2:16" s="3" customFormat="1">
      <c r="B28" s="51"/>
      <c r="C28" s="31" t="s">
        <v>279</v>
      </c>
      <c r="D28" s="438" t="s">
        <v>403</v>
      </c>
      <c r="E28" s="17"/>
      <c r="F28" s="80"/>
      <c r="G28" s="4"/>
      <c r="H28" s="2"/>
      <c r="I28" s="2"/>
      <c r="J28" s="2"/>
      <c r="K28" s="2"/>
      <c r="L28" s="2"/>
      <c r="M28" s="2"/>
      <c r="N28" s="2"/>
      <c r="O28" s="2"/>
    </row>
    <row r="29" spans="2:16" s="3" customFormat="1">
      <c r="B29" s="51"/>
      <c r="C29" s="35"/>
      <c r="D29" s="33"/>
      <c r="E29" s="17"/>
      <c r="F29" s="2"/>
      <c r="G29" s="4"/>
      <c r="H29" s="2"/>
      <c r="I29" s="2"/>
      <c r="J29" s="2"/>
      <c r="K29" s="2"/>
      <c r="L29" s="2"/>
      <c r="M29" s="2"/>
      <c r="N29" s="2"/>
      <c r="O29" s="2"/>
    </row>
    <row r="30" spans="2:16" s="3" customFormat="1" ht="14.5" thickBot="1">
      <c r="B30" s="51"/>
      <c r="C30" s="35"/>
      <c r="D30" s="34" t="s">
        <v>48</v>
      </c>
      <c r="E30" s="17"/>
      <c r="G30" s="2"/>
      <c r="H30" s="4" t="s">
        <v>49</v>
      </c>
      <c r="I30" s="2"/>
      <c r="J30" s="2"/>
      <c r="K30" s="2"/>
      <c r="L30" s="2"/>
      <c r="M30" s="2"/>
      <c r="N30" s="2"/>
      <c r="O30" s="2"/>
      <c r="P30" s="2"/>
    </row>
    <row r="31" spans="2:16" s="3" customFormat="1" ht="64.25" customHeight="1" thickBot="1">
      <c r="B31" s="51"/>
      <c r="C31" s="35"/>
      <c r="D31" s="182" t="s">
        <v>873</v>
      </c>
      <c r="E31" s="17"/>
      <c r="F31" s="80"/>
      <c r="G31" s="2"/>
      <c r="H31" s="4" t="s">
        <v>50</v>
      </c>
      <c r="I31" s="2"/>
      <c r="J31" s="2"/>
      <c r="K31" s="2"/>
      <c r="L31" s="2"/>
      <c r="M31" s="2"/>
      <c r="N31" s="2"/>
      <c r="O31" s="2"/>
      <c r="P31" s="2"/>
    </row>
    <row r="32" spans="2:16" s="3" customFormat="1" ht="32.25" customHeight="1" thickBot="1">
      <c r="B32" s="547" t="s">
        <v>51</v>
      </c>
      <c r="C32" s="549"/>
      <c r="D32" s="18"/>
      <c r="E32" s="17"/>
      <c r="G32" s="2"/>
      <c r="H32" s="4" t="s">
        <v>52</v>
      </c>
      <c r="I32" s="2"/>
      <c r="J32" s="2"/>
      <c r="K32" s="2"/>
      <c r="L32" s="2"/>
      <c r="M32" s="2"/>
      <c r="N32" s="2"/>
      <c r="O32" s="2"/>
      <c r="P32" s="2"/>
    </row>
    <row r="33" spans="1:16" s="3" customFormat="1" ht="38.25" customHeight="1" thickBot="1">
      <c r="B33" s="51"/>
      <c r="C33" s="35"/>
      <c r="D33" s="198" t="s">
        <v>881</v>
      </c>
      <c r="E33" s="17"/>
      <c r="G33" s="2"/>
      <c r="H33" s="4" t="s">
        <v>53</v>
      </c>
      <c r="I33" s="2"/>
      <c r="J33" s="2"/>
      <c r="K33" s="2"/>
      <c r="L33" s="2"/>
      <c r="M33" s="2"/>
      <c r="N33" s="2"/>
      <c r="O33" s="2"/>
      <c r="P33" s="2"/>
    </row>
    <row r="34" spans="1:16" s="3" customFormat="1">
      <c r="B34" s="51"/>
      <c r="C34" s="35"/>
      <c r="D34" s="18"/>
      <c r="E34" s="17"/>
      <c r="F34" s="5"/>
      <c r="G34" s="2"/>
      <c r="H34" s="4" t="s">
        <v>54</v>
      </c>
      <c r="I34" s="2"/>
      <c r="J34" s="2"/>
      <c r="K34" s="2"/>
      <c r="L34" s="2"/>
      <c r="M34" s="2"/>
      <c r="N34" s="2"/>
      <c r="O34" s="2"/>
      <c r="P34" s="2"/>
    </row>
    <row r="35" spans="1:16" s="3" customFormat="1">
      <c r="B35" s="51"/>
      <c r="C35" s="55" t="s">
        <v>55</v>
      </c>
      <c r="D35" s="18"/>
      <c r="E35" s="17"/>
      <c r="G35" s="2"/>
      <c r="H35" s="4" t="s">
        <v>56</v>
      </c>
      <c r="I35" s="2"/>
      <c r="J35" s="2"/>
      <c r="K35" s="2"/>
      <c r="L35" s="2"/>
      <c r="M35" s="2"/>
      <c r="N35" s="2"/>
      <c r="O35" s="2"/>
      <c r="P35" s="2"/>
    </row>
    <row r="36" spans="1:16" s="3" customFormat="1" ht="31.5" customHeight="1" thickBot="1">
      <c r="B36" s="547" t="s">
        <v>57</v>
      </c>
      <c r="C36" s="549"/>
      <c r="D36" s="18"/>
      <c r="E36" s="17"/>
      <c r="G36" s="2"/>
      <c r="H36" s="4" t="s">
        <v>58</v>
      </c>
      <c r="I36" s="2"/>
      <c r="J36" s="2"/>
      <c r="K36" s="2"/>
      <c r="L36" s="2"/>
      <c r="M36" s="2"/>
      <c r="N36" s="2"/>
      <c r="O36" s="2"/>
      <c r="P36" s="2"/>
    </row>
    <row r="37" spans="1:16" s="3" customFormat="1">
      <c r="B37" s="51"/>
      <c r="C37" s="35" t="s">
        <v>59</v>
      </c>
      <c r="D37" s="61" t="s">
        <v>303</v>
      </c>
      <c r="E37" s="17"/>
      <c r="G37" s="2"/>
      <c r="H37" s="4" t="s">
        <v>60</v>
      </c>
      <c r="I37" s="2"/>
      <c r="J37" s="2"/>
      <c r="K37" s="2"/>
      <c r="L37" s="2"/>
      <c r="M37" s="2"/>
      <c r="N37" s="2"/>
      <c r="O37" s="2"/>
      <c r="P37" s="2"/>
    </row>
    <row r="38" spans="1:16" s="3" customFormat="1" ht="14.5">
      <c r="B38" s="51"/>
      <c r="C38" s="35" t="s">
        <v>61</v>
      </c>
      <c r="D38" s="74" t="s">
        <v>358</v>
      </c>
      <c r="E38" s="17"/>
      <c r="G38" s="2"/>
      <c r="H38" s="4" t="s">
        <v>62</v>
      </c>
      <c r="I38" s="2"/>
      <c r="J38" s="2"/>
      <c r="K38" s="2"/>
      <c r="L38" s="2"/>
      <c r="M38" s="2"/>
      <c r="N38" s="2"/>
      <c r="O38" s="2"/>
      <c r="P38" s="2"/>
    </row>
    <row r="39" spans="1:16" s="3" customFormat="1" ht="14.5" thickBot="1">
      <c r="B39" s="51"/>
      <c r="C39" s="35" t="s">
        <v>63</v>
      </c>
      <c r="D39" s="64"/>
      <c r="E39" s="17"/>
      <c r="G39" s="2"/>
      <c r="H39" s="4" t="s">
        <v>64</v>
      </c>
      <c r="I39" s="2"/>
      <c r="J39" s="2"/>
      <c r="K39" s="2"/>
      <c r="L39" s="2"/>
      <c r="M39" s="2"/>
      <c r="N39" s="2"/>
      <c r="O39" s="2"/>
      <c r="P39" s="2"/>
    </row>
    <row r="40" spans="1:16" s="3" customFormat="1" ht="15" customHeight="1" thickBot="1">
      <c r="B40" s="51"/>
      <c r="C40" s="31" t="s">
        <v>207</v>
      </c>
      <c r="D40" s="18"/>
      <c r="E40" s="17"/>
      <c r="G40" s="2"/>
      <c r="H40" s="4" t="s">
        <v>65</v>
      </c>
      <c r="I40" s="2"/>
      <c r="J40" s="2"/>
      <c r="K40" s="2"/>
      <c r="L40" s="2"/>
      <c r="M40" s="2"/>
      <c r="N40" s="2"/>
      <c r="O40" s="2"/>
      <c r="P40" s="2"/>
    </row>
    <row r="41" spans="1:16" s="3" customFormat="1">
      <c r="B41" s="51"/>
      <c r="C41" s="35" t="s">
        <v>59</v>
      </c>
      <c r="D41" s="199" t="s">
        <v>802</v>
      </c>
      <c r="E41" s="17"/>
      <c r="G41" s="68"/>
      <c r="H41" s="4" t="s">
        <v>66</v>
      </c>
      <c r="I41" s="2"/>
      <c r="J41" s="2"/>
      <c r="K41" s="2"/>
      <c r="L41" s="2"/>
      <c r="M41" s="2"/>
      <c r="N41" s="2"/>
      <c r="O41" s="2"/>
      <c r="P41" s="2"/>
    </row>
    <row r="42" spans="1:16" s="3" customFormat="1" ht="14.5">
      <c r="B42" s="51"/>
      <c r="C42" s="35" t="s">
        <v>61</v>
      </c>
      <c r="D42" s="74" t="s">
        <v>803</v>
      </c>
      <c r="E42" s="17"/>
      <c r="G42" s="2"/>
      <c r="H42" s="4" t="s">
        <v>67</v>
      </c>
      <c r="I42" s="2"/>
      <c r="J42" s="2"/>
      <c r="K42" s="2"/>
      <c r="L42" s="2"/>
      <c r="M42" s="2"/>
      <c r="N42" s="2"/>
      <c r="O42" s="2"/>
      <c r="P42" s="2"/>
    </row>
    <row r="43" spans="1:16" s="3" customFormat="1" ht="14.5" thickBot="1">
      <c r="B43" s="51"/>
      <c r="C43" s="35" t="s">
        <v>63</v>
      </c>
      <c r="D43" s="72"/>
      <c r="E43" s="17"/>
      <c r="G43" s="2"/>
      <c r="H43" s="4" t="s">
        <v>68</v>
      </c>
      <c r="I43" s="2"/>
      <c r="J43" s="2"/>
      <c r="K43" s="2"/>
      <c r="L43" s="2"/>
      <c r="M43" s="2"/>
      <c r="N43" s="2"/>
      <c r="O43" s="2"/>
      <c r="P43" s="2"/>
    </row>
    <row r="44" spans="1:16" s="3" customFormat="1" ht="14.5" thickBot="1">
      <c r="B44" s="51"/>
      <c r="C44" s="31" t="s">
        <v>278</v>
      </c>
      <c r="D44" s="18"/>
      <c r="E44" s="17"/>
      <c r="G44" s="2"/>
      <c r="H44" s="4" t="s">
        <v>69</v>
      </c>
      <c r="I44" s="2"/>
      <c r="J44" s="2"/>
      <c r="K44" s="2"/>
      <c r="L44" s="2"/>
      <c r="M44" s="2"/>
      <c r="N44" s="2"/>
      <c r="O44" s="2"/>
      <c r="P44" s="2"/>
    </row>
    <row r="45" spans="1:16" s="3" customFormat="1">
      <c r="B45" s="51"/>
      <c r="C45" s="35" t="s">
        <v>59</v>
      </c>
      <c r="D45" s="61" t="s">
        <v>1193</v>
      </c>
      <c r="E45" s="17"/>
      <c r="G45" s="2"/>
      <c r="H45" s="4" t="s">
        <v>70</v>
      </c>
      <c r="I45" s="2"/>
      <c r="J45" s="2"/>
      <c r="K45" s="2"/>
      <c r="L45" s="2"/>
      <c r="M45" s="2"/>
      <c r="N45" s="2"/>
      <c r="O45" s="2"/>
      <c r="P45" s="2"/>
    </row>
    <row r="46" spans="1:16" s="3" customFormat="1">
      <c r="B46" s="51"/>
      <c r="C46" s="35" t="s">
        <v>61</v>
      </c>
      <c r="D46" s="69" t="s">
        <v>1192</v>
      </c>
      <c r="E46" s="17"/>
      <c r="G46" s="2"/>
      <c r="H46" s="4" t="s">
        <v>71</v>
      </c>
      <c r="I46" s="2"/>
      <c r="J46" s="2"/>
      <c r="K46" s="2"/>
      <c r="L46" s="2"/>
      <c r="M46" s="2"/>
      <c r="N46" s="2"/>
      <c r="O46" s="2"/>
      <c r="P46" s="2"/>
    </row>
    <row r="47" spans="1:16" ht="14.5" thickBot="1">
      <c r="A47" s="3"/>
      <c r="B47" s="51"/>
      <c r="C47" s="35" t="s">
        <v>63</v>
      </c>
      <c r="D47" s="72"/>
      <c r="E47" s="17"/>
      <c r="H47" s="4" t="s">
        <v>72</v>
      </c>
    </row>
    <row r="48" spans="1:16" ht="14.5" thickBot="1">
      <c r="B48" s="51"/>
      <c r="C48" s="31" t="s">
        <v>206</v>
      </c>
      <c r="D48" s="18"/>
      <c r="E48" s="17"/>
      <c r="H48" s="4" t="s">
        <v>73</v>
      </c>
    </row>
    <row r="49" spans="2:8">
      <c r="B49" s="51"/>
      <c r="C49" s="35" t="s">
        <v>59</v>
      </c>
      <c r="D49" s="62" t="s">
        <v>804</v>
      </c>
      <c r="E49" s="17"/>
      <c r="H49" s="4" t="s">
        <v>74</v>
      </c>
    </row>
    <row r="50" spans="2:8" ht="14.5">
      <c r="B50" s="51"/>
      <c r="C50" s="35" t="s">
        <v>61</v>
      </c>
      <c r="D50" s="74" t="s">
        <v>805</v>
      </c>
      <c r="E50" s="17"/>
      <c r="H50" s="4" t="s">
        <v>75</v>
      </c>
    </row>
    <row r="51" spans="2:8" ht="14.5" thickBot="1">
      <c r="B51" s="51"/>
      <c r="C51" s="35" t="s">
        <v>63</v>
      </c>
      <c r="D51" s="72"/>
      <c r="E51" s="17"/>
      <c r="H51" s="4" t="s">
        <v>76</v>
      </c>
    </row>
    <row r="52" spans="2:8" ht="14.5" thickBot="1">
      <c r="B52" s="51"/>
      <c r="C52" s="31" t="s">
        <v>206</v>
      </c>
      <c r="D52" s="18"/>
      <c r="E52" s="17"/>
      <c r="H52" s="4" t="s">
        <v>77</v>
      </c>
    </row>
    <row r="53" spans="2:8">
      <c r="B53" s="51"/>
      <c r="C53" s="35" t="s">
        <v>59</v>
      </c>
      <c r="D53" s="7"/>
      <c r="E53" s="17"/>
      <c r="H53" s="4" t="s">
        <v>78</v>
      </c>
    </row>
    <row r="54" spans="2:8">
      <c r="B54" s="51"/>
      <c r="C54" s="35" t="s">
        <v>61</v>
      </c>
      <c r="D54" s="6"/>
      <c r="E54" s="17"/>
      <c r="H54" s="4" t="s">
        <v>79</v>
      </c>
    </row>
    <row r="55" spans="2:8" ht="14.5" thickBot="1">
      <c r="B55" s="51"/>
      <c r="C55" s="35" t="s">
        <v>63</v>
      </c>
      <c r="D55" s="8"/>
      <c r="E55" s="17"/>
      <c r="H55" s="4" t="s">
        <v>80</v>
      </c>
    </row>
    <row r="56" spans="2:8" ht="14.5" thickBot="1">
      <c r="B56" s="51"/>
      <c r="C56" s="31" t="s">
        <v>206</v>
      </c>
      <c r="D56" s="18"/>
      <c r="E56" s="17"/>
      <c r="H56" s="4" t="s">
        <v>81</v>
      </c>
    </row>
    <row r="57" spans="2:8">
      <c r="B57" s="51"/>
      <c r="C57" s="35" t="s">
        <v>59</v>
      </c>
      <c r="D57" s="7"/>
      <c r="E57" s="17"/>
      <c r="H57" s="4" t="s">
        <v>82</v>
      </c>
    </row>
    <row r="58" spans="2:8">
      <c r="B58" s="51"/>
      <c r="C58" s="35" t="s">
        <v>61</v>
      </c>
      <c r="D58" s="6"/>
      <c r="E58" s="17"/>
      <c r="H58" s="4" t="s">
        <v>83</v>
      </c>
    </row>
    <row r="59" spans="2:8" ht="14.5" thickBot="1">
      <c r="B59" s="51"/>
      <c r="C59" s="35" t="s">
        <v>63</v>
      </c>
      <c r="D59" s="8"/>
      <c r="E59" s="17"/>
      <c r="H59" s="4" t="s">
        <v>84</v>
      </c>
    </row>
    <row r="60" spans="2:8" ht="14.5" thickBot="1">
      <c r="B60" s="56"/>
      <c r="C60" s="57"/>
      <c r="D60" s="36"/>
      <c r="E60" s="19"/>
      <c r="H60" s="4" t="s">
        <v>85</v>
      </c>
    </row>
    <row r="61" spans="2:8">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sheetData>
  <customSheetViews>
    <customSheetView guid="{72FF4EB1-1EC1-492E-9F48-B19563C44EC9}" scale="90" hiddenRows="1" hiddenColumns="1" topLeftCell="A36">
      <selection activeCell="D45" sqref="D45"/>
      <pageMargins left="0.7" right="0.7" top="0.75" bottom="0.75" header="0.3" footer="0.3"/>
      <pageSetup orientation="landscape" r:id="rId1"/>
    </customSheetView>
    <customSheetView guid="{305D66AA-67D0-E942-B2C2-1F4A2CEDD5CA}" scale="90" hiddenRows="1" hiddenColumns="1">
      <selection activeCell="D28" sqref="D28"/>
      <pageMargins left="0.7" right="0.7" top="0.75" bottom="0.75" header="0.3" footer="0.3"/>
      <pageSetup orientation="landscape" r:id="rId2"/>
    </customSheetView>
    <customSheetView guid="{C747A0BA-493C-4B41-8166-10CA03BB7D9E}" scale="90" hiddenRows="1" hiddenColumns="1">
      <selection activeCell="F25" sqref="F25"/>
      <pageMargins left="0.7" right="0.7" top="0.75" bottom="0.75" header="0.3" footer="0.3"/>
      <pageSetup orientation="landscape" r:id="rId3"/>
    </customSheetView>
    <customSheetView guid="{75097B10-F815-4D38-AF4F-AFA5E65ACDA2}" scale="90" hiddenRows="1" hiddenColumns="1" topLeftCell="A7">
      <selection activeCell="D19" sqref="D19"/>
      <pageMargins left="0.7" right="0.7" top="0.75" bottom="0.75" header="0.3" footer="0.3"/>
      <pageSetup orientation="landscape" r:id="rId4"/>
    </customSheetView>
    <customSheetView guid="{B2D4BF71-E217-4E4F-8FD3-0F71C993FD2B}" scale="90" hiddenRows="1" hiddenColumns="1" topLeftCell="A7">
      <selection activeCell="F25" sqref="F25"/>
      <pageMargins left="0.7" right="0.7" top="0.75" bottom="0.75" header="0.3" footer="0.3"/>
      <pageSetup orientation="landscape" r:id="rId5"/>
    </customSheetView>
    <customSheetView guid="{A20CAF61-ED7F-4543-9121-3949E9E471D3}" scale="90" hiddenRows="1" hiddenColumns="1" topLeftCell="A33">
      <selection activeCell="D45" sqref="D45"/>
      <pageMargins left="0.7" right="0.7" top="0.75" bottom="0.75" header="0.3" footer="0.3"/>
      <pageSetup orientation="landscape" r:id="rId6"/>
    </customSheetView>
    <customSheetView guid="{18B1A8AB-C304-43E7-9FC1-633886D49189}" scale="63" hiddenRows="1" hiddenColumns="1">
      <selection activeCell="D5" sqref="D5"/>
      <pageMargins left="0.7" right="0.7" top="0.75" bottom="0.75" header="0.3" footer="0.3"/>
      <pageSetup orientation="landscape" r:id="rId7"/>
    </customSheetView>
    <customSheetView guid="{8CF95058-DAE7-456F-9282-6C0F12A28B2A}" scale="90" hiddenRows="1" hiddenColumns="1" topLeftCell="A36">
      <selection activeCell="D45" sqref="D45"/>
      <pageMargins left="0.7" right="0.7" top="0.75" bottom="0.75" header="0.3" footer="0.3"/>
      <pageSetup orientation="landscape" r:id="rId8"/>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9" xr:uid="{00000000-0004-0000-0000-000000000000}"/>
    <hyperlink ref="D38" r:id="rId10" xr:uid="{00000000-0004-0000-0000-000001000000}"/>
    <hyperlink ref="D42" r:id="rId11" xr:uid="{00000000-0004-0000-0000-000002000000}"/>
  </hyperlinks>
  <pageMargins left="0.7" right="0.7" top="0.75" bottom="0.75" header="0.3" footer="0.3"/>
  <pageSetup orientation="landscape" r:id="rId12"/>
  <drawing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9"/>
  <sheetViews>
    <sheetView topLeftCell="A64" zoomScale="90" workbookViewId="0">
      <selection activeCell="E9" sqref="E9:F9"/>
    </sheetView>
  </sheetViews>
  <sheetFormatPr defaultColWidth="9.1796875" defaultRowHeight="14"/>
  <cols>
    <col min="1" max="1" width="1.453125" style="10" customWidth="1"/>
    <col min="2" max="2" width="1.453125" style="9" customWidth="1"/>
    <col min="3" max="3" width="10.26953125" style="9" customWidth="1"/>
    <col min="4" max="4" width="21" style="9" customWidth="1"/>
    <col min="5" max="5" width="57.1796875" style="10" customWidth="1"/>
    <col min="6" max="6" width="30.453125" style="10" customWidth="1"/>
    <col min="7" max="7" width="13.453125" style="10" customWidth="1"/>
    <col min="8" max="8" width="4" style="10" customWidth="1"/>
    <col min="9" max="9" width="1.453125" style="10" customWidth="1"/>
    <col min="10" max="10" width="0.81640625" style="10" customWidth="1"/>
    <col min="11" max="11" width="30.1796875" style="10" customWidth="1"/>
    <col min="12" max="12" width="18.1796875" style="10" customWidth="1"/>
    <col min="13" max="13" width="28.26953125" style="10" customWidth="1"/>
    <col min="14" max="14" width="9.26953125" style="10" customWidth="1"/>
    <col min="15" max="16384" width="9.1796875" style="10"/>
  </cols>
  <sheetData>
    <row r="1" spans="2:14" ht="14.5" thickBot="1"/>
    <row r="2" spans="2:14" ht="14.5" thickBot="1">
      <c r="B2" s="20"/>
      <c r="C2" s="21"/>
      <c r="D2" s="21"/>
      <c r="E2" s="22"/>
      <c r="F2" s="22"/>
      <c r="G2" s="22"/>
      <c r="H2" s="23"/>
    </row>
    <row r="3" spans="2:14" ht="20.5" thickBot="1">
      <c r="B3" s="24"/>
      <c r="C3" s="553" t="s">
        <v>880</v>
      </c>
      <c r="D3" s="554"/>
      <c r="E3" s="554"/>
      <c r="F3" s="554"/>
      <c r="G3" s="555"/>
      <c r="H3" s="217"/>
      <c r="K3" s="76"/>
    </row>
    <row r="4" spans="2:14">
      <c r="B4" s="556"/>
      <c r="C4" s="557"/>
      <c r="D4" s="557"/>
      <c r="E4" s="557"/>
      <c r="F4" s="557"/>
      <c r="G4" s="218"/>
      <c r="H4" s="217"/>
      <c r="K4" s="76"/>
    </row>
    <row r="5" spans="2:14">
      <c r="B5" s="219"/>
      <c r="C5" s="558"/>
      <c r="D5" s="558"/>
      <c r="E5" s="558"/>
      <c r="F5" s="558"/>
      <c r="G5" s="218"/>
      <c r="H5" s="217"/>
      <c r="K5" s="76"/>
    </row>
    <row r="6" spans="2:14">
      <c r="B6" s="219"/>
      <c r="C6" s="220"/>
      <c r="D6" s="221"/>
      <c r="E6" s="27"/>
      <c r="F6" s="218"/>
      <c r="G6" s="218"/>
      <c r="H6" s="217"/>
      <c r="K6" s="11"/>
    </row>
    <row r="7" spans="2:14">
      <c r="B7" s="219"/>
      <c r="C7" s="552" t="s">
        <v>237</v>
      </c>
      <c r="D7" s="552"/>
      <c r="E7" s="222"/>
      <c r="F7" s="218"/>
      <c r="G7" s="218"/>
      <c r="H7" s="217"/>
    </row>
    <row r="8" spans="2:14" ht="27.75" customHeight="1" thickBot="1">
      <c r="B8" s="219"/>
      <c r="C8" s="559" t="s">
        <v>251</v>
      </c>
      <c r="D8" s="559"/>
      <c r="E8" s="559"/>
      <c r="F8" s="559"/>
      <c r="G8" s="218"/>
      <c r="H8" s="217"/>
    </row>
    <row r="9" spans="2:14" ht="32.25" customHeight="1" thickBot="1">
      <c r="B9" s="219"/>
      <c r="C9" s="552" t="s">
        <v>879</v>
      </c>
      <c r="D9" s="552"/>
      <c r="E9" s="560">
        <v>2958583</v>
      </c>
      <c r="F9" s="561"/>
      <c r="G9" s="223"/>
      <c r="H9" s="217"/>
    </row>
    <row r="10" spans="2:14" ht="409.5" customHeight="1" thickBot="1">
      <c r="B10" s="219"/>
      <c r="C10" s="552" t="s">
        <v>238</v>
      </c>
      <c r="D10" s="552"/>
      <c r="E10" s="562" t="s">
        <v>1177</v>
      </c>
      <c r="F10" s="563"/>
      <c r="G10" s="218"/>
      <c r="H10" s="217"/>
    </row>
    <row r="11" spans="2:14" ht="14.5" thickBot="1">
      <c r="B11" s="219"/>
      <c r="C11" s="221"/>
      <c r="D11" s="221"/>
      <c r="E11" s="218"/>
      <c r="F11" s="218"/>
      <c r="G11" s="218"/>
      <c r="H11" s="217"/>
      <c r="K11" s="177"/>
    </row>
    <row r="12" spans="2:14" ht="18.75" customHeight="1" thickBot="1">
      <c r="B12" s="219"/>
      <c r="C12" s="552" t="s">
        <v>761</v>
      </c>
      <c r="D12" s="552"/>
      <c r="E12" s="560" t="s">
        <v>762</v>
      </c>
      <c r="F12" s="561"/>
      <c r="G12" s="218"/>
      <c r="H12" s="217"/>
      <c r="K12" s="177"/>
    </row>
    <row r="13" spans="2:14" ht="15" customHeight="1">
      <c r="B13" s="219"/>
      <c r="C13" s="564" t="s">
        <v>763</v>
      </c>
      <c r="D13" s="564"/>
      <c r="E13" s="564"/>
      <c r="F13" s="564"/>
      <c r="G13" s="218"/>
      <c r="H13" s="217"/>
      <c r="K13" s="177"/>
    </row>
    <row r="14" spans="2:14" ht="15" customHeight="1">
      <c r="B14" s="219"/>
      <c r="C14" s="224"/>
      <c r="D14" s="224"/>
      <c r="E14" s="224"/>
      <c r="F14" s="224"/>
      <c r="G14" s="218"/>
      <c r="H14" s="217"/>
      <c r="K14" s="177"/>
    </row>
    <row r="15" spans="2:14" ht="14.5" thickBot="1">
      <c r="B15" s="219"/>
      <c r="C15" s="552" t="s">
        <v>217</v>
      </c>
      <c r="D15" s="552"/>
      <c r="E15" s="218"/>
      <c r="F15" s="218"/>
      <c r="G15" s="218"/>
      <c r="H15" s="217"/>
      <c r="J15" s="11"/>
      <c r="K15" s="11"/>
      <c r="L15" s="11"/>
      <c r="M15" s="11"/>
      <c r="N15" s="11"/>
    </row>
    <row r="16" spans="2:14" ht="64.5" customHeight="1" thickBot="1">
      <c r="B16" s="219"/>
      <c r="C16" s="552" t="s">
        <v>886</v>
      </c>
      <c r="D16" s="552"/>
      <c r="E16" s="225" t="s">
        <v>218</v>
      </c>
      <c r="F16" s="226" t="s">
        <v>887</v>
      </c>
      <c r="G16" s="218"/>
      <c r="H16" s="217"/>
      <c r="J16" s="11"/>
      <c r="L16" s="227"/>
      <c r="M16" s="227"/>
      <c r="N16" s="11"/>
    </row>
    <row r="17" spans="2:14" ht="46.5" customHeight="1" thickBot="1">
      <c r="B17" s="219"/>
      <c r="C17" s="221"/>
      <c r="D17" s="221"/>
      <c r="E17" s="228" t="s">
        <v>347</v>
      </c>
      <c r="F17" s="229">
        <f>SUM(F18:F20)</f>
        <v>26571.46</v>
      </c>
      <c r="G17" s="230"/>
      <c r="H17" s="217"/>
      <c r="J17" s="11"/>
      <c r="K17" s="231"/>
      <c r="L17" s="232"/>
      <c r="M17" s="232"/>
      <c r="N17" s="11"/>
    </row>
    <row r="18" spans="2:14" ht="31.5" customHeight="1" thickBot="1">
      <c r="B18" s="219"/>
      <c r="C18" s="221"/>
      <c r="D18" s="221"/>
      <c r="E18" s="233" t="s">
        <v>359</v>
      </c>
      <c r="F18" s="234">
        <v>0</v>
      </c>
      <c r="G18" s="218"/>
      <c r="H18" s="217"/>
      <c r="J18" s="11"/>
      <c r="K18" s="231"/>
      <c r="L18" s="232"/>
      <c r="M18" s="232"/>
      <c r="N18" s="11"/>
    </row>
    <row r="19" spans="2:14" ht="31.5" customHeight="1" thickBot="1">
      <c r="B19" s="219"/>
      <c r="C19" s="221"/>
      <c r="D19" s="221"/>
      <c r="E19" s="233" t="s">
        <v>360</v>
      </c>
      <c r="F19" s="234">
        <v>7452.71</v>
      </c>
      <c r="G19" s="218"/>
      <c r="H19" s="217"/>
      <c r="J19" s="11"/>
      <c r="K19" s="231"/>
      <c r="L19" s="232"/>
      <c r="M19" s="232"/>
      <c r="N19" s="11"/>
    </row>
    <row r="20" spans="2:14" ht="31.5" customHeight="1" thickBot="1">
      <c r="B20" s="219"/>
      <c r="C20" s="221"/>
      <c r="D20" s="221"/>
      <c r="E20" s="233" t="s">
        <v>361</v>
      </c>
      <c r="F20" s="234">
        <v>19118.75</v>
      </c>
      <c r="G20" s="218"/>
      <c r="H20" s="217"/>
      <c r="J20" s="11"/>
      <c r="L20" s="232"/>
      <c r="M20" s="232"/>
      <c r="N20" s="11"/>
    </row>
    <row r="21" spans="2:14" ht="46.5" customHeight="1" thickBot="1">
      <c r="B21" s="219"/>
      <c r="C21" s="221"/>
      <c r="D21" s="221"/>
      <c r="E21" s="235" t="s">
        <v>304</v>
      </c>
      <c r="F21" s="229">
        <f>SUM(F22:F23)</f>
        <v>113411.20999999999</v>
      </c>
      <c r="G21" s="230"/>
      <c r="H21" s="217"/>
      <c r="J21" s="11"/>
      <c r="K21" s="236"/>
      <c r="L21" s="232"/>
      <c r="M21" s="232"/>
      <c r="N21" s="11"/>
    </row>
    <row r="22" spans="2:14" ht="46.5" customHeight="1" thickBot="1">
      <c r="B22" s="219"/>
      <c r="C22" s="221"/>
      <c r="D22" s="221"/>
      <c r="E22" s="237" t="s">
        <v>362</v>
      </c>
      <c r="F22" s="234">
        <v>9675.09</v>
      </c>
      <c r="G22" s="218"/>
      <c r="H22" s="217"/>
      <c r="J22" s="11"/>
      <c r="K22" s="231"/>
      <c r="L22" s="232"/>
      <c r="M22" s="232"/>
      <c r="N22" s="11"/>
    </row>
    <row r="23" spans="2:14" ht="46.5" customHeight="1" thickBot="1">
      <c r="B23" s="219"/>
      <c r="C23" s="221"/>
      <c r="D23" s="221"/>
      <c r="E23" s="237" t="s">
        <v>363</v>
      </c>
      <c r="F23" s="234">
        <v>103736.12</v>
      </c>
      <c r="G23" s="218"/>
      <c r="H23" s="217"/>
      <c r="J23" s="11"/>
      <c r="K23" s="231"/>
      <c r="L23" s="232"/>
      <c r="M23" s="232"/>
      <c r="N23" s="11"/>
    </row>
    <row r="24" spans="2:14" ht="14.5" thickBot="1">
      <c r="B24" s="219"/>
      <c r="C24" s="221"/>
      <c r="D24" s="221"/>
      <c r="E24" s="235" t="s">
        <v>305</v>
      </c>
      <c r="F24" s="229">
        <f>SUM(F25:F30)</f>
        <v>761834.56</v>
      </c>
      <c r="G24" s="230"/>
      <c r="H24" s="217"/>
      <c r="J24" s="11"/>
      <c r="K24" s="238"/>
      <c r="L24" s="232"/>
      <c r="M24" s="232"/>
      <c r="N24" s="11"/>
    </row>
    <row r="25" spans="2:14" ht="14.5" thickBot="1">
      <c r="B25" s="219"/>
      <c r="C25" s="221"/>
      <c r="D25" s="221"/>
      <c r="E25" s="237" t="s">
        <v>364</v>
      </c>
      <c r="F25" s="234">
        <v>75166.44</v>
      </c>
      <c r="G25" s="218"/>
      <c r="H25" s="217"/>
      <c r="J25" s="11"/>
      <c r="K25" s="231"/>
      <c r="L25" s="232"/>
      <c r="M25" s="232"/>
      <c r="N25" s="11"/>
    </row>
    <row r="26" spans="2:14" ht="14.5" thickBot="1">
      <c r="B26" s="219"/>
      <c r="C26" s="221"/>
      <c r="D26" s="221"/>
      <c r="E26" s="237" t="s">
        <v>365</v>
      </c>
      <c r="F26" s="234">
        <v>159782.26</v>
      </c>
      <c r="G26" s="218"/>
      <c r="H26" s="217"/>
      <c r="J26" s="11"/>
      <c r="K26" s="231"/>
      <c r="L26" s="232"/>
      <c r="M26" s="232"/>
      <c r="N26" s="11"/>
    </row>
    <row r="27" spans="2:14" ht="26.5" thickBot="1">
      <c r="B27" s="219"/>
      <c r="C27" s="221"/>
      <c r="D27" s="221"/>
      <c r="E27" s="237" t="s">
        <v>366</v>
      </c>
      <c r="F27" s="234">
        <v>327059.81</v>
      </c>
      <c r="G27" s="218"/>
      <c r="H27" s="217"/>
      <c r="J27" s="11"/>
      <c r="K27" s="231"/>
      <c r="L27" s="232"/>
      <c r="M27" s="232"/>
      <c r="N27" s="11"/>
    </row>
    <row r="28" spans="2:14" ht="14.5" thickBot="1">
      <c r="B28" s="219"/>
      <c r="C28" s="221"/>
      <c r="D28" s="221"/>
      <c r="E28" s="237" t="s">
        <v>367</v>
      </c>
      <c r="F28" s="234">
        <v>189970.3</v>
      </c>
      <c r="G28" s="218"/>
      <c r="H28" s="217"/>
      <c r="J28" s="11"/>
      <c r="K28" s="231"/>
      <c r="L28" s="232"/>
      <c r="M28" s="232"/>
      <c r="N28" s="11"/>
    </row>
    <row r="29" spans="2:14" ht="14.5" thickBot="1">
      <c r="B29" s="219"/>
      <c r="C29" s="221"/>
      <c r="D29" s="221"/>
      <c r="E29" s="237" t="s">
        <v>368</v>
      </c>
      <c r="F29" s="234">
        <v>1826.04</v>
      </c>
      <c r="G29" s="218"/>
      <c r="H29" s="217"/>
      <c r="J29" s="11"/>
      <c r="K29" s="231"/>
      <c r="L29" s="232"/>
      <c r="M29" s="232"/>
      <c r="N29" s="11"/>
    </row>
    <row r="30" spans="2:14" ht="14.5" thickBot="1">
      <c r="B30" s="219"/>
      <c r="C30" s="221"/>
      <c r="D30" s="221"/>
      <c r="E30" s="237" t="s">
        <v>369</v>
      </c>
      <c r="F30" s="234">
        <v>8029.71</v>
      </c>
      <c r="G30" s="218"/>
      <c r="H30" s="217"/>
      <c r="J30" s="11"/>
      <c r="K30" s="231"/>
      <c r="L30" s="232"/>
      <c r="M30" s="232"/>
      <c r="N30" s="11"/>
    </row>
    <row r="31" spans="2:14" ht="14.5" thickBot="1">
      <c r="B31" s="219"/>
      <c r="C31" s="221"/>
      <c r="D31" s="221"/>
      <c r="E31" s="235" t="s">
        <v>338</v>
      </c>
      <c r="F31" s="229">
        <f>F32</f>
        <v>1478.25</v>
      </c>
      <c r="G31" s="230"/>
      <c r="H31" s="217"/>
      <c r="J31" s="11"/>
      <c r="K31" s="232"/>
      <c r="L31" s="232"/>
      <c r="M31" s="232"/>
      <c r="N31" s="11"/>
    </row>
    <row r="32" spans="2:14" ht="14.5" thickBot="1">
      <c r="B32" s="219"/>
      <c r="C32" s="221"/>
      <c r="D32" s="221"/>
      <c r="E32" s="239" t="s">
        <v>370</v>
      </c>
      <c r="F32" s="240">
        <v>1478.25</v>
      </c>
      <c r="G32" s="218"/>
      <c r="H32" s="217"/>
      <c r="J32" s="11"/>
      <c r="K32" s="231"/>
      <c r="L32" s="232"/>
      <c r="M32" s="232"/>
      <c r="N32" s="11"/>
    </row>
    <row r="33" spans="2:14" ht="26.5" thickBot="1">
      <c r="B33" s="219"/>
      <c r="C33" s="526"/>
      <c r="D33" s="526"/>
      <c r="E33" s="239" t="s">
        <v>1178</v>
      </c>
      <c r="F33" s="240"/>
      <c r="G33" s="218"/>
      <c r="H33" s="217"/>
      <c r="J33" s="11"/>
      <c r="K33" s="231"/>
      <c r="L33" s="232"/>
      <c r="M33" s="232"/>
      <c r="N33" s="11"/>
    </row>
    <row r="34" spans="2:14" ht="14.5" thickBot="1">
      <c r="B34" s="219"/>
      <c r="C34" s="221"/>
      <c r="D34" s="221"/>
      <c r="E34" s="241" t="s">
        <v>381</v>
      </c>
      <c r="F34" s="242">
        <v>76048.06</v>
      </c>
      <c r="G34" s="230"/>
      <c r="H34" s="217"/>
      <c r="J34" s="11"/>
      <c r="K34" s="231"/>
      <c r="L34" s="232"/>
      <c r="M34" s="232"/>
      <c r="N34" s="11"/>
    </row>
    <row r="35" spans="2:14" ht="26.5" thickBot="1">
      <c r="B35" s="219"/>
      <c r="C35" s="221"/>
      <c r="D35" s="221"/>
      <c r="E35" s="241" t="s">
        <v>371</v>
      </c>
      <c r="F35" s="243">
        <v>-20611.28</v>
      </c>
      <c r="G35" s="230"/>
      <c r="H35" s="217"/>
      <c r="J35" s="11"/>
      <c r="K35" s="232"/>
      <c r="L35" s="232"/>
      <c r="M35" s="232"/>
      <c r="N35" s="11"/>
    </row>
    <row r="36" spans="2:14" ht="14.5" thickBot="1">
      <c r="B36" s="219"/>
      <c r="C36" s="221"/>
      <c r="D36" s="221"/>
      <c r="E36" s="244" t="s">
        <v>280</v>
      </c>
      <c r="F36" s="544">
        <f>F17+F21+F24+F31+F34+F35</f>
        <v>958732.26</v>
      </c>
      <c r="G36" s="230"/>
      <c r="H36" s="217"/>
      <c r="J36" s="11"/>
      <c r="K36" s="245"/>
      <c r="L36" s="232"/>
      <c r="M36" s="232"/>
      <c r="N36" s="11"/>
    </row>
    <row r="37" spans="2:14" ht="11.25" customHeight="1">
      <c r="B37" s="219"/>
      <c r="C37" s="221"/>
      <c r="D37" s="221"/>
      <c r="E37" s="218"/>
      <c r="F37" s="218"/>
      <c r="G37" s="218"/>
      <c r="H37" s="217"/>
      <c r="J37" s="11"/>
      <c r="K37" s="79"/>
      <c r="L37" s="11"/>
      <c r="M37" s="11"/>
      <c r="N37" s="11"/>
    </row>
    <row r="38" spans="2:14" ht="41.5" customHeight="1" thickBot="1">
      <c r="B38" s="219"/>
      <c r="C38" s="566" t="s">
        <v>285</v>
      </c>
      <c r="D38" s="566"/>
      <c r="E38" s="218"/>
      <c r="F38" s="218"/>
      <c r="G38" s="218"/>
      <c r="H38" s="217"/>
      <c r="J38" s="11"/>
      <c r="K38" s="77"/>
      <c r="L38" s="11"/>
      <c r="M38" s="11"/>
      <c r="N38" s="11"/>
    </row>
    <row r="39" spans="2:14" ht="82.25" customHeight="1" thickBot="1">
      <c r="B39" s="219"/>
      <c r="C39" s="552" t="s">
        <v>797</v>
      </c>
      <c r="D39" s="552"/>
      <c r="E39" s="246" t="s">
        <v>1180</v>
      </c>
      <c r="F39" s="247" t="s">
        <v>219</v>
      </c>
      <c r="G39" s="248" t="s">
        <v>252</v>
      </c>
      <c r="H39" s="217"/>
      <c r="K39" s="77"/>
    </row>
    <row r="40" spans="2:14" ht="26">
      <c r="B40" s="219"/>
      <c r="C40" s="221"/>
      <c r="D40" s="221"/>
      <c r="E40" s="529" t="s">
        <v>347</v>
      </c>
      <c r="F40" s="535">
        <f>SUM(F41:F43)</f>
        <v>45770.82</v>
      </c>
      <c r="G40" s="542">
        <v>43008</v>
      </c>
      <c r="H40" s="217"/>
    </row>
    <row r="41" spans="2:14">
      <c r="B41" s="219"/>
      <c r="C41" s="221"/>
      <c r="D41" s="221"/>
      <c r="E41" s="531" t="s">
        <v>359</v>
      </c>
      <c r="F41" s="536">
        <v>24200</v>
      </c>
      <c r="G41" s="542">
        <v>43008</v>
      </c>
      <c r="H41" s="217"/>
    </row>
    <row r="42" spans="2:14" ht="26">
      <c r="B42" s="219"/>
      <c r="C42" s="221"/>
      <c r="D42" s="221"/>
      <c r="E42" s="531" t="s">
        <v>360</v>
      </c>
      <c r="F42" s="536">
        <v>10836</v>
      </c>
      <c r="G42" s="542">
        <v>43008</v>
      </c>
      <c r="H42" s="217"/>
    </row>
    <row r="43" spans="2:14">
      <c r="B43" s="219"/>
      <c r="C43" s="221"/>
      <c r="D43" s="221"/>
      <c r="E43" s="531" t="s">
        <v>402</v>
      </c>
      <c r="F43" s="536">
        <v>10734.82</v>
      </c>
      <c r="G43" s="542">
        <v>43008</v>
      </c>
      <c r="H43" s="217"/>
    </row>
    <row r="44" spans="2:14" ht="26">
      <c r="B44" s="219"/>
      <c r="C44" s="221"/>
      <c r="D44" s="221"/>
      <c r="E44" s="530" t="s">
        <v>304</v>
      </c>
      <c r="F44" s="537">
        <f>F45+F46</f>
        <v>165394.67000000001</v>
      </c>
      <c r="G44" s="542">
        <v>43008</v>
      </c>
      <c r="H44" s="217"/>
    </row>
    <row r="45" spans="2:14" ht="26">
      <c r="B45" s="219"/>
      <c r="C45" s="221"/>
      <c r="D45" s="221"/>
      <c r="E45" s="532" t="s">
        <v>382</v>
      </c>
      <c r="F45" s="536">
        <v>9042</v>
      </c>
      <c r="G45" s="542">
        <v>43008</v>
      </c>
      <c r="H45" s="217"/>
    </row>
    <row r="46" spans="2:14" ht="26">
      <c r="B46" s="219"/>
      <c r="C46" s="221"/>
      <c r="D46" s="221"/>
      <c r="E46" s="532" t="s">
        <v>363</v>
      </c>
      <c r="F46" s="536">
        <v>156352.67000000001</v>
      </c>
      <c r="G46" s="542">
        <v>43008</v>
      </c>
      <c r="H46" s="217"/>
    </row>
    <row r="47" spans="2:14">
      <c r="B47" s="219"/>
      <c r="C47" s="221"/>
      <c r="D47" s="221"/>
      <c r="E47" s="530" t="s">
        <v>305</v>
      </c>
      <c r="F47" s="538">
        <f>SUM(F48:F53)</f>
        <v>1366786.1700000002</v>
      </c>
      <c r="G47" s="542">
        <v>43008</v>
      </c>
      <c r="H47" s="217"/>
    </row>
    <row r="48" spans="2:14">
      <c r="B48" s="219"/>
      <c r="C48" s="221"/>
      <c r="D48" s="221"/>
      <c r="E48" s="533" t="s">
        <v>364</v>
      </c>
      <c r="F48" s="536">
        <v>114548.08</v>
      </c>
      <c r="G48" s="542">
        <v>43008</v>
      </c>
      <c r="H48" s="217"/>
    </row>
    <row r="49" spans="2:11">
      <c r="B49" s="219"/>
      <c r="C49" s="221"/>
      <c r="D49" s="221"/>
      <c r="E49" s="533" t="s">
        <v>365</v>
      </c>
      <c r="F49" s="539">
        <v>752035.14</v>
      </c>
      <c r="G49" s="542">
        <v>43008</v>
      </c>
      <c r="H49" s="217"/>
      <c r="K49" s="249"/>
    </row>
    <row r="50" spans="2:11" ht="26">
      <c r="B50" s="219"/>
      <c r="C50" s="221"/>
      <c r="D50" s="221"/>
      <c r="E50" s="533" t="s">
        <v>366</v>
      </c>
      <c r="F50" s="536">
        <v>424124.29</v>
      </c>
      <c r="G50" s="542">
        <v>43008</v>
      </c>
      <c r="H50" s="217"/>
    </row>
    <row r="51" spans="2:11">
      <c r="B51" s="219"/>
      <c r="C51" s="221"/>
      <c r="D51" s="221"/>
      <c r="E51" s="533" t="s">
        <v>367</v>
      </c>
      <c r="F51" s="536">
        <v>62003.360000000001</v>
      </c>
      <c r="G51" s="542">
        <v>43008</v>
      </c>
      <c r="H51" s="217"/>
    </row>
    <row r="52" spans="2:11">
      <c r="B52" s="219"/>
      <c r="C52" s="221"/>
      <c r="D52" s="221"/>
      <c r="E52" s="533" t="s">
        <v>368</v>
      </c>
      <c r="F52" s="536">
        <v>2587.5</v>
      </c>
      <c r="G52" s="542">
        <v>43008</v>
      </c>
      <c r="H52" s="217"/>
    </row>
    <row r="53" spans="2:11">
      <c r="B53" s="219"/>
      <c r="C53" s="221"/>
      <c r="D53" s="221"/>
      <c r="E53" s="533" t="s">
        <v>369</v>
      </c>
      <c r="F53" s="536">
        <v>11487.8</v>
      </c>
      <c r="G53" s="542">
        <v>43008</v>
      </c>
      <c r="H53" s="217"/>
      <c r="K53" s="249"/>
    </row>
    <row r="54" spans="2:11">
      <c r="B54" s="219"/>
      <c r="C54" s="221"/>
      <c r="D54" s="221"/>
      <c r="E54" s="530" t="s">
        <v>338</v>
      </c>
      <c r="F54" s="537">
        <f>F55</f>
        <v>16584.14</v>
      </c>
      <c r="G54" s="542">
        <v>43008</v>
      </c>
      <c r="H54" s="217"/>
    </row>
    <row r="55" spans="2:11">
      <c r="B55" s="219"/>
      <c r="C55" s="221"/>
      <c r="D55" s="221"/>
      <c r="E55" s="533" t="s">
        <v>370</v>
      </c>
      <c r="F55" s="536">
        <v>16584.14</v>
      </c>
      <c r="G55" s="542">
        <v>43008</v>
      </c>
      <c r="H55" s="217"/>
    </row>
    <row r="56" spans="2:11" ht="26">
      <c r="B56" s="219"/>
      <c r="C56" s="526"/>
      <c r="D56" s="526"/>
      <c r="E56" s="533" t="s">
        <v>1178</v>
      </c>
      <c r="F56" s="536" t="s">
        <v>1179</v>
      </c>
      <c r="G56" s="542">
        <v>43008</v>
      </c>
      <c r="H56" s="217"/>
    </row>
    <row r="57" spans="2:11">
      <c r="B57" s="219"/>
      <c r="C57" s="221"/>
      <c r="D57" s="221"/>
      <c r="E57" s="534" t="s">
        <v>383</v>
      </c>
      <c r="F57" s="540">
        <v>137068.60999999999</v>
      </c>
      <c r="G57" s="542">
        <v>43008</v>
      </c>
      <c r="H57" s="217"/>
      <c r="K57" s="249"/>
    </row>
    <row r="58" spans="2:11" ht="14.5" thickBot="1">
      <c r="B58" s="219"/>
      <c r="C58" s="221"/>
      <c r="D58" s="221"/>
      <c r="E58" s="461"/>
      <c r="F58" s="462"/>
      <c r="G58" s="542">
        <v>43008</v>
      </c>
      <c r="H58" s="217"/>
    </row>
    <row r="59" spans="2:11" ht="14.5" thickBot="1">
      <c r="B59" s="219"/>
      <c r="C59" s="221"/>
      <c r="D59" s="221"/>
      <c r="E59" s="250" t="s">
        <v>384</v>
      </c>
      <c r="F59" s="541">
        <f>F40+F44+F47+F54+F57</f>
        <v>1731604.4100000001</v>
      </c>
      <c r="G59" s="542">
        <v>43008</v>
      </c>
      <c r="H59" s="217"/>
      <c r="K59" s="251"/>
    </row>
    <row r="60" spans="2:11">
      <c r="B60" s="219"/>
      <c r="C60" s="221"/>
      <c r="D60" s="221"/>
      <c r="E60" s="218"/>
      <c r="F60" s="218"/>
      <c r="G60" s="218"/>
      <c r="H60" s="217"/>
    </row>
    <row r="61" spans="2:11" ht="34.5" customHeight="1" thickBot="1">
      <c r="B61" s="219"/>
      <c r="C61" s="552" t="s">
        <v>950</v>
      </c>
      <c r="D61" s="552"/>
      <c r="E61" s="552"/>
      <c r="F61" s="552"/>
      <c r="G61" s="252"/>
      <c r="H61" s="217"/>
    </row>
    <row r="62" spans="2:11" ht="171.75" customHeight="1" thickBot="1">
      <c r="B62" s="219"/>
      <c r="C62" s="552" t="s">
        <v>214</v>
      </c>
      <c r="D62" s="552"/>
      <c r="E62" s="567" t="s">
        <v>996</v>
      </c>
      <c r="F62" s="568"/>
      <c r="G62" s="218"/>
      <c r="H62" s="217"/>
    </row>
    <row r="63" spans="2:11" ht="14.5" thickBot="1">
      <c r="B63" s="219"/>
      <c r="C63" s="569"/>
      <c r="D63" s="569"/>
      <c r="E63" s="569"/>
      <c r="F63" s="569"/>
      <c r="G63" s="218"/>
      <c r="H63" s="217"/>
    </row>
    <row r="64" spans="2:11" ht="59.25" customHeight="1" thickBot="1">
      <c r="B64" s="219"/>
      <c r="C64" s="552" t="s">
        <v>215</v>
      </c>
      <c r="D64" s="552"/>
      <c r="E64" s="570"/>
      <c r="F64" s="571"/>
      <c r="G64" s="218"/>
      <c r="H64" s="217"/>
      <c r="K64" s="253"/>
    </row>
    <row r="65" spans="2:8" ht="191" customHeight="1" thickBot="1">
      <c r="B65" s="219"/>
      <c r="C65" s="552" t="s">
        <v>216</v>
      </c>
      <c r="D65" s="552"/>
      <c r="E65" s="572" t="s">
        <v>997</v>
      </c>
      <c r="F65" s="573"/>
      <c r="G65" s="218"/>
      <c r="H65" s="217"/>
    </row>
    <row r="66" spans="2:8">
      <c r="B66" s="219"/>
      <c r="C66" s="221"/>
      <c r="D66" s="221"/>
      <c r="E66" s="218"/>
      <c r="F66" s="218"/>
      <c r="G66" s="218"/>
      <c r="H66" s="217"/>
    </row>
    <row r="67" spans="2:8" ht="14.5" thickBot="1">
      <c r="B67" s="254"/>
      <c r="C67" s="565"/>
      <c r="D67" s="565"/>
      <c r="E67" s="255"/>
      <c r="F67" s="256"/>
      <c r="G67" s="256"/>
      <c r="H67" s="257"/>
    </row>
    <row r="68" spans="2:8" s="12" customFormat="1" ht="65" customHeight="1">
      <c r="B68" s="258"/>
      <c r="C68" s="574"/>
      <c r="D68" s="574"/>
      <c r="E68" s="575"/>
      <c r="F68" s="575"/>
      <c r="G68" s="236"/>
    </row>
    <row r="69" spans="2:8" ht="59.25" customHeight="1">
      <c r="B69" s="258"/>
      <c r="C69" s="259"/>
      <c r="D69" s="259"/>
      <c r="E69" s="232"/>
      <c r="F69" s="232"/>
      <c r="G69" s="236"/>
    </row>
    <row r="70" spans="2:8" ht="50" customHeight="1">
      <c r="B70" s="258"/>
      <c r="C70" s="576"/>
      <c r="D70" s="576"/>
      <c r="E70" s="577"/>
      <c r="F70" s="577"/>
      <c r="G70" s="236"/>
    </row>
    <row r="71" spans="2:8" ht="100" customHeight="1">
      <c r="B71" s="258"/>
      <c r="C71" s="576"/>
      <c r="D71" s="576"/>
      <c r="E71" s="578"/>
      <c r="F71" s="578"/>
      <c r="G71" s="236"/>
    </row>
    <row r="72" spans="2:8">
      <c r="B72" s="258"/>
      <c r="C72" s="258"/>
      <c r="D72" s="258"/>
      <c r="E72" s="236"/>
      <c r="F72" s="236"/>
      <c r="G72" s="236"/>
    </row>
    <row r="73" spans="2:8">
      <c r="B73" s="258"/>
      <c r="C73" s="574"/>
      <c r="D73" s="574"/>
      <c r="E73" s="236"/>
      <c r="F73" s="236"/>
      <c r="G73" s="236"/>
    </row>
    <row r="74" spans="2:8" ht="50" customHeight="1">
      <c r="B74" s="258"/>
      <c r="C74" s="574"/>
      <c r="D74" s="574"/>
      <c r="E74" s="578"/>
      <c r="F74" s="578"/>
      <c r="G74" s="236"/>
    </row>
    <row r="75" spans="2:8" ht="100" customHeight="1">
      <c r="B75" s="258"/>
      <c r="C75" s="576"/>
      <c r="D75" s="576"/>
      <c r="E75" s="578"/>
      <c r="F75" s="578"/>
      <c r="G75" s="236"/>
    </row>
    <row r="76" spans="2:8">
      <c r="B76" s="258"/>
      <c r="C76" s="260"/>
      <c r="D76" s="258"/>
      <c r="E76" s="261"/>
      <c r="F76" s="236"/>
      <c r="G76" s="236"/>
    </row>
    <row r="77" spans="2:8">
      <c r="B77" s="258"/>
      <c r="C77" s="260"/>
      <c r="D77" s="260"/>
      <c r="E77" s="261"/>
      <c r="F77" s="261"/>
      <c r="G77" s="262"/>
    </row>
    <row r="78" spans="2:8">
      <c r="E78" s="13"/>
      <c r="F78" s="13"/>
    </row>
    <row r="79" spans="2:8">
      <c r="E79" s="13"/>
      <c r="F79" s="13"/>
    </row>
  </sheetData>
  <customSheetViews>
    <customSheetView guid="{72FF4EB1-1EC1-492E-9F48-B19563C44EC9}" scale="90" topLeftCell="A64">
      <selection activeCell="E9" sqref="E9:F9"/>
      <pageMargins left="0.23622047244094491" right="0.23622047244094491" top="0.19685039370078741" bottom="0.19685039370078741" header="0.15748031496062992" footer="0.15748031496062992"/>
      <pageSetup scale="70" orientation="portrait" r:id="rId1"/>
    </customSheetView>
    <customSheetView guid="{305D66AA-67D0-E942-B2C2-1F4A2CEDD5CA}" showPageBreaks="1" printArea="1">
      <selection activeCell="K27" sqref="K27"/>
      <pageMargins left="0.23622047244094491" right="0.23622047244094491" top="0.19685039370078741" bottom="0.19685039370078741" header="0.15748031496062992" footer="0.15748031496062992"/>
      <pageSetup scale="70" orientation="portrait" r:id="rId2"/>
    </customSheetView>
    <customSheetView guid="{C747A0BA-493C-4B41-8166-10CA03BB7D9E}" scale="90" showPageBreaks="1" printArea="1" topLeftCell="A23">
      <selection activeCell="L37" sqref="L37"/>
      <pageMargins left="0.23622047244094491" right="0.23622047244094491" top="0.19685039370078741" bottom="0.19685039370078741" header="0.15748031496062992" footer="0.15748031496062992"/>
      <pageSetup scale="70" orientation="portrait" r:id="rId3"/>
    </customSheetView>
    <customSheetView guid="{75097B10-F815-4D38-AF4F-AFA5E65ACDA2}" scale="90">
      <selection activeCell="E9" sqref="E9:F9"/>
      <pageMargins left="0.23622047244094491" right="0.23622047244094491" top="0.19685039370078741" bottom="0.19685039370078741" header="0.15748031496062992" footer="0.15748031496062992"/>
      <pageSetup scale="70" orientation="portrait" r:id="rId4"/>
    </customSheetView>
    <customSheetView guid="{B2D4BF71-E217-4E4F-8FD3-0F71C993FD2B}" scale="90" topLeftCell="A34">
      <selection activeCell="L18" sqref="L18"/>
      <pageMargins left="0.23622047244094491" right="0.23622047244094491" top="0.19685039370078741" bottom="0.19685039370078741" header="0.15748031496062992" footer="0.15748031496062992"/>
      <pageSetup scale="70" orientation="portrait" r:id="rId5"/>
    </customSheetView>
    <customSheetView guid="{A20CAF61-ED7F-4543-9121-3949E9E471D3}" scale="90" showPageBreaks="1" printArea="1" topLeftCell="A45">
      <selection activeCell="E54" sqref="E54"/>
      <pageMargins left="0.23622047244094491" right="0.23622047244094491" top="0.19685039370078741" bottom="0.19685039370078741" header="0.15748031496062992" footer="0.15748031496062992"/>
      <pageSetup scale="70" orientation="portrait" r:id="rId6"/>
    </customSheetView>
    <customSheetView guid="{18B1A8AB-C304-43E7-9FC1-633886D49189}" scale="90" showPageBreaks="1" printArea="1" topLeftCell="A16">
      <selection activeCell="M22" sqref="M22"/>
      <pageMargins left="0.23622047244094491" right="0.23622047244094491" top="0.19685039370078741" bottom="0.19685039370078741" header="0.15748031496062992" footer="0.15748031496062992"/>
      <pageSetup scale="70" orientation="portrait" r:id="rId7"/>
    </customSheetView>
    <customSheetView guid="{8CF95058-DAE7-456F-9282-6C0F12A28B2A}" scale="90" showPageBreaks="1" printArea="1" topLeftCell="A64">
      <selection activeCell="E9" sqref="E9:F9"/>
      <pageMargins left="0.23622047244094491" right="0.23622047244094491" top="0.19685039370078741" bottom="0.19685039370078741" header="0.15748031496062992" footer="0.15748031496062992"/>
      <pageSetup scale="70" orientation="portrait" r:id="rId8"/>
    </customSheetView>
  </customSheetViews>
  <mergeCells count="36">
    <mergeCell ref="C73:D73"/>
    <mergeCell ref="C74:D74"/>
    <mergeCell ref="E74:F74"/>
    <mergeCell ref="C75:D75"/>
    <mergeCell ref="E75:F75"/>
    <mergeCell ref="C68:D68"/>
    <mergeCell ref="E68:F68"/>
    <mergeCell ref="C70:D70"/>
    <mergeCell ref="E70:F70"/>
    <mergeCell ref="C71:D71"/>
    <mergeCell ref="E71:F71"/>
    <mergeCell ref="C67:D67"/>
    <mergeCell ref="C16:D16"/>
    <mergeCell ref="C38:D38"/>
    <mergeCell ref="C39:D39"/>
    <mergeCell ref="C61:F61"/>
    <mergeCell ref="C62:D62"/>
    <mergeCell ref="E62:F62"/>
    <mergeCell ref="C63:F63"/>
    <mergeCell ref="C64:D64"/>
    <mergeCell ref="E64:F64"/>
    <mergeCell ref="C65:D65"/>
    <mergeCell ref="E65:F65"/>
    <mergeCell ref="C15:D15"/>
    <mergeCell ref="C3:G3"/>
    <mergeCell ref="B4:F4"/>
    <mergeCell ref="C5:F5"/>
    <mergeCell ref="C7:D7"/>
    <mergeCell ref="C8:F8"/>
    <mergeCell ref="C9:D9"/>
    <mergeCell ref="E9:F9"/>
    <mergeCell ref="C10:D10"/>
    <mergeCell ref="E10:F10"/>
    <mergeCell ref="C12:D12"/>
    <mergeCell ref="E12:F12"/>
    <mergeCell ref="C13:F13"/>
  </mergeCells>
  <phoneticPr fontId="45" type="noConversion"/>
  <dataValidations count="2">
    <dataValidation type="list" allowBlank="1" showInputMessage="1" showErrorMessage="1" sqref="E74" xr:uid="{00000000-0002-0000-0100-000000000000}">
      <formula1>$K$80:$K$81</formula1>
    </dataValidation>
    <dataValidation type="whole" allowBlank="1" showInputMessage="1" showErrorMessage="1" sqref="E70 E64 E9" xr:uid="{00000000-0002-0000-0100-000001000000}">
      <formula1>-999999999</formula1>
      <formula2>999999999</formula2>
    </dataValidation>
  </dataValidations>
  <pageMargins left="0.23622047244094491" right="0.23622047244094491" top="0.19685039370078741" bottom="0.19685039370078741" header="0.15748031496062992" footer="0.15748031496062992"/>
  <pageSetup scale="70"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43"/>
  <sheetViews>
    <sheetView topLeftCell="A7" zoomScale="80" zoomScaleNormal="80" zoomScalePageLayoutView="80" workbookViewId="0">
      <selection activeCell="C89" sqref="C89:D89"/>
    </sheetView>
  </sheetViews>
  <sheetFormatPr defaultColWidth="8.81640625" defaultRowHeight="14.5"/>
  <cols>
    <col min="1" max="1" width="2" style="265" customWidth="1"/>
    <col min="2" max="2" width="1.6328125" style="265" customWidth="1"/>
    <col min="3" max="3" width="39.1796875" style="265" customWidth="1"/>
    <col min="4" max="4" width="41" style="265" customWidth="1"/>
    <col min="5" max="5" width="17.6328125" style="265" customWidth="1"/>
    <col min="6" max="6" width="18.81640625" style="265" customWidth="1"/>
    <col min="7" max="7" width="17" style="265" customWidth="1"/>
    <col min="8" max="8" width="25.453125" style="265" customWidth="1"/>
    <col min="9" max="9" width="15.26953125" style="265" customWidth="1"/>
    <col min="10" max="11" width="16" style="265" customWidth="1"/>
    <col min="12" max="12" width="1.6328125" style="314" customWidth="1"/>
    <col min="13" max="13" width="8.81640625" style="265"/>
    <col min="14" max="14" width="12.26953125" style="265" bestFit="1" customWidth="1"/>
    <col min="15" max="23" width="8.81640625" style="265"/>
    <col min="24" max="24" width="16.1796875" style="265" customWidth="1"/>
    <col min="25" max="16384" width="8.81640625" style="265"/>
  </cols>
  <sheetData>
    <row r="1" spans="1:12" ht="15.5" thickTop="1" thickBot="1">
      <c r="A1" s="263"/>
      <c r="B1" s="263"/>
      <c r="C1" s="263"/>
      <c r="D1" s="263"/>
      <c r="E1" s="263"/>
      <c r="F1" s="263"/>
      <c r="G1" s="263"/>
      <c r="H1" s="263"/>
      <c r="I1" s="263"/>
      <c r="J1" s="263"/>
      <c r="K1" s="263"/>
      <c r="L1" s="264"/>
    </row>
    <row r="2" spans="1:12" ht="15" thickBot="1">
      <c r="A2" s="263"/>
      <c r="B2" s="266"/>
      <c r="C2" s="267"/>
      <c r="D2" s="267"/>
      <c r="E2" s="267"/>
      <c r="F2" s="267"/>
      <c r="G2" s="267"/>
      <c r="H2" s="267"/>
      <c r="I2" s="267"/>
      <c r="J2" s="267"/>
      <c r="K2" s="267"/>
      <c r="L2" s="268"/>
    </row>
    <row r="3" spans="1:12" ht="20.5" thickBot="1">
      <c r="A3" s="263"/>
      <c r="B3" s="269"/>
      <c r="C3" s="553" t="s">
        <v>220</v>
      </c>
      <c r="D3" s="554"/>
      <c r="E3" s="554"/>
      <c r="F3" s="554"/>
      <c r="G3" s="554"/>
      <c r="H3" s="554"/>
      <c r="I3" s="554"/>
      <c r="J3" s="554"/>
      <c r="K3" s="555"/>
      <c r="L3" s="270"/>
    </row>
    <row r="4" spans="1:12">
      <c r="A4" s="263"/>
      <c r="B4" s="556"/>
      <c r="C4" s="557"/>
      <c r="D4" s="557"/>
      <c r="E4" s="557"/>
      <c r="F4" s="557"/>
      <c r="G4" s="557"/>
      <c r="H4" s="557"/>
      <c r="I4" s="557"/>
      <c r="J4" s="557"/>
      <c r="K4" s="557"/>
      <c r="L4" s="271"/>
    </row>
    <row r="5" spans="1:12" ht="16" thickBot="1">
      <c r="A5" s="263"/>
      <c r="B5" s="272"/>
      <c r="C5" s="582" t="s">
        <v>287</v>
      </c>
      <c r="D5" s="582"/>
      <c r="E5" s="582"/>
      <c r="F5" s="582"/>
      <c r="G5" s="582"/>
      <c r="H5" s="582"/>
      <c r="I5" s="582"/>
      <c r="J5" s="582"/>
      <c r="K5" s="582"/>
      <c r="L5" s="273"/>
    </row>
    <row r="6" spans="1:12" ht="15" thickBot="1">
      <c r="A6" s="263"/>
      <c r="B6" s="272"/>
      <c r="C6" s="583" t="s">
        <v>301</v>
      </c>
      <c r="D6" s="583"/>
      <c r="E6" s="583"/>
      <c r="F6" s="583"/>
      <c r="G6" s="583"/>
      <c r="H6" s="200">
        <v>16</v>
      </c>
      <c r="I6" s="274"/>
      <c r="J6" s="27" t="s">
        <v>799</v>
      </c>
      <c r="K6" s="200">
        <f>1/1.47</f>
        <v>0.68027210884353739</v>
      </c>
      <c r="L6" s="273"/>
    </row>
    <row r="7" spans="1:12">
      <c r="A7" s="263"/>
      <c r="B7" s="272"/>
      <c r="C7" s="27"/>
      <c r="D7" s="218"/>
      <c r="E7" s="27"/>
      <c r="F7" s="27"/>
      <c r="G7" s="27"/>
      <c r="H7" s="27"/>
      <c r="I7" s="27"/>
      <c r="J7" s="27" t="s">
        <v>798</v>
      </c>
      <c r="K7" s="528" t="s">
        <v>1176</v>
      </c>
      <c r="L7" s="273"/>
    </row>
    <row r="8" spans="1:12">
      <c r="A8" s="263"/>
      <c r="B8" s="272"/>
      <c r="C8" s="566" t="s">
        <v>231</v>
      </c>
      <c r="D8" s="566"/>
      <c r="E8" s="222"/>
      <c r="F8" s="222"/>
      <c r="G8" s="222"/>
      <c r="H8" s="222"/>
      <c r="I8" s="222"/>
      <c r="J8" s="222"/>
      <c r="K8" s="222"/>
      <c r="L8" s="273"/>
    </row>
    <row r="9" spans="1:12" ht="15" thickBot="1">
      <c r="A9" s="263"/>
      <c r="B9" s="272"/>
      <c r="C9" s="584" t="s">
        <v>232</v>
      </c>
      <c r="D9" s="584"/>
      <c r="E9" s="584"/>
      <c r="F9" s="584"/>
      <c r="G9" s="584"/>
      <c r="H9" s="584"/>
      <c r="I9" s="584"/>
      <c r="J9" s="584"/>
      <c r="K9" s="584"/>
      <c r="L9" s="273"/>
    </row>
    <row r="10" spans="1:12" ht="42.5" thickBot="1">
      <c r="A10" s="263"/>
      <c r="B10" s="272"/>
      <c r="C10" s="250" t="s">
        <v>234</v>
      </c>
      <c r="D10" s="275" t="s">
        <v>233</v>
      </c>
      <c r="E10" s="275" t="s">
        <v>308</v>
      </c>
      <c r="F10" s="275" t="s">
        <v>790</v>
      </c>
      <c r="G10" s="275" t="s">
        <v>333</v>
      </c>
      <c r="H10" s="275" t="s">
        <v>793</v>
      </c>
      <c r="I10" s="275" t="s">
        <v>794</v>
      </c>
      <c r="J10" s="275" t="s">
        <v>795</v>
      </c>
      <c r="K10" s="276" t="s">
        <v>796</v>
      </c>
      <c r="L10" s="273"/>
    </row>
    <row r="11" spans="1:12" s="291" customFormat="1" ht="46.5" customHeight="1">
      <c r="A11" s="284"/>
      <c r="B11" s="285"/>
      <c r="C11" s="292" t="s">
        <v>807</v>
      </c>
      <c r="D11" s="480" t="s">
        <v>806</v>
      </c>
      <c r="E11" s="287">
        <v>11176</v>
      </c>
      <c r="F11" s="287">
        <f t="shared" ref="F11:F76" si="0">E11*$K$6</f>
        <v>7602.7210884353735</v>
      </c>
      <c r="G11" s="288">
        <v>42409</v>
      </c>
      <c r="H11" s="287">
        <v>11176</v>
      </c>
      <c r="I11" s="287">
        <f>H11*$K$6</f>
        <v>7602.7210884353735</v>
      </c>
      <c r="J11" s="293">
        <f t="shared" ref="J11:K13" si="1">E11-H11</f>
        <v>0</v>
      </c>
      <c r="K11" s="289">
        <f t="shared" si="1"/>
        <v>0</v>
      </c>
      <c r="L11" s="290"/>
    </row>
    <row r="12" spans="1:12" s="291" customFormat="1" ht="42" customHeight="1">
      <c r="A12" s="284"/>
      <c r="B12" s="285"/>
      <c r="C12" s="292" t="s">
        <v>808</v>
      </c>
      <c r="D12" s="480" t="s">
        <v>806</v>
      </c>
      <c r="E12" s="287">
        <v>25106</v>
      </c>
      <c r="F12" s="287">
        <f t="shared" si="0"/>
        <v>17078.911564625851</v>
      </c>
      <c r="G12" s="288">
        <v>42409</v>
      </c>
      <c r="H12" s="287">
        <v>25106</v>
      </c>
      <c r="I12" s="287">
        <f t="shared" ref="I12:I85" si="2">H12*$K$6</f>
        <v>17078.911564625851</v>
      </c>
      <c r="J12" s="293">
        <f t="shared" si="1"/>
        <v>0</v>
      </c>
      <c r="K12" s="289">
        <f t="shared" si="1"/>
        <v>0</v>
      </c>
      <c r="L12" s="290"/>
    </row>
    <row r="13" spans="1:12" s="291" customFormat="1" ht="35.25" customHeight="1">
      <c r="A13" s="284"/>
      <c r="B13" s="285"/>
      <c r="C13" s="292" t="s">
        <v>809</v>
      </c>
      <c r="D13" s="480" t="s">
        <v>806</v>
      </c>
      <c r="E13" s="287">
        <v>8192</v>
      </c>
      <c r="F13" s="287">
        <f t="shared" si="0"/>
        <v>5572.7891156462583</v>
      </c>
      <c r="G13" s="288">
        <v>42418</v>
      </c>
      <c r="H13" s="287">
        <v>8192</v>
      </c>
      <c r="I13" s="287">
        <f t="shared" si="2"/>
        <v>5572.7891156462583</v>
      </c>
      <c r="J13" s="293">
        <f t="shared" si="1"/>
        <v>0</v>
      </c>
      <c r="K13" s="289">
        <f t="shared" si="1"/>
        <v>0</v>
      </c>
      <c r="L13" s="290"/>
    </row>
    <row r="14" spans="1:12" s="291" customFormat="1" ht="35.25" customHeight="1">
      <c r="A14" s="284"/>
      <c r="B14" s="285"/>
      <c r="C14" s="292" t="s">
        <v>810</v>
      </c>
      <c r="D14" s="480" t="s">
        <v>811</v>
      </c>
      <c r="E14" s="287">
        <v>4831</v>
      </c>
      <c r="F14" s="287">
        <f t="shared" si="0"/>
        <v>3286.3945578231292</v>
      </c>
      <c r="G14" s="288">
        <v>42416</v>
      </c>
      <c r="H14" s="287">
        <v>4831</v>
      </c>
      <c r="I14" s="287">
        <f t="shared" si="2"/>
        <v>3286.3945578231292</v>
      </c>
      <c r="J14" s="293">
        <v>0</v>
      </c>
      <c r="K14" s="289">
        <f t="shared" ref="K14" si="3">J14*$K$6</f>
        <v>0</v>
      </c>
      <c r="L14" s="290"/>
    </row>
    <row r="15" spans="1:12" s="291" customFormat="1" ht="50.25" customHeight="1">
      <c r="A15" s="284"/>
      <c r="B15" s="285"/>
      <c r="C15" s="486" t="s">
        <v>812</v>
      </c>
      <c r="D15" s="480" t="s">
        <v>806</v>
      </c>
      <c r="E15" s="287">
        <v>9957</v>
      </c>
      <c r="F15" s="287">
        <f t="shared" si="0"/>
        <v>6773.4693877551017</v>
      </c>
      <c r="G15" s="288">
        <v>42408</v>
      </c>
      <c r="H15" s="287">
        <v>9957</v>
      </c>
      <c r="I15" s="287">
        <f t="shared" si="2"/>
        <v>6773.4693877551017</v>
      </c>
      <c r="J15" s="287">
        <v>0</v>
      </c>
      <c r="K15" s="289">
        <v>0</v>
      </c>
      <c r="L15" s="290"/>
    </row>
    <row r="16" spans="1:12" s="291" customFormat="1" ht="51.75" customHeight="1">
      <c r="A16" s="284"/>
      <c r="B16" s="285"/>
      <c r="C16" s="481" t="s">
        <v>814</v>
      </c>
      <c r="D16" s="480" t="s">
        <v>813</v>
      </c>
      <c r="E16" s="287">
        <v>9661</v>
      </c>
      <c r="F16" s="287">
        <f t="shared" si="0"/>
        <v>6572.1088435374149</v>
      </c>
      <c r="G16" s="288">
        <v>42380</v>
      </c>
      <c r="H16" s="287">
        <v>9661</v>
      </c>
      <c r="I16" s="287">
        <f t="shared" si="2"/>
        <v>6572.1088435374149</v>
      </c>
      <c r="J16" s="287">
        <v>0</v>
      </c>
      <c r="K16" s="289">
        <f t="shared" ref="K16:K74" si="4">F16-I16</f>
        <v>0</v>
      </c>
      <c r="L16" s="290"/>
    </row>
    <row r="17" spans="1:14" s="291" customFormat="1" ht="50.25" customHeight="1">
      <c r="A17" s="284"/>
      <c r="B17" s="285"/>
      <c r="C17" s="481" t="s">
        <v>815</v>
      </c>
      <c r="D17" s="480" t="s">
        <v>816</v>
      </c>
      <c r="E17" s="287">
        <v>20281</v>
      </c>
      <c r="F17" s="287">
        <f t="shared" si="0"/>
        <v>13796.598639455782</v>
      </c>
      <c r="G17" s="288">
        <v>42390</v>
      </c>
      <c r="H17" s="287">
        <v>20281</v>
      </c>
      <c r="I17" s="287">
        <f t="shared" si="2"/>
        <v>13796.598639455782</v>
      </c>
      <c r="J17" s="287">
        <v>0</v>
      </c>
      <c r="K17" s="289">
        <f t="shared" si="4"/>
        <v>0</v>
      </c>
      <c r="L17" s="290"/>
    </row>
    <row r="18" spans="1:14" s="291" customFormat="1" ht="37.5" customHeight="1">
      <c r="A18" s="284"/>
      <c r="B18" s="285"/>
      <c r="C18" s="481" t="s">
        <v>817</v>
      </c>
      <c r="D18" s="480" t="s">
        <v>811</v>
      </c>
      <c r="E18" s="287">
        <v>10955</v>
      </c>
      <c r="F18" s="287">
        <f t="shared" si="0"/>
        <v>7452.3809523809523</v>
      </c>
      <c r="G18" s="288">
        <v>42391</v>
      </c>
      <c r="H18" s="287">
        <v>10955</v>
      </c>
      <c r="I18" s="287">
        <f t="shared" si="2"/>
        <v>7452.3809523809523</v>
      </c>
      <c r="J18" s="287">
        <v>0</v>
      </c>
      <c r="K18" s="289">
        <f t="shared" si="4"/>
        <v>0</v>
      </c>
      <c r="L18" s="290"/>
    </row>
    <row r="19" spans="1:14" s="291" customFormat="1" ht="46.5" customHeight="1">
      <c r="A19" s="284"/>
      <c r="B19" s="285"/>
      <c r="C19" s="481" t="s">
        <v>818</v>
      </c>
      <c r="D19" s="480" t="s">
        <v>821</v>
      </c>
      <c r="E19" s="287">
        <v>4975</v>
      </c>
      <c r="F19" s="287">
        <f t="shared" si="0"/>
        <v>3384.3537414965986</v>
      </c>
      <c r="G19" s="288">
        <v>42506</v>
      </c>
      <c r="H19" s="287">
        <v>4975</v>
      </c>
      <c r="I19" s="287">
        <f t="shared" si="2"/>
        <v>3384.3537414965986</v>
      </c>
      <c r="J19" s="287">
        <v>0</v>
      </c>
      <c r="K19" s="289">
        <f t="shared" si="4"/>
        <v>0</v>
      </c>
      <c r="L19" s="290"/>
    </row>
    <row r="20" spans="1:14" s="291" customFormat="1" ht="51.75" customHeight="1">
      <c r="A20" s="284"/>
      <c r="B20" s="285"/>
      <c r="C20" s="292" t="s">
        <v>820</v>
      </c>
      <c r="D20" s="480" t="s">
        <v>821</v>
      </c>
      <c r="E20" s="287">
        <v>11036</v>
      </c>
      <c r="F20" s="287">
        <f t="shared" si="0"/>
        <v>7507.482993197279</v>
      </c>
      <c r="G20" s="288">
        <v>42383</v>
      </c>
      <c r="H20" s="287">
        <v>11036</v>
      </c>
      <c r="I20" s="287">
        <f t="shared" si="2"/>
        <v>7507.482993197279</v>
      </c>
      <c r="J20" s="293">
        <f t="shared" ref="J20:J85" si="5">E20-H20</f>
        <v>0</v>
      </c>
      <c r="K20" s="289">
        <f t="shared" si="4"/>
        <v>0</v>
      </c>
      <c r="L20" s="290"/>
    </row>
    <row r="21" spans="1:14" s="291" customFormat="1" ht="50.25" customHeight="1">
      <c r="A21" s="284"/>
      <c r="B21" s="285"/>
      <c r="C21" s="292" t="s">
        <v>822</v>
      </c>
      <c r="D21" s="480" t="s">
        <v>819</v>
      </c>
      <c r="E21" s="287">
        <v>9254</v>
      </c>
      <c r="F21" s="287">
        <f t="shared" si="0"/>
        <v>6295.2380952380954</v>
      </c>
      <c r="G21" s="288">
        <v>42383</v>
      </c>
      <c r="H21" s="287">
        <v>9254</v>
      </c>
      <c r="I21" s="287">
        <f t="shared" si="2"/>
        <v>6295.2380952380954</v>
      </c>
      <c r="J21" s="293">
        <f t="shared" si="5"/>
        <v>0</v>
      </c>
      <c r="K21" s="289">
        <f t="shared" si="4"/>
        <v>0</v>
      </c>
      <c r="L21" s="290"/>
      <c r="N21" s="487"/>
    </row>
    <row r="22" spans="1:14" s="291" customFormat="1" ht="45" customHeight="1">
      <c r="A22" s="284"/>
      <c r="B22" s="285"/>
      <c r="C22" s="292" t="s">
        <v>824</v>
      </c>
      <c r="D22" s="480" t="s">
        <v>823</v>
      </c>
      <c r="E22" s="287">
        <v>20460</v>
      </c>
      <c r="F22" s="287">
        <f t="shared" si="0"/>
        <v>13918.367346938776</v>
      </c>
      <c r="G22" s="288">
        <v>42436</v>
      </c>
      <c r="H22" s="287">
        <v>20460</v>
      </c>
      <c r="I22" s="287">
        <f t="shared" si="2"/>
        <v>13918.367346938776</v>
      </c>
      <c r="J22" s="293">
        <f t="shared" si="5"/>
        <v>0</v>
      </c>
      <c r="K22" s="289">
        <f t="shared" si="4"/>
        <v>0</v>
      </c>
      <c r="L22" s="290"/>
    </row>
    <row r="23" spans="1:14" ht="45.75" customHeight="1">
      <c r="A23" s="263"/>
      <c r="B23" s="272"/>
      <c r="C23" s="277" t="s">
        <v>826</v>
      </c>
      <c r="D23" s="215" t="s">
        <v>825</v>
      </c>
      <c r="E23" s="278">
        <v>10039</v>
      </c>
      <c r="F23" s="278">
        <f t="shared" si="0"/>
        <v>6829.2517006802718</v>
      </c>
      <c r="G23" s="279">
        <v>42499</v>
      </c>
      <c r="H23" s="278">
        <v>10039</v>
      </c>
      <c r="I23" s="278">
        <f t="shared" si="2"/>
        <v>6829.2517006802718</v>
      </c>
      <c r="J23" s="280">
        <f t="shared" si="5"/>
        <v>0</v>
      </c>
      <c r="K23" s="281">
        <f t="shared" si="4"/>
        <v>0</v>
      </c>
      <c r="L23" s="273"/>
    </row>
    <row r="24" spans="1:14" s="291" customFormat="1" ht="44.25" customHeight="1">
      <c r="A24" s="284"/>
      <c r="B24" s="285"/>
      <c r="C24" s="292" t="s">
        <v>827</v>
      </c>
      <c r="D24" s="286" t="s">
        <v>816</v>
      </c>
      <c r="E24" s="287">
        <v>19433</v>
      </c>
      <c r="F24" s="287">
        <f t="shared" si="0"/>
        <v>13219.727891156463</v>
      </c>
      <c r="G24" s="288">
        <v>42480</v>
      </c>
      <c r="H24" s="287">
        <v>19433</v>
      </c>
      <c r="I24" s="287">
        <f t="shared" si="2"/>
        <v>13219.727891156463</v>
      </c>
      <c r="J24" s="293">
        <f t="shared" si="5"/>
        <v>0</v>
      </c>
      <c r="K24" s="289">
        <f t="shared" si="4"/>
        <v>0</v>
      </c>
      <c r="L24" s="290"/>
    </row>
    <row r="25" spans="1:14" ht="33.75" customHeight="1">
      <c r="A25" s="263"/>
      <c r="B25" s="272"/>
      <c r="C25" s="277" t="s">
        <v>828</v>
      </c>
      <c r="D25" s="215" t="s">
        <v>811</v>
      </c>
      <c r="E25" s="278">
        <v>15851</v>
      </c>
      <c r="F25" s="278">
        <f t="shared" si="0"/>
        <v>10782.993197278911</v>
      </c>
      <c r="G25" s="279">
        <v>42480</v>
      </c>
      <c r="H25" s="278">
        <v>15851</v>
      </c>
      <c r="I25" s="278">
        <f t="shared" si="2"/>
        <v>10782.993197278911</v>
      </c>
      <c r="J25" s="280">
        <f t="shared" si="5"/>
        <v>0</v>
      </c>
      <c r="K25" s="281">
        <f t="shared" si="4"/>
        <v>0</v>
      </c>
      <c r="L25" s="273"/>
    </row>
    <row r="26" spans="1:14" ht="34.5" customHeight="1">
      <c r="A26" s="263"/>
      <c r="B26" s="272"/>
      <c r="C26" s="277" t="s">
        <v>829</v>
      </c>
      <c r="D26" s="215" t="s">
        <v>823</v>
      </c>
      <c r="E26" s="278">
        <v>7220</v>
      </c>
      <c r="F26" s="278">
        <f t="shared" si="0"/>
        <v>4911.5646258503402</v>
      </c>
      <c r="G26" s="279">
        <v>42461</v>
      </c>
      <c r="H26" s="278">
        <v>7220</v>
      </c>
      <c r="I26" s="278">
        <f t="shared" si="2"/>
        <v>4911.5646258503402</v>
      </c>
      <c r="J26" s="280">
        <f t="shared" si="5"/>
        <v>0</v>
      </c>
      <c r="K26" s="281">
        <f t="shared" si="4"/>
        <v>0</v>
      </c>
      <c r="L26" s="273"/>
    </row>
    <row r="27" spans="1:14" ht="43.5" customHeight="1">
      <c r="A27" s="263"/>
      <c r="B27" s="272"/>
      <c r="C27" s="277" t="s">
        <v>830</v>
      </c>
      <c r="D27" s="215" t="s">
        <v>831</v>
      </c>
      <c r="E27" s="278">
        <v>18395</v>
      </c>
      <c r="F27" s="278">
        <f t="shared" si="0"/>
        <v>12513.605442176869</v>
      </c>
      <c r="G27" s="279">
        <v>42335</v>
      </c>
      <c r="H27" s="278">
        <v>18395</v>
      </c>
      <c r="I27" s="278">
        <f t="shared" si="2"/>
        <v>12513.605442176869</v>
      </c>
      <c r="J27" s="280">
        <f t="shared" si="5"/>
        <v>0</v>
      </c>
      <c r="K27" s="281">
        <f t="shared" si="4"/>
        <v>0</v>
      </c>
      <c r="L27" s="273"/>
    </row>
    <row r="28" spans="1:14" ht="43.5" customHeight="1">
      <c r="A28" s="263"/>
      <c r="B28" s="272"/>
      <c r="C28" s="277" t="s">
        <v>833</v>
      </c>
      <c r="D28" s="294" t="s">
        <v>832</v>
      </c>
      <c r="E28" s="295">
        <v>3000</v>
      </c>
      <c r="F28" s="295">
        <f t="shared" si="0"/>
        <v>2040.8163265306123</v>
      </c>
      <c r="G28" s="296">
        <v>42492</v>
      </c>
      <c r="H28" s="295">
        <v>3000</v>
      </c>
      <c r="I28" s="295">
        <f t="shared" si="2"/>
        <v>2040.8163265306123</v>
      </c>
      <c r="J28" s="280">
        <f t="shared" si="5"/>
        <v>0</v>
      </c>
      <c r="K28" s="281">
        <f t="shared" si="4"/>
        <v>0</v>
      </c>
      <c r="L28" s="273"/>
    </row>
    <row r="29" spans="1:14" s="291" customFormat="1" ht="43.5" customHeight="1">
      <c r="A29" s="284"/>
      <c r="B29" s="285"/>
      <c r="C29" s="292" t="s">
        <v>835</v>
      </c>
      <c r="D29" s="286" t="s">
        <v>806</v>
      </c>
      <c r="E29" s="297">
        <v>5659</v>
      </c>
      <c r="F29" s="297">
        <f t="shared" si="0"/>
        <v>3849.6598639455783</v>
      </c>
      <c r="G29" s="298">
        <v>42514</v>
      </c>
      <c r="H29" s="297">
        <v>5659</v>
      </c>
      <c r="I29" s="297">
        <f t="shared" si="2"/>
        <v>3849.6598639455783</v>
      </c>
      <c r="J29" s="293">
        <f t="shared" si="5"/>
        <v>0</v>
      </c>
      <c r="K29" s="289">
        <f t="shared" si="4"/>
        <v>0</v>
      </c>
      <c r="L29" s="290"/>
    </row>
    <row r="30" spans="1:14" s="291" customFormat="1" ht="43.5" customHeight="1">
      <c r="A30" s="284"/>
      <c r="B30" s="285"/>
      <c r="C30" s="292" t="s">
        <v>836</v>
      </c>
      <c r="D30" s="286" t="s">
        <v>806</v>
      </c>
      <c r="E30" s="297">
        <v>15469</v>
      </c>
      <c r="F30" s="297">
        <f t="shared" si="0"/>
        <v>10523.12925170068</v>
      </c>
      <c r="G30" s="298">
        <v>42503</v>
      </c>
      <c r="H30" s="297">
        <v>15469</v>
      </c>
      <c r="I30" s="297">
        <f t="shared" si="2"/>
        <v>10523.12925170068</v>
      </c>
      <c r="J30" s="293">
        <f t="shared" si="5"/>
        <v>0</v>
      </c>
      <c r="K30" s="289">
        <f t="shared" si="4"/>
        <v>0</v>
      </c>
      <c r="L30" s="290"/>
    </row>
    <row r="31" spans="1:14" s="291" customFormat="1" ht="43.5" customHeight="1">
      <c r="A31" s="284"/>
      <c r="B31" s="285"/>
      <c r="C31" s="292" t="s">
        <v>927</v>
      </c>
      <c r="D31" s="286" t="s">
        <v>922</v>
      </c>
      <c r="E31" s="297">
        <v>27507</v>
      </c>
      <c r="F31" s="297">
        <f t="shared" si="0"/>
        <v>18712.244897959183</v>
      </c>
      <c r="G31" s="298">
        <v>42584</v>
      </c>
      <c r="H31" s="297">
        <v>27507</v>
      </c>
      <c r="I31" s="297">
        <f t="shared" si="2"/>
        <v>18712.244897959183</v>
      </c>
      <c r="J31" s="293">
        <f t="shared" si="5"/>
        <v>0</v>
      </c>
      <c r="K31" s="289">
        <f t="shared" si="4"/>
        <v>0</v>
      </c>
      <c r="L31" s="290"/>
    </row>
    <row r="32" spans="1:14" s="291" customFormat="1" ht="43.5" customHeight="1">
      <c r="A32" s="284"/>
      <c r="B32" s="285"/>
      <c r="C32" s="292" t="s">
        <v>928</v>
      </c>
      <c r="D32" s="286" t="s">
        <v>922</v>
      </c>
      <c r="E32" s="297">
        <v>27507</v>
      </c>
      <c r="F32" s="297">
        <f t="shared" si="0"/>
        <v>18712.244897959183</v>
      </c>
      <c r="G32" s="298">
        <v>42584</v>
      </c>
      <c r="H32" s="297">
        <v>27507</v>
      </c>
      <c r="I32" s="297">
        <f t="shared" si="2"/>
        <v>18712.244897959183</v>
      </c>
      <c r="J32" s="293">
        <f t="shared" si="5"/>
        <v>0</v>
      </c>
      <c r="K32" s="289">
        <f t="shared" si="4"/>
        <v>0</v>
      </c>
      <c r="L32" s="290"/>
    </row>
    <row r="33" spans="1:12" s="291" customFormat="1" ht="43.5" customHeight="1">
      <c r="A33" s="284"/>
      <c r="B33" s="285"/>
      <c r="C33" s="292" t="s">
        <v>838</v>
      </c>
      <c r="D33" s="286" t="s">
        <v>837</v>
      </c>
      <c r="E33" s="297">
        <v>3811</v>
      </c>
      <c r="F33" s="297">
        <f t="shared" si="0"/>
        <v>2592.517006802721</v>
      </c>
      <c r="G33" s="298">
        <v>42605</v>
      </c>
      <c r="H33" s="297">
        <v>3811</v>
      </c>
      <c r="I33" s="297">
        <f t="shared" si="2"/>
        <v>2592.517006802721</v>
      </c>
      <c r="J33" s="293">
        <f t="shared" si="5"/>
        <v>0</v>
      </c>
      <c r="K33" s="289">
        <f t="shared" si="4"/>
        <v>0</v>
      </c>
      <c r="L33" s="290"/>
    </row>
    <row r="34" spans="1:12" s="291" customFormat="1" ht="51.75" customHeight="1">
      <c r="A34" s="284"/>
      <c r="B34" s="285"/>
      <c r="C34" s="292" t="s">
        <v>839</v>
      </c>
      <c r="D34" s="286" t="s">
        <v>819</v>
      </c>
      <c r="E34" s="297">
        <v>8450</v>
      </c>
      <c r="F34" s="297">
        <f t="shared" si="0"/>
        <v>5748.2993197278911</v>
      </c>
      <c r="G34" s="298">
        <v>42524</v>
      </c>
      <c r="H34" s="297">
        <v>8450</v>
      </c>
      <c r="I34" s="297">
        <f t="shared" si="2"/>
        <v>5748.2993197278911</v>
      </c>
      <c r="J34" s="293">
        <f t="shared" si="5"/>
        <v>0</v>
      </c>
      <c r="K34" s="289">
        <f t="shared" si="4"/>
        <v>0</v>
      </c>
      <c r="L34" s="290"/>
    </row>
    <row r="35" spans="1:12" s="291" customFormat="1" ht="51.75" customHeight="1">
      <c r="A35" s="284"/>
      <c r="B35" s="285"/>
      <c r="C35" s="292" t="s">
        <v>840</v>
      </c>
      <c r="D35" s="286" t="s">
        <v>841</v>
      </c>
      <c r="E35" s="297">
        <v>3245</v>
      </c>
      <c r="F35" s="297">
        <f t="shared" si="0"/>
        <v>2207.482993197279</v>
      </c>
      <c r="G35" s="298">
        <v>42531</v>
      </c>
      <c r="H35" s="297">
        <v>3245</v>
      </c>
      <c r="I35" s="297">
        <f t="shared" si="2"/>
        <v>2207.482993197279</v>
      </c>
      <c r="J35" s="293">
        <f t="shared" si="5"/>
        <v>0</v>
      </c>
      <c r="K35" s="289">
        <f t="shared" si="4"/>
        <v>0</v>
      </c>
      <c r="L35" s="290"/>
    </row>
    <row r="36" spans="1:12" s="291" customFormat="1" ht="51.75" customHeight="1">
      <c r="A36" s="284"/>
      <c r="B36" s="285"/>
      <c r="C36" s="292" t="s">
        <v>846</v>
      </c>
      <c r="D36" s="286" t="s">
        <v>837</v>
      </c>
      <c r="E36" s="297">
        <v>3811</v>
      </c>
      <c r="F36" s="297">
        <f t="shared" si="0"/>
        <v>2592.517006802721</v>
      </c>
      <c r="G36" s="298">
        <v>42605</v>
      </c>
      <c r="H36" s="297">
        <v>3811</v>
      </c>
      <c r="I36" s="297">
        <f t="shared" si="2"/>
        <v>2592.517006802721</v>
      </c>
      <c r="J36" s="293">
        <f t="shared" si="5"/>
        <v>0</v>
      </c>
      <c r="K36" s="289">
        <f t="shared" si="4"/>
        <v>0</v>
      </c>
      <c r="L36" s="290"/>
    </row>
    <row r="37" spans="1:12" s="291" customFormat="1" ht="51.75" customHeight="1">
      <c r="A37" s="284"/>
      <c r="B37" s="285"/>
      <c r="C37" s="292" t="s">
        <v>847</v>
      </c>
      <c r="D37" s="286" t="s">
        <v>819</v>
      </c>
      <c r="E37" s="297">
        <v>8450</v>
      </c>
      <c r="F37" s="297">
        <f t="shared" si="0"/>
        <v>5748.2993197278911</v>
      </c>
      <c r="G37" s="298">
        <v>42524</v>
      </c>
      <c r="H37" s="297">
        <v>8450</v>
      </c>
      <c r="I37" s="297">
        <f t="shared" si="2"/>
        <v>5748.2993197278911</v>
      </c>
      <c r="J37" s="293">
        <f t="shared" si="5"/>
        <v>0</v>
      </c>
      <c r="K37" s="289">
        <f t="shared" si="4"/>
        <v>0</v>
      </c>
      <c r="L37" s="290"/>
    </row>
    <row r="38" spans="1:12" s="291" customFormat="1" ht="51.75" customHeight="1">
      <c r="A38" s="284"/>
      <c r="B38" s="285"/>
      <c r="C38" s="292" t="s">
        <v>848</v>
      </c>
      <c r="D38" s="286" t="s">
        <v>841</v>
      </c>
      <c r="E38" s="297">
        <v>3245</v>
      </c>
      <c r="F38" s="297">
        <f t="shared" si="0"/>
        <v>2207.482993197279</v>
      </c>
      <c r="G38" s="298">
        <v>42531</v>
      </c>
      <c r="H38" s="297">
        <v>3245</v>
      </c>
      <c r="I38" s="297">
        <f t="shared" si="2"/>
        <v>2207.482993197279</v>
      </c>
      <c r="J38" s="293">
        <f t="shared" si="5"/>
        <v>0</v>
      </c>
      <c r="K38" s="289">
        <f t="shared" si="4"/>
        <v>0</v>
      </c>
      <c r="L38" s="290"/>
    </row>
    <row r="39" spans="1:12" s="291" customFormat="1" ht="51" customHeight="1">
      <c r="A39" s="284"/>
      <c r="B39" s="285"/>
      <c r="C39" s="488" t="s">
        <v>1089</v>
      </c>
      <c r="D39" s="480" t="s">
        <v>926</v>
      </c>
      <c r="E39" s="297">
        <v>9421</v>
      </c>
      <c r="F39" s="297">
        <f t="shared" si="0"/>
        <v>6408.8435374149658</v>
      </c>
      <c r="G39" s="298">
        <v>42418</v>
      </c>
      <c r="H39" s="297">
        <v>9421</v>
      </c>
      <c r="I39" s="297">
        <f t="shared" si="2"/>
        <v>6408.8435374149658</v>
      </c>
      <c r="J39" s="293">
        <f t="shared" si="5"/>
        <v>0</v>
      </c>
      <c r="K39" s="289">
        <f t="shared" si="4"/>
        <v>0</v>
      </c>
      <c r="L39" s="290"/>
    </row>
    <row r="40" spans="1:12" s="291" customFormat="1" ht="51.75" customHeight="1">
      <c r="A40" s="284"/>
      <c r="B40" s="285"/>
      <c r="C40" s="292" t="s">
        <v>849</v>
      </c>
      <c r="D40" s="286" t="s">
        <v>823</v>
      </c>
      <c r="E40" s="297">
        <v>7220</v>
      </c>
      <c r="F40" s="297">
        <f t="shared" si="0"/>
        <v>4911.5646258503402</v>
      </c>
      <c r="G40" s="298">
        <v>42310</v>
      </c>
      <c r="H40" s="297">
        <v>7220</v>
      </c>
      <c r="I40" s="297">
        <f t="shared" si="2"/>
        <v>4911.5646258503402</v>
      </c>
      <c r="J40" s="293">
        <f t="shared" si="5"/>
        <v>0</v>
      </c>
      <c r="K40" s="289">
        <f t="shared" si="4"/>
        <v>0</v>
      </c>
      <c r="L40" s="290"/>
    </row>
    <row r="41" spans="1:12" s="291" customFormat="1" ht="51.75" customHeight="1">
      <c r="A41" s="284"/>
      <c r="B41" s="285"/>
      <c r="C41" s="292" t="s">
        <v>850</v>
      </c>
      <c r="D41" s="286" t="s">
        <v>823</v>
      </c>
      <c r="E41" s="297">
        <v>10055</v>
      </c>
      <c r="F41" s="297">
        <f t="shared" si="0"/>
        <v>6840.1360544217687</v>
      </c>
      <c r="G41" s="298">
        <v>42310</v>
      </c>
      <c r="H41" s="297">
        <v>10055</v>
      </c>
      <c r="I41" s="297">
        <f t="shared" si="2"/>
        <v>6840.1360544217687</v>
      </c>
      <c r="J41" s="293">
        <f t="shared" si="5"/>
        <v>0</v>
      </c>
      <c r="K41" s="289">
        <f t="shared" si="4"/>
        <v>0</v>
      </c>
      <c r="L41" s="290"/>
    </row>
    <row r="42" spans="1:12" ht="51.75" customHeight="1">
      <c r="A42" s="263"/>
      <c r="B42" s="272"/>
      <c r="C42" s="277" t="s">
        <v>851</v>
      </c>
      <c r="D42" s="215" t="s">
        <v>831</v>
      </c>
      <c r="E42" s="295">
        <v>3869</v>
      </c>
      <c r="F42" s="295">
        <f t="shared" si="0"/>
        <v>2631.9727891156463</v>
      </c>
      <c r="G42" s="296">
        <v>42499</v>
      </c>
      <c r="H42" s="295">
        <v>3869</v>
      </c>
      <c r="I42" s="295">
        <f t="shared" si="2"/>
        <v>2631.9727891156463</v>
      </c>
      <c r="J42" s="312">
        <f t="shared" si="5"/>
        <v>0</v>
      </c>
      <c r="K42" s="494">
        <f t="shared" si="4"/>
        <v>0</v>
      </c>
      <c r="L42" s="273"/>
    </row>
    <row r="43" spans="1:12" s="291" customFormat="1" ht="28">
      <c r="A43" s="284"/>
      <c r="B43" s="285"/>
      <c r="C43" s="488" t="s">
        <v>1133</v>
      </c>
      <c r="D43" s="489" t="s">
        <v>921</v>
      </c>
      <c r="E43" s="464">
        <v>9376</v>
      </c>
      <c r="F43" s="295">
        <f t="shared" si="0"/>
        <v>6378.2312925170063</v>
      </c>
      <c r="G43" s="296">
        <v>42438</v>
      </c>
      <c r="H43" s="493">
        <v>9376</v>
      </c>
      <c r="I43" s="496"/>
      <c r="J43" s="278">
        <f t="shared" si="5"/>
        <v>0</v>
      </c>
      <c r="K43" s="470"/>
    </row>
    <row r="44" spans="1:12" ht="51.75" customHeight="1">
      <c r="A44" s="263"/>
      <c r="B44" s="272"/>
      <c r="C44" s="277" t="s">
        <v>852</v>
      </c>
      <c r="D44" s="215" t="s">
        <v>853</v>
      </c>
      <c r="E44" s="295">
        <v>4178</v>
      </c>
      <c r="F44" s="295">
        <f t="shared" si="0"/>
        <v>2842.1768707482993</v>
      </c>
      <c r="G44" s="296">
        <v>42627</v>
      </c>
      <c r="H44" s="295">
        <v>4178</v>
      </c>
      <c r="I44" s="312">
        <f t="shared" si="2"/>
        <v>2842.1768707482993</v>
      </c>
      <c r="J44" s="280">
        <f t="shared" si="5"/>
        <v>0</v>
      </c>
      <c r="K44" s="495">
        <f t="shared" si="4"/>
        <v>0</v>
      </c>
      <c r="L44" s="273"/>
    </row>
    <row r="45" spans="1:12" ht="51.75" customHeight="1">
      <c r="A45" s="263"/>
      <c r="B45" s="272"/>
      <c r="C45" s="277" t="s">
        <v>923</v>
      </c>
      <c r="D45" s="215" t="s">
        <v>853</v>
      </c>
      <c r="E45" s="295">
        <v>6267</v>
      </c>
      <c r="F45" s="295">
        <f t="shared" si="0"/>
        <v>4263.2653061224491</v>
      </c>
      <c r="G45" s="296">
        <v>42593</v>
      </c>
      <c r="H45" s="295">
        <v>6267</v>
      </c>
      <c r="I45" s="295">
        <f t="shared" si="2"/>
        <v>4263.2653061224491</v>
      </c>
      <c r="J45" s="280">
        <f t="shared" si="5"/>
        <v>0</v>
      </c>
      <c r="K45" s="281">
        <f t="shared" si="4"/>
        <v>0</v>
      </c>
      <c r="L45" s="273"/>
    </row>
    <row r="46" spans="1:12" ht="51.75" customHeight="1">
      <c r="A46" s="263"/>
      <c r="B46" s="272"/>
      <c r="C46" s="277" t="s">
        <v>854</v>
      </c>
      <c r="D46" s="215" t="s">
        <v>855</v>
      </c>
      <c r="E46" s="295">
        <v>5640</v>
      </c>
      <c r="F46" s="295">
        <f t="shared" si="0"/>
        <v>3836.7346938775509</v>
      </c>
      <c r="G46" s="296">
        <v>42597</v>
      </c>
      <c r="H46" s="295">
        <v>5640</v>
      </c>
      <c r="I46" s="295">
        <f t="shared" si="2"/>
        <v>3836.7346938775509</v>
      </c>
      <c r="J46" s="280">
        <f t="shared" si="5"/>
        <v>0</v>
      </c>
      <c r="K46" s="281">
        <f t="shared" si="4"/>
        <v>0</v>
      </c>
      <c r="L46" s="273"/>
    </row>
    <row r="47" spans="1:12" s="291" customFormat="1" ht="51.75" customHeight="1">
      <c r="A47" s="284"/>
      <c r="B47" s="285"/>
      <c r="C47" s="292" t="s">
        <v>856</v>
      </c>
      <c r="D47" s="286" t="s">
        <v>831</v>
      </c>
      <c r="E47" s="297">
        <v>25058</v>
      </c>
      <c r="F47" s="297">
        <f t="shared" si="0"/>
        <v>17046.258503401361</v>
      </c>
      <c r="G47" s="298">
        <v>42541</v>
      </c>
      <c r="H47" s="297">
        <v>25058</v>
      </c>
      <c r="I47" s="297">
        <f t="shared" si="2"/>
        <v>17046.258503401361</v>
      </c>
      <c r="J47" s="293">
        <f t="shared" si="5"/>
        <v>0</v>
      </c>
      <c r="K47" s="289">
        <f t="shared" si="4"/>
        <v>0</v>
      </c>
      <c r="L47" s="290"/>
    </row>
    <row r="48" spans="1:12" ht="51.75" customHeight="1">
      <c r="A48" s="263"/>
      <c r="B48" s="272"/>
      <c r="C48" s="277" t="s">
        <v>857</v>
      </c>
      <c r="D48" s="215" t="s">
        <v>791</v>
      </c>
      <c r="E48" s="295">
        <v>7824</v>
      </c>
      <c r="F48" s="295">
        <f t="shared" si="0"/>
        <v>5322.4489795918362</v>
      </c>
      <c r="G48" s="296">
        <v>42598</v>
      </c>
      <c r="H48" s="295">
        <v>7824</v>
      </c>
      <c r="I48" s="295">
        <f t="shared" si="2"/>
        <v>5322.4489795918362</v>
      </c>
      <c r="J48" s="280">
        <f t="shared" si="5"/>
        <v>0</v>
      </c>
      <c r="K48" s="281">
        <f t="shared" si="4"/>
        <v>0</v>
      </c>
      <c r="L48" s="273"/>
    </row>
    <row r="49" spans="1:12" s="291" customFormat="1" ht="51.75" customHeight="1">
      <c r="A49" s="284"/>
      <c r="B49" s="285"/>
      <c r="C49" s="292" t="s">
        <v>858</v>
      </c>
      <c r="D49" s="286" t="s">
        <v>831</v>
      </c>
      <c r="E49" s="297">
        <v>30077</v>
      </c>
      <c r="F49" s="297">
        <f t="shared" si="0"/>
        <v>20460.544217687075</v>
      </c>
      <c r="G49" s="298">
        <v>42524</v>
      </c>
      <c r="H49" s="297">
        <v>30077</v>
      </c>
      <c r="I49" s="297">
        <f t="shared" si="2"/>
        <v>20460.544217687075</v>
      </c>
      <c r="J49" s="293">
        <f t="shared" si="5"/>
        <v>0</v>
      </c>
      <c r="K49" s="289">
        <f t="shared" si="4"/>
        <v>0</v>
      </c>
      <c r="L49" s="290"/>
    </row>
    <row r="50" spans="1:12" s="291" customFormat="1" ht="51.75" customHeight="1">
      <c r="A50" s="284"/>
      <c r="B50" s="285"/>
      <c r="C50" s="292" t="s">
        <v>859</v>
      </c>
      <c r="D50" s="286" t="s">
        <v>831</v>
      </c>
      <c r="E50" s="297">
        <v>30077</v>
      </c>
      <c r="F50" s="297">
        <f t="shared" si="0"/>
        <v>20460.544217687075</v>
      </c>
      <c r="G50" s="298">
        <v>42524</v>
      </c>
      <c r="H50" s="297">
        <v>30077</v>
      </c>
      <c r="I50" s="297">
        <f t="shared" si="2"/>
        <v>20460.544217687075</v>
      </c>
      <c r="J50" s="293">
        <f t="shared" si="5"/>
        <v>0</v>
      </c>
      <c r="K50" s="289">
        <f t="shared" si="4"/>
        <v>0</v>
      </c>
      <c r="L50" s="290"/>
    </row>
    <row r="51" spans="1:12" s="291" customFormat="1" ht="51.75" customHeight="1">
      <c r="A51" s="284"/>
      <c r="B51" s="285"/>
      <c r="C51" s="292" t="s">
        <v>920</v>
      </c>
      <c r="D51" s="286" t="s">
        <v>921</v>
      </c>
      <c r="E51" s="297">
        <v>7276</v>
      </c>
      <c r="F51" s="297">
        <f t="shared" si="0"/>
        <v>4949.6598639455779</v>
      </c>
      <c r="G51" s="298">
        <v>42409</v>
      </c>
      <c r="H51" s="297">
        <v>7276</v>
      </c>
      <c r="I51" s="297">
        <f t="shared" si="2"/>
        <v>4949.6598639455779</v>
      </c>
      <c r="J51" s="293">
        <f t="shared" si="5"/>
        <v>0</v>
      </c>
      <c r="K51" s="289">
        <f t="shared" si="4"/>
        <v>0</v>
      </c>
      <c r="L51" s="290"/>
    </row>
    <row r="52" spans="1:12" s="291" customFormat="1" ht="51.75" customHeight="1">
      <c r="A52" s="284"/>
      <c r="B52" s="285"/>
      <c r="C52" s="292" t="s">
        <v>919</v>
      </c>
      <c r="D52" s="286" t="s">
        <v>819</v>
      </c>
      <c r="E52" s="297">
        <v>33528</v>
      </c>
      <c r="F52" s="297">
        <f t="shared" si="0"/>
        <v>22808.163265306121</v>
      </c>
      <c r="G52" s="298">
        <v>42382</v>
      </c>
      <c r="H52" s="297">
        <v>33528</v>
      </c>
      <c r="I52" s="297">
        <f t="shared" si="2"/>
        <v>22808.163265306121</v>
      </c>
      <c r="J52" s="293">
        <f t="shared" si="5"/>
        <v>0</v>
      </c>
      <c r="K52" s="289">
        <f t="shared" si="4"/>
        <v>0</v>
      </c>
      <c r="L52" s="290"/>
    </row>
    <row r="53" spans="1:12" s="291" customFormat="1" ht="51.75" customHeight="1">
      <c r="A53" s="284"/>
      <c r="B53" s="285"/>
      <c r="C53" s="292" t="s">
        <v>860</v>
      </c>
      <c r="D53" s="286" t="s">
        <v>823</v>
      </c>
      <c r="E53" s="297">
        <v>8500</v>
      </c>
      <c r="F53" s="297">
        <f t="shared" si="0"/>
        <v>5782.3129251700675</v>
      </c>
      <c r="G53" s="298">
        <v>42632</v>
      </c>
      <c r="H53" s="297">
        <v>8500</v>
      </c>
      <c r="I53" s="297">
        <f t="shared" si="2"/>
        <v>5782.3129251700675</v>
      </c>
      <c r="J53" s="293">
        <f t="shared" si="5"/>
        <v>0</v>
      </c>
      <c r="K53" s="289">
        <f t="shared" si="4"/>
        <v>0</v>
      </c>
      <c r="L53" s="290"/>
    </row>
    <row r="54" spans="1:12" ht="51.75" customHeight="1">
      <c r="A54" s="263"/>
      <c r="B54" s="272"/>
      <c r="C54" s="277" t="s">
        <v>872</v>
      </c>
      <c r="D54" s="215" t="s">
        <v>806</v>
      </c>
      <c r="E54" s="295">
        <v>4649</v>
      </c>
      <c r="F54" s="295">
        <f t="shared" si="0"/>
        <v>3162.5850340136053</v>
      </c>
      <c r="G54" s="296">
        <v>42506</v>
      </c>
      <c r="H54" s="295">
        <v>4649</v>
      </c>
      <c r="I54" s="295">
        <f t="shared" si="2"/>
        <v>3162.5850340136053</v>
      </c>
      <c r="J54" s="280">
        <f t="shared" si="5"/>
        <v>0</v>
      </c>
      <c r="K54" s="281">
        <f t="shared" si="4"/>
        <v>0</v>
      </c>
      <c r="L54" s="273"/>
    </row>
    <row r="55" spans="1:12" s="477" customFormat="1" ht="51.75" customHeight="1">
      <c r="A55" s="263"/>
      <c r="B55" s="272"/>
      <c r="C55" s="474" t="s">
        <v>1166</v>
      </c>
      <c r="D55" s="475" t="s">
        <v>922</v>
      </c>
      <c r="E55" s="295">
        <v>5928</v>
      </c>
      <c r="F55" s="295">
        <f t="shared" si="0"/>
        <v>4032.6530612244896</v>
      </c>
      <c r="G55" s="296">
        <v>42625</v>
      </c>
      <c r="H55" s="295">
        <v>5928</v>
      </c>
      <c r="I55" s="295">
        <f t="shared" si="2"/>
        <v>4032.6530612244896</v>
      </c>
      <c r="J55" s="280">
        <f t="shared" si="5"/>
        <v>0</v>
      </c>
      <c r="K55" s="281">
        <f t="shared" si="4"/>
        <v>0</v>
      </c>
      <c r="L55" s="273"/>
    </row>
    <row r="56" spans="1:12" s="291" customFormat="1" ht="51.75" customHeight="1">
      <c r="A56" s="284"/>
      <c r="B56" s="285"/>
      <c r="C56" s="292" t="s">
        <v>872</v>
      </c>
      <c r="D56" s="286" t="s">
        <v>811</v>
      </c>
      <c r="E56" s="297">
        <v>7046</v>
      </c>
      <c r="F56" s="297">
        <f t="shared" si="0"/>
        <v>4793.1972789115644</v>
      </c>
      <c r="G56" s="298">
        <v>42621</v>
      </c>
      <c r="H56" s="297">
        <v>7046</v>
      </c>
      <c r="I56" s="297">
        <f t="shared" si="2"/>
        <v>4793.1972789115644</v>
      </c>
      <c r="J56" s="293">
        <f t="shared" si="5"/>
        <v>0</v>
      </c>
      <c r="K56" s="289">
        <f t="shared" si="4"/>
        <v>0</v>
      </c>
      <c r="L56" s="290"/>
    </row>
    <row r="57" spans="1:12" s="291" customFormat="1" ht="51.75" customHeight="1">
      <c r="A57" s="284"/>
      <c r="B57" s="285"/>
      <c r="C57" s="292" t="s">
        <v>931</v>
      </c>
      <c r="D57" s="518" t="s">
        <v>926</v>
      </c>
      <c r="E57" s="297">
        <v>20902</v>
      </c>
      <c r="F57" s="297">
        <f t="shared" si="0"/>
        <v>14219.047619047618</v>
      </c>
      <c r="G57" s="298">
        <v>42621</v>
      </c>
      <c r="H57" s="297">
        <v>20902</v>
      </c>
      <c r="I57" s="297">
        <f t="shared" si="2"/>
        <v>14219.047619047618</v>
      </c>
      <c r="J57" s="293">
        <f t="shared" si="5"/>
        <v>0</v>
      </c>
      <c r="K57" s="289">
        <f t="shared" si="4"/>
        <v>0</v>
      </c>
      <c r="L57" s="290"/>
    </row>
    <row r="58" spans="1:12" ht="51.75" customHeight="1">
      <c r="A58" s="263"/>
      <c r="B58" s="272"/>
      <c r="C58" s="299" t="s">
        <v>924</v>
      </c>
      <c r="D58" s="286" t="s">
        <v>811</v>
      </c>
      <c r="E58" s="297">
        <v>11680</v>
      </c>
      <c r="F58" s="297">
        <f t="shared" si="0"/>
        <v>7945.5782312925166</v>
      </c>
      <c r="G58" s="298">
        <v>42328</v>
      </c>
      <c r="H58" s="297">
        <v>11680</v>
      </c>
      <c r="I58" s="297">
        <f t="shared" si="2"/>
        <v>7945.5782312925166</v>
      </c>
      <c r="J58" s="293">
        <f t="shared" si="5"/>
        <v>0</v>
      </c>
      <c r="K58" s="289">
        <f t="shared" si="4"/>
        <v>0</v>
      </c>
      <c r="L58" s="273"/>
    </row>
    <row r="59" spans="1:12" ht="51.75" customHeight="1">
      <c r="A59" s="263"/>
      <c r="B59" s="272"/>
      <c r="C59" s="299" t="s">
        <v>925</v>
      </c>
      <c r="D59" s="286" t="s">
        <v>926</v>
      </c>
      <c r="E59" s="297">
        <v>7707</v>
      </c>
      <c r="F59" s="297">
        <f t="shared" si="0"/>
        <v>5242.8571428571431</v>
      </c>
      <c r="G59" s="298">
        <v>42506</v>
      </c>
      <c r="H59" s="297">
        <v>7707</v>
      </c>
      <c r="I59" s="297">
        <f t="shared" si="2"/>
        <v>5242.8571428571431</v>
      </c>
      <c r="J59" s="293">
        <f t="shared" si="5"/>
        <v>0</v>
      </c>
      <c r="K59" s="289">
        <f t="shared" si="4"/>
        <v>0</v>
      </c>
      <c r="L59" s="273"/>
    </row>
    <row r="60" spans="1:12" ht="51.75" customHeight="1">
      <c r="A60" s="263"/>
      <c r="B60" s="272"/>
      <c r="C60" s="299" t="s">
        <v>1153</v>
      </c>
      <c r="D60" s="286" t="s">
        <v>930</v>
      </c>
      <c r="E60" s="297">
        <v>11487</v>
      </c>
      <c r="F60" s="297">
        <f t="shared" si="0"/>
        <v>7814.2857142857138</v>
      </c>
      <c r="G60" s="298">
        <v>42544</v>
      </c>
      <c r="H60" s="297">
        <v>11487</v>
      </c>
      <c r="I60" s="297">
        <f t="shared" si="2"/>
        <v>7814.2857142857138</v>
      </c>
      <c r="J60" s="293">
        <f t="shared" si="5"/>
        <v>0</v>
      </c>
      <c r="K60" s="289">
        <f t="shared" si="4"/>
        <v>0</v>
      </c>
      <c r="L60" s="273"/>
    </row>
    <row r="61" spans="1:12" ht="51.75" customHeight="1">
      <c r="A61" s="263"/>
      <c r="B61" s="272"/>
      <c r="C61" s="300" t="s">
        <v>912</v>
      </c>
      <c r="D61" s="215" t="s">
        <v>913</v>
      </c>
      <c r="E61" s="295">
        <v>4363</v>
      </c>
      <c r="F61" s="295">
        <f t="shared" si="0"/>
        <v>2968.0272108843537</v>
      </c>
      <c r="G61" s="296">
        <v>42597</v>
      </c>
      <c r="H61" s="295">
        <v>4363</v>
      </c>
      <c r="I61" s="295">
        <f t="shared" si="2"/>
        <v>2968.0272108843537</v>
      </c>
      <c r="J61" s="280">
        <f t="shared" si="5"/>
        <v>0</v>
      </c>
      <c r="K61" s="281">
        <f t="shared" si="4"/>
        <v>0</v>
      </c>
      <c r="L61" s="273"/>
    </row>
    <row r="62" spans="1:12" ht="51.75" customHeight="1">
      <c r="A62" s="263"/>
      <c r="B62" s="272"/>
      <c r="C62" s="206" t="s">
        <v>933</v>
      </c>
      <c r="D62" s="215" t="s">
        <v>929</v>
      </c>
      <c r="E62" s="295">
        <v>17770</v>
      </c>
      <c r="F62" s="295">
        <f t="shared" si="0"/>
        <v>12088.43537414966</v>
      </c>
      <c r="G62" s="296">
        <v>42416</v>
      </c>
      <c r="H62" s="295">
        <v>17770</v>
      </c>
      <c r="I62" s="295">
        <f t="shared" si="2"/>
        <v>12088.43537414966</v>
      </c>
      <c r="J62" s="280"/>
      <c r="K62" s="281"/>
      <c r="L62" s="273"/>
    </row>
    <row r="63" spans="1:12" ht="51.75" customHeight="1">
      <c r="A63" s="263"/>
      <c r="B63" s="272"/>
      <c r="C63" s="299" t="s">
        <v>934</v>
      </c>
      <c r="D63" s="286" t="s">
        <v>935</v>
      </c>
      <c r="E63" s="297">
        <v>11172</v>
      </c>
      <c r="F63" s="297">
        <f t="shared" si="0"/>
        <v>7600</v>
      </c>
      <c r="G63" s="298">
        <v>42517</v>
      </c>
      <c r="H63" s="297">
        <v>11172</v>
      </c>
      <c r="I63" s="297">
        <f t="shared" si="2"/>
        <v>7600</v>
      </c>
      <c r="J63" s="293"/>
      <c r="K63" s="289"/>
      <c r="L63" s="273"/>
    </row>
    <row r="64" spans="1:12" ht="51.75" customHeight="1">
      <c r="A64" s="263"/>
      <c r="B64" s="272"/>
      <c r="C64" s="299" t="s">
        <v>936</v>
      </c>
      <c r="D64" s="286" t="s">
        <v>937</v>
      </c>
      <c r="E64" s="297">
        <v>58475</v>
      </c>
      <c r="F64" s="297">
        <f t="shared" si="0"/>
        <v>39778.911564625851</v>
      </c>
      <c r="G64" s="298">
        <v>42489</v>
      </c>
      <c r="H64" s="297">
        <v>58475</v>
      </c>
      <c r="I64" s="297">
        <f t="shared" si="2"/>
        <v>39778.911564625851</v>
      </c>
      <c r="J64" s="293"/>
      <c r="K64" s="289"/>
      <c r="L64" s="273"/>
    </row>
    <row r="65" spans="1:12" ht="51.75" customHeight="1">
      <c r="A65" s="263"/>
      <c r="B65" s="272"/>
      <c r="C65" s="301" t="s">
        <v>902</v>
      </c>
      <c r="D65" s="215" t="s">
        <v>900</v>
      </c>
      <c r="E65" s="295">
        <v>3600</v>
      </c>
      <c r="F65" s="295">
        <f t="shared" si="0"/>
        <v>2448.9795918367345</v>
      </c>
      <c r="G65" s="296">
        <v>42282</v>
      </c>
      <c r="H65" s="295">
        <v>3600</v>
      </c>
      <c r="I65" s="295">
        <f t="shared" si="2"/>
        <v>2448.9795918367345</v>
      </c>
      <c r="J65" s="280">
        <f t="shared" si="5"/>
        <v>0</v>
      </c>
      <c r="K65" s="281">
        <f t="shared" si="4"/>
        <v>0</v>
      </c>
      <c r="L65" s="273"/>
    </row>
    <row r="66" spans="1:12" ht="51.75" customHeight="1">
      <c r="A66" s="263"/>
      <c r="B66" s="272"/>
      <c r="C66" s="301" t="s">
        <v>903</v>
      </c>
      <c r="D66" s="215" t="s">
        <v>901</v>
      </c>
      <c r="E66" s="295">
        <v>13200</v>
      </c>
      <c r="F66" s="295">
        <f t="shared" si="0"/>
        <v>8979.5918367346931</v>
      </c>
      <c r="G66" s="296">
        <v>42304</v>
      </c>
      <c r="H66" s="295">
        <v>13200</v>
      </c>
      <c r="I66" s="295">
        <f t="shared" si="2"/>
        <v>8979.5918367346931</v>
      </c>
      <c r="J66" s="280">
        <f t="shared" si="5"/>
        <v>0</v>
      </c>
      <c r="K66" s="281">
        <f t="shared" si="4"/>
        <v>0</v>
      </c>
      <c r="L66" s="273"/>
    </row>
    <row r="67" spans="1:12" ht="51.75" customHeight="1">
      <c r="A67" s="263"/>
      <c r="B67" s="272"/>
      <c r="C67" s="301" t="s">
        <v>904</v>
      </c>
      <c r="D67" s="215" t="s">
        <v>905</v>
      </c>
      <c r="E67" s="295">
        <v>7955</v>
      </c>
      <c r="F67" s="295">
        <f t="shared" si="0"/>
        <v>5411.5646258503402</v>
      </c>
      <c r="G67" s="296">
        <v>42311</v>
      </c>
      <c r="H67" s="295">
        <v>7955</v>
      </c>
      <c r="I67" s="295">
        <f t="shared" si="2"/>
        <v>5411.5646258503402</v>
      </c>
      <c r="J67" s="280">
        <f t="shared" si="5"/>
        <v>0</v>
      </c>
      <c r="K67" s="281">
        <f t="shared" si="4"/>
        <v>0</v>
      </c>
      <c r="L67" s="273"/>
    </row>
    <row r="68" spans="1:12" ht="51.75" customHeight="1">
      <c r="A68" s="263"/>
      <c r="B68" s="272"/>
      <c r="C68" s="301" t="s">
        <v>909</v>
      </c>
      <c r="D68" s="215" t="s">
        <v>906</v>
      </c>
      <c r="E68" s="295">
        <v>24400</v>
      </c>
      <c r="F68" s="295">
        <f t="shared" si="0"/>
        <v>16598.639455782311</v>
      </c>
      <c r="G68" s="296">
        <v>42334</v>
      </c>
      <c r="H68" s="295">
        <v>24400</v>
      </c>
      <c r="I68" s="295">
        <f t="shared" si="2"/>
        <v>16598.639455782311</v>
      </c>
      <c r="J68" s="280">
        <f t="shared" si="5"/>
        <v>0</v>
      </c>
      <c r="K68" s="281">
        <f t="shared" si="4"/>
        <v>0</v>
      </c>
      <c r="L68" s="273"/>
    </row>
    <row r="69" spans="1:12" ht="51.75" customHeight="1">
      <c r="A69" s="263"/>
      <c r="B69" s="272"/>
      <c r="C69" s="301" t="s">
        <v>908</v>
      </c>
      <c r="D69" s="215" t="s">
        <v>907</v>
      </c>
      <c r="E69" s="295">
        <v>31921</v>
      </c>
      <c r="F69" s="295">
        <f t="shared" si="0"/>
        <v>21714.965986394556</v>
      </c>
      <c r="G69" s="296">
        <v>42492</v>
      </c>
      <c r="H69" s="295">
        <v>31921</v>
      </c>
      <c r="I69" s="295">
        <f t="shared" si="2"/>
        <v>21714.965986394556</v>
      </c>
      <c r="J69" s="280">
        <f t="shared" si="5"/>
        <v>0</v>
      </c>
      <c r="K69" s="281">
        <f t="shared" si="4"/>
        <v>0</v>
      </c>
      <c r="L69" s="273"/>
    </row>
    <row r="70" spans="1:12" ht="51.75" customHeight="1">
      <c r="A70" s="263"/>
      <c r="B70" s="272"/>
      <c r="C70" s="301" t="s">
        <v>911</v>
      </c>
      <c r="D70" s="215" t="s">
        <v>910</v>
      </c>
      <c r="E70" s="295">
        <v>3442</v>
      </c>
      <c r="F70" s="295">
        <f t="shared" si="0"/>
        <v>2341.4965986394559</v>
      </c>
      <c r="G70" s="296">
        <v>42506</v>
      </c>
      <c r="H70" s="295">
        <v>3442</v>
      </c>
      <c r="I70" s="295">
        <f t="shared" si="2"/>
        <v>2341.4965986394559</v>
      </c>
      <c r="J70" s="280">
        <f t="shared" si="5"/>
        <v>0</v>
      </c>
      <c r="K70" s="281">
        <f t="shared" si="4"/>
        <v>0</v>
      </c>
      <c r="L70" s="273"/>
    </row>
    <row r="71" spans="1:12" ht="51.75" customHeight="1">
      <c r="A71" s="263"/>
      <c r="B71" s="272"/>
      <c r="C71" s="299" t="s">
        <v>918</v>
      </c>
      <c r="D71" s="286" t="s">
        <v>914</v>
      </c>
      <c r="E71" s="297">
        <v>12817</v>
      </c>
      <c r="F71" s="297">
        <f t="shared" si="0"/>
        <v>8719.0476190476184</v>
      </c>
      <c r="G71" s="298">
        <v>42601</v>
      </c>
      <c r="H71" s="297">
        <v>12817</v>
      </c>
      <c r="I71" s="297">
        <f t="shared" si="2"/>
        <v>8719.0476190476184</v>
      </c>
      <c r="J71" s="293">
        <f t="shared" si="5"/>
        <v>0</v>
      </c>
      <c r="K71" s="289">
        <f t="shared" si="4"/>
        <v>0</v>
      </c>
      <c r="L71" s="273"/>
    </row>
    <row r="72" spans="1:12" ht="51.75" customHeight="1">
      <c r="A72" s="263"/>
      <c r="B72" s="272"/>
      <c r="C72" s="301" t="s">
        <v>916</v>
      </c>
      <c r="D72" s="215" t="s">
        <v>915</v>
      </c>
      <c r="E72" s="295">
        <v>5500</v>
      </c>
      <c r="F72" s="295">
        <f t="shared" si="0"/>
        <v>3741.4965986394554</v>
      </c>
      <c r="G72" s="296">
        <v>42601</v>
      </c>
      <c r="H72" s="295">
        <v>5500</v>
      </c>
      <c r="I72" s="295">
        <f t="shared" si="2"/>
        <v>3741.4965986394554</v>
      </c>
      <c r="J72" s="280">
        <f t="shared" si="5"/>
        <v>0</v>
      </c>
      <c r="K72" s="281">
        <f t="shared" si="4"/>
        <v>0</v>
      </c>
      <c r="L72" s="273"/>
    </row>
    <row r="73" spans="1:12" ht="51.75" customHeight="1">
      <c r="A73" s="263"/>
      <c r="B73" s="272"/>
      <c r="C73" s="302" t="s">
        <v>918</v>
      </c>
      <c r="D73" s="286" t="s">
        <v>917</v>
      </c>
      <c r="E73" s="297">
        <v>19402</v>
      </c>
      <c r="F73" s="297">
        <f t="shared" si="0"/>
        <v>13198.639455782313</v>
      </c>
      <c r="G73" s="298">
        <v>42636</v>
      </c>
      <c r="H73" s="297">
        <v>19402</v>
      </c>
      <c r="I73" s="297">
        <f t="shared" si="2"/>
        <v>13198.639455782313</v>
      </c>
      <c r="J73" s="293">
        <f t="shared" si="5"/>
        <v>0</v>
      </c>
      <c r="K73" s="289">
        <f t="shared" si="4"/>
        <v>0</v>
      </c>
      <c r="L73" s="273"/>
    </row>
    <row r="74" spans="1:12" s="291" customFormat="1" ht="51.75" customHeight="1">
      <c r="A74" s="284"/>
      <c r="B74" s="285"/>
      <c r="C74" s="458" t="s">
        <v>938</v>
      </c>
      <c r="D74" s="215" t="s">
        <v>939</v>
      </c>
      <c r="E74" s="295">
        <v>29500</v>
      </c>
      <c r="F74" s="295">
        <f t="shared" si="0"/>
        <v>20068.027210884353</v>
      </c>
      <c r="G74" s="296">
        <v>42430</v>
      </c>
      <c r="H74" s="295">
        <v>29500</v>
      </c>
      <c r="I74" s="295">
        <f t="shared" si="2"/>
        <v>20068.027210884353</v>
      </c>
      <c r="J74" s="280">
        <f t="shared" si="5"/>
        <v>0</v>
      </c>
      <c r="K74" s="281">
        <f t="shared" si="4"/>
        <v>0</v>
      </c>
      <c r="L74" s="290"/>
    </row>
    <row r="75" spans="1:12" s="291" customFormat="1" ht="51.75" customHeight="1">
      <c r="A75" s="284"/>
      <c r="B75" s="285"/>
      <c r="C75" s="459" t="s">
        <v>940</v>
      </c>
      <c r="D75" s="215" t="s">
        <v>306</v>
      </c>
      <c r="E75" s="295">
        <v>45000</v>
      </c>
      <c r="F75" s="295">
        <f t="shared" si="0"/>
        <v>30612.244897959183</v>
      </c>
      <c r="G75" s="296"/>
      <c r="H75" s="295">
        <v>45000</v>
      </c>
      <c r="I75" s="295">
        <f t="shared" si="2"/>
        <v>30612.244897959183</v>
      </c>
      <c r="J75" s="280">
        <f t="shared" si="5"/>
        <v>0</v>
      </c>
      <c r="K75" s="281"/>
      <c r="L75" s="290"/>
    </row>
    <row r="76" spans="1:12" s="291" customFormat="1" ht="51.75" customHeight="1">
      <c r="A76" s="284"/>
      <c r="B76" s="285"/>
      <c r="C76" s="459" t="s">
        <v>941</v>
      </c>
      <c r="D76" s="215" t="s">
        <v>942</v>
      </c>
      <c r="E76" s="295">
        <v>38000</v>
      </c>
      <c r="F76" s="295">
        <f t="shared" si="0"/>
        <v>25850.340136054419</v>
      </c>
      <c r="G76" s="296"/>
      <c r="H76" s="295">
        <v>38000</v>
      </c>
      <c r="I76" s="295">
        <f t="shared" si="2"/>
        <v>25850.340136054419</v>
      </c>
      <c r="J76" s="280">
        <f t="shared" si="5"/>
        <v>0</v>
      </c>
      <c r="K76" s="281"/>
      <c r="L76" s="290"/>
    </row>
    <row r="77" spans="1:12" s="291" customFormat="1" ht="51.75" customHeight="1">
      <c r="A77" s="284"/>
      <c r="B77" s="285"/>
      <c r="C77" s="460" t="s">
        <v>943</v>
      </c>
      <c r="D77" s="215" t="s">
        <v>944</v>
      </c>
      <c r="E77" s="295">
        <v>22000</v>
      </c>
      <c r="F77" s="295">
        <f t="shared" ref="F77:F85" si="6">E77*$K$6</f>
        <v>14965.986394557822</v>
      </c>
      <c r="G77" s="296"/>
      <c r="H77" s="295">
        <v>22000</v>
      </c>
      <c r="I77" s="295">
        <f t="shared" si="2"/>
        <v>14965.986394557822</v>
      </c>
      <c r="J77" s="280">
        <f t="shared" si="5"/>
        <v>0</v>
      </c>
      <c r="K77" s="281"/>
      <c r="L77" s="290"/>
    </row>
    <row r="78" spans="1:12" ht="33.75" customHeight="1">
      <c r="A78" s="263"/>
      <c r="B78" s="272"/>
      <c r="C78" s="460" t="s">
        <v>945</v>
      </c>
      <c r="D78" s="215" t="s">
        <v>946</v>
      </c>
      <c r="E78" s="295">
        <v>28000</v>
      </c>
      <c r="F78" s="295">
        <f t="shared" si="6"/>
        <v>19047.619047619046</v>
      </c>
      <c r="G78" s="296"/>
      <c r="H78" s="295">
        <v>28000</v>
      </c>
      <c r="I78" s="295">
        <f t="shared" si="2"/>
        <v>19047.619047619046</v>
      </c>
      <c r="J78" s="280">
        <f t="shared" si="5"/>
        <v>0</v>
      </c>
      <c r="K78" s="281"/>
      <c r="L78" s="273"/>
    </row>
    <row r="79" spans="1:12" s="477" customFormat="1" ht="37.5" customHeight="1">
      <c r="A79" s="263"/>
      <c r="B79" s="272"/>
      <c r="C79" s="453" t="s">
        <v>947</v>
      </c>
      <c r="D79" s="215" t="s">
        <v>948</v>
      </c>
      <c r="E79" s="295">
        <v>16800</v>
      </c>
      <c r="F79" s="295">
        <f t="shared" si="6"/>
        <v>11428.571428571428</v>
      </c>
      <c r="G79" s="296"/>
      <c r="H79" s="295">
        <v>16800</v>
      </c>
      <c r="I79" s="295">
        <f t="shared" si="2"/>
        <v>11428.571428571428</v>
      </c>
      <c r="J79" s="280">
        <f t="shared" si="5"/>
        <v>0</v>
      </c>
      <c r="K79" s="281"/>
      <c r="L79" s="273"/>
    </row>
    <row r="80" spans="1:12" s="477" customFormat="1" ht="37.5" customHeight="1">
      <c r="A80" s="263"/>
      <c r="B80" s="272"/>
      <c r="C80" s="478" t="s">
        <v>1159</v>
      </c>
      <c r="D80" s="475" t="s">
        <v>926</v>
      </c>
      <c r="E80" s="295">
        <v>73664</v>
      </c>
      <c r="F80" s="295">
        <f t="shared" si="6"/>
        <v>50111.56462585034</v>
      </c>
      <c r="G80" s="296"/>
      <c r="H80" s="295">
        <v>73664</v>
      </c>
      <c r="I80" s="295">
        <f t="shared" si="2"/>
        <v>50111.56462585034</v>
      </c>
      <c r="J80" s="280">
        <f t="shared" si="5"/>
        <v>0</v>
      </c>
      <c r="K80" s="281"/>
      <c r="L80" s="273"/>
    </row>
    <row r="81" spans="1:13" s="477" customFormat="1" ht="51.75" customHeight="1">
      <c r="A81" s="263"/>
      <c r="B81" s="272"/>
      <c r="C81" s="478" t="s">
        <v>1160</v>
      </c>
      <c r="D81" s="475" t="s">
        <v>926</v>
      </c>
      <c r="E81" s="295">
        <v>47369</v>
      </c>
      <c r="F81" s="295">
        <f t="shared" si="6"/>
        <v>32223.809523809523</v>
      </c>
      <c r="G81" s="296"/>
      <c r="H81" s="295">
        <v>47369</v>
      </c>
      <c r="I81" s="295">
        <f t="shared" si="2"/>
        <v>32223.809523809523</v>
      </c>
      <c r="J81" s="280">
        <f t="shared" si="5"/>
        <v>0</v>
      </c>
      <c r="K81" s="281"/>
      <c r="L81" s="273"/>
    </row>
    <row r="82" spans="1:13" s="477" customFormat="1" ht="37.5" customHeight="1">
      <c r="A82" s="263"/>
      <c r="B82" s="272"/>
      <c r="C82" s="458" t="s">
        <v>1161</v>
      </c>
      <c r="D82" s="475" t="s">
        <v>921</v>
      </c>
      <c r="E82" s="295">
        <v>10402</v>
      </c>
      <c r="F82" s="295">
        <f t="shared" si="6"/>
        <v>7076.1904761904761</v>
      </c>
      <c r="G82" s="296"/>
      <c r="H82" s="295">
        <v>10402</v>
      </c>
      <c r="I82" s="295">
        <f t="shared" si="2"/>
        <v>7076.1904761904761</v>
      </c>
      <c r="J82" s="280">
        <f t="shared" si="5"/>
        <v>0</v>
      </c>
      <c r="K82" s="281"/>
      <c r="L82" s="273"/>
    </row>
    <row r="83" spans="1:13" s="477" customFormat="1" ht="51.75" customHeight="1">
      <c r="A83" s="263"/>
      <c r="B83" s="272"/>
      <c r="C83" s="459"/>
      <c r="D83" s="479" t="s">
        <v>926</v>
      </c>
      <c r="E83" s="295">
        <v>254331</v>
      </c>
      <c r="F83" s="295">
        <f t="shared" si="6"/>
        <v>173014.28571428571</v>
      </c>
      <c r="G83" s="296"/>
      <c r="H83" s="295">
        <v>254331</v>
      </c>
      <c r="I83" s="295">
        <f t="shared" si="2"/>
        <v>173014.28571428571</v>
      </c>
      <c r="J83" s="280">
        <f t="shared" si="5"/>
        <v>0</v>
      </c>
      <c r="K83" s="281"/>
      <c r="L83" s="273"/>
    </row>
    <row r="84" spans="1:13" s="477" customFormat="1" ht="51.75" customHeight="1">
      <c r="A84" s="263"/>
      <c r="B84" s="272"/>
      <c r="C84" s="485"/>
      <c r="D84" s="475" t="s">
        <v>1162</v>
      </c>
      <c r="E84" s="295">
        <v>113561</v>
      </c>
      <c r="F84" s="295">
        <f t="shared" si="6"/>
        <v>77252.380952380947</v>
      </c>
      <c r="G84" s="296"/>
      <c r="H84" s="295">
        <v>113561</v>
      </c>
      <c r="I84" s="295">
        <f t="shared" si="2"/>
        <v>77252.380952380947</v>
      </c>
      <c r="J84" s="280">
        <f t="shared" si="5"/>
        <v>0</v>
      </c>
      <c r="K84" s="281"/>
      <c r="L84" s="273"/>
    </row>
    <row r="85" spans="1:13" s="516" customFormat="1" ht="35.25" customHeight="1">
      <c r="A85" s="263"/>
      <c r="B85" s="272"/>
      <c r="C85" s="520" t="s">
        <v>1173</v>
      </c>
      <c r="D85" s="515"/>
      <c r="E85" s="521">
        <v>222276</v>
      </c>
      <c r="F85" s="295">
        <f t="shared" si="6"/>
        <v>151208.16326530612</v>
      </c>
      <c r="G85" s="296"/>
      <c r="H85" s="521">
        <v>222276</v>
      </c>
      <c r="I85" s="295">
        <f t="shared" si="2"/>
        <v>151208.16326530612</v>
      </c>
      <c r="J85" s="280">
        <f t="shared" si="5"/>
        <v>0</v>
      </c>
      <c r="K85" s="281"/>
      <c r="L85" s="273"/>
    </row>
    <row r="86" spans="1:13" ht="51.75" customHeight="1" thickBot="1">
      <c r="A86" s="263"/>
      <c r="B86" s="272"/>
      <c r="C86" s="476"/>
      <c r="D86" s="476"/>
      <c r="E86" s="476"/>
      <c r="F86" s="278" t="s">
        <v>834</v>
      </c>
      <c r="G86" s="296"/>
      <c r="H86" s="295" t="s">
        <v>834</v>
      </c>
      <c r="I86" s="295"/>
      <c r="J86" s="280"/>
      <c r="K86" s="281"/>
      <c r="L86" s="273"/>
    </row>
    <row r="87" spans="1:13" ht="15" thickBot="1">
      <c r="A87" s="263"/>
      <c r="B87" s="272"/>
      <c r="C87" s="482"/>
      <c r="D87" s="483"/>
      <c r="E87" s="484">
        <f>SUM(E11:E85)</f>
        <v>1709661</v>
      </c>
      <c r="F87" s="484">
        <f>SUM(F11:F86)</f>
        <v>1163034.693877551</v>
      </c>
      <c r="G87" s="304"/>
      <c r="H87" s="201">
        <f>SUM(H11:H86)</f>
        <v>1709661</v>
      </c>
      <c r="I87" s="303">
        <f>SUM(I11:I86)</f>
        <v>1156656.4625850341</v>
      </c>
      <c r="J87" s="303">
        <f>SUM(J11:J86)</f>
        <v>0</v>
      </c>
      <c r="K87" s="305">
        <f>SUM(K11:K86)</f>
        <v>0</v>
      </c>
      <c r="L87" s="273"/>
    </row>
    <row r="88" spans="1:13">
      <c r="A88" s="263"/>
      <c r="B88" s="272"/>
      <c r="C88" s="252"/>
      <c r="D88" s="252"/>
      <c r="E88" s="306"/>
      <c r="F88" s="306"/>
      <c r="G88" s="252"/>
      <c r="H88" s="252"/>
      <c r="I88" s="252"/>
      <c r="J88" s="306"/>
      <c r="K88" s="306"/>
      <c r="L88" s="273"/>
    </row>
    <row r="89" spans="1:13">
      <c r="A89" s="263"/>
      <c r="B89" s="272"/>
      <c r="C89" s="566" t="s">
        <v>235</v>
      </c>
      <c r="D89" s="566"/>
      <c r="E89" s="218"/>
      <c r="F89" s="218"/>
      <c r="G89" s="218"/>
      <c r="H89" s="218"/>
      <c r="I89" s="218"/>
      <c r="J89" s="218"/>
      <c r="K89" s="218"/>
      <c r="L89" s="273"/>
    </row>
    <row r="90" spans="1:13" ht="15" thickBot="1">
      <c r="A90" s="263"/>
      <c r="B90" s="272"/>
      <c r="C90" s="564" t="s">
        <v>310</v>
      </c>
      <c r="D90" s="564"/>
      <c r="E90" s="564"/>
      <c r="F90" s="307"/>
      <c r="G90" s="307"/>
      <c r="H90" s="307"/>
      <c r="I90" s="307"/>
      <c r="J90" s="307"/>
      <c r="K90" s="307"/>
      <c r="L90" s="273"/>
    </row>
    <row r="91" spans="1:13" ht="42.5" thickBot="1">
      <c r="A91" s="263"/>
      <c r="B91" s="272"/>
      <c r="C91" s="308" t="s">
        <v>284</v>
      </c>
      <c r="D91" s="247" t="s">
        <v>236</v>
      </c>
      <c r="E91" s="247" t="s">
        <v>334</v>
      </c>
      <c r="F91" s="275" t="s">
        <v>790</v>
      </c>
      <c r="G91" s="247" t="s">
        <v>335</v>
      </c>
      <c r="H91" s="247" t="s">
        <v>283</v>
      </c>
      <c r="I91" s="309"/>
      <c r="J91" s="309"/>
      <c r="K91" s="523"/>
      <c r="L91" s="273"/>
      <c r="M91" s="490"/>
    </row>
    <row r="92" spans="1:13" ht="49.5" customHeight="1">
      <c r="A92" s="263"/>
      <c r="B92" s="272"/>
      <c r="C92" s="585" t="s">
        <v>951</v>
      </c>
      <c r="D92" s="311" t="s">
        <v>843</v>
      </c>
      <c r="E92" s="280">
        <v>73664</v>
      </c>
      <c r="F92" s="280">
        <f>E92*$K$6</f>
        <v>50111.56462585034</v>
      </c>
      <c r="G92" s="293">
        <v>73664</v>
      </c>
      <c r="H92" s="311" t="s">
        <v>871</v>
      </c>
      <c r="I92" s="309"/>
      <c r="J92" s="309"/>
      <c r="K92" s="523"/>
      <c r="L92" s="273"/>
      <c r="M92" s="490"/>
    </row>
    <row r="93" spans="1:13" ht="66" customHeight="1">
      <c r="A93" s="263"/>
      <c r="B93" s="272"/>
      <c r="C93" s="586"/>
      <c r="D93" s="215" t="s">
        <v>811</v>
      </c>
      <c r="E93" s="278">
        <v>81622</v>
      </c>
      <c r="F93" s="278">
        <f t="shared" ref="F93:F109" si="7">E93*$K$6</f>
        <v>55525.170068027212</v>
      </c>
      <c r="G93" s="280"/>
      <c r="H93" s="215" t="s">
        <v>844</v>
      </c>
      <c r="I93" s="309"/>
      <c r="J93" s="309"/>
      <c r="K93" s="523"/>
      <c r="L93" s="273"/>
      <c r="M93" s="490"/>
    </row>
    <row r="94" spans="1:13" ht="79.5" customHeight="1">
      <c r="A94" s="263"/>
      <c r="B94" s="272"/>
      <c r="C94" s="586"/>
      <c r="D94" s="215" t="s">
        <v>842</v>
      </c>
      <c r="E94" s="278">
        <v>79643</v>
      </c>
      <c r="F94" s="278">
        <f t="shared" si="7"/>
        <v>54178.911564625851</v>
      </c>
      <c r="G94" s="280"/>
      <c r="H94" s="215" t="s">
        <v>845</v>
      </c>
      <c r="I94" s="309"/>
      <c r="J94" s="309"/>
      <c r="K94" s="523"/>
      <c r="L94" s="273"/>
      <c r="M94" s="490"/>
    </row>
    <row r="95" spans="1:13" ht="52.5" customHeight="1">
      <c r="A95" s="263"/>
      <c r="B95" s="272"/>
      <c r="C95" s="587" t="s">
        <v>952</v>
      </c>
      <c r="D95" s="215" t="s">
        <v>861</v>
      </c>
      <c r="E95" s="278">
        <v>69194.2</v>
      </c>
      <c r="F95" s="278">
        <f t="shared" si="7"/>
        <v>47070.884353741494</v>
      </c>
      <c r="G95" s="278" t="s">
        <v>834</v>
      </c>
      <c r="H95" s="215" t="s">
        <v>869</v>
      </c>
      <c r="I95" s="309"/>
      <c r="J95" s="309"/>
      <c r="K95" s="523"/>
      <c r="L95" s="273"/>
      <c r="M95" s="490"/>
    </row>
    <row r="96" spans="1:13" ht="65.25" customHeight="1">
      <c r="A96" s="263"/>
      <c r="B96" s="272"/>
      <c r="C96" s="588"/>
      <c r="D96" s="215" t="s">
        <v>862</v>
      </c>
      <c r="E96" s="278">
        <v>53327.6</v>
      </c>
      <c r="F96" s="278">
        <f t="shared" si="7"/>
        <v>36277.278911564623</v>
      </c>
      <c r="G96" s="278" t="s">
        <v>834</v>
      </c>
      <c r="H96" s="215" t="s">
        <v>868</v>
      </c>
      <c r="I96" s="309"/>
      <c r="J96" s="309"/>
      <c r="K96" s="523"/>
      <c r="L96" s="273"/>
      <c r="M96" s="490"/>
    </row>
    <row r="97" spans="1:26" ht="82.5" customHeight="1">
      <c r="A97" s="263"/>
      <c r="B97" s="272"/>
      <c r="C97" s="588"/>
      <c r="D97" s="215" t="s">
        <v>863</v>
      </c>
      <c r="E97" s="278">
        <v>40120.07</v>
      </c>
      <c r="F97" s="278">
        <f t="shared" si="7"/>
        <v>27292.56462585034</v>
      </c>
      <c r="G97" s="278"/>
      <c r="H97" s="215" t="s">
        <v>865</v>
      </c>
      <c r="I97" s="309"/>
      <c r="J97" s="309"/>
      <c r="K97" s="523"/>
      <c r="L97" s="273"/>
      <c r="M97" s="490"/>
      <c r="N97" s="490"/>
    </row>
    <row r="98" spans="1:26" ht="65.25" customHeight="1">
      <c r="A98" s="263"/>
      <c r="B98" s="272"/>
      <c r="C98" s="588"/>
      <c r="D98" s="215" t="s">
        <v>843</v>
      </c>
      <c r="E98" s="278">
        <v>47369</v>
      </c>
      <c r="F98" s="278">
        <f t="shared" si="7"/>
        <v>32223.809523809523</v>
      </c>
      <c r="G98" s="287">
        <v>47369</v>
      </c>
      <c r="H98" s="215" t="s">
        <v>864</v>
      </c>
      <c r="I98" s="309"/>
      <c r="J98" s="309"/>
      <c r="K98" s="523"/>
      <c r="L98" s="273"/>
      <c r="M98" s="490"/>
      <c r="N98" s="490"/>
    </row>
    <row r="99" spans="1:26" ht="48.75" customHeight="1">
      <c r="A99" s="263"/>
      <c r="B99" s="272"/>
      <c r="C99" s="588"/>
      <c r="D99" s="215" t="s">
        <v>791</v>
      </c>
      <c r="E99" s="278">
        <v>56138.16</v>
      </c>
      <c r="F99" s="278">
        <f t="shared" si="7"/>
        <v>38189.224489795917</v>
      </c>
      <c r="G99" s="278"/>
      <c r="H99" s="215" t="s">
        <v>867</v>
      </c>
      <c r="I99" s="525"/>
      <c r="J99" s="525"/>
      <c r="K99" s="523"/>
      <c r="L99" s="273"/>
      <c r="M99" s="490"/>
      <c r="N99" s="490"/>
    </row>
    <row r="100" spans="1:26" ht="50.25" customHeight="1">
      <c r="A100" s="263"/>
      <c r="B100" s="272"/>
      <c r="C100" s="588"/>
      <c r="D100" s="215" t="s">
        <v>842</v>
      </c>
      <c r="E100" s="278">
        <v>4349.7700000000004</v>
      </c>
      <c r="F100" s="278">
        <f t="shared" si="7"/>
        <v>2959.0272108843537</v>
      </c>
      <c r="G100" s="278"/>
      <c r="H100" s="215" t="s">
        <v>870</v>
      </c>
      <c r="I100" s="525"/>
      <c r="J100" s="525"/>
      <c r="K100" s="523"/>
      <c r="L100" s="273"/>
      <c r="M100" s="490"/>
    </row>
    <row r="101" spans="1:26" ht="81.75" customHeight="1">
      <c r="A101" s="263"/>
      <c r="B101" s="272"/>
      <c r="C101" s="586" t="s">
        <v>953</v>
      </c>
      <c r="D101" s="215" t="s">
        <v>866</v>
      </c>
      <c r="E101" s="278">
        <v>290022.65000000002</v>
      </c>
      <c r="F101" s="278">
        <f t="shared" si="7"/>
        <v>197294.31972789115</v>
      </c>
      <c r="G101" s="278"/>
      <c r="H101" s="215" t="s">
        <v>898</v>
      </c>
      <c r="I101" s="525"/>
      <c r="J101" s="525"/>
      <c r="K101" s="523"/>
      <c r="L101" s="273"/>
      <c r="M101" s="490"/>
    </row>
    <row r="102" spans="1:26" ht="54" customHeight="1">
      <c r="A102" s="263"/>
      <c r="B102" s="272"/>
      <c r="C102" s="586"/>
      <c r="D102" s="215" t="s">
        <v>811</v>
      </c>
      <c r="E102" s="278">
        <v>522793.13</v>
      </c>
      <c r="F102" s="278">
        <f t="shared" si="7"/>
        <v>355641.58503401361</v>
      </c>
      <c r="G102" s="287">
        <v>10402</v>
      </c>
      <c r="H102" s="215" t="s">
        <v>1168</v>
      </c>
      <c r="I102" s="525"/>
      <c r="J102" s="525"/>
      <c r="K102" s="523"/>
      <c r="L102" s="273"/>
      <c r="M102" s="490"/>
      <c r="Q102" s="524"/>
      <c r="R102" s="524"/>
      <c r="S102" s="524"/>
      <c r="T102" s="524"/>
      <c r="U102" s="524"/>
      <c r="V102" s="524"/>
      <c r="W102" s="524"/>
      <c r="X102" s="524"/>
      <c r="Y102" s="524"/>
      <c r="Z102" s="524"/>
    </row>
    <row r="103" spans="1:26" ht="81.75" customHeight="1">
      <c r="A103" s="263"/>
      <c r="B103" s="272"/>
      <c r="C103" s="586"/>
      <c r="D103" s="215" t="s">
        <v>843</v>
      </c>
      <c r="E103" s="278">
        <v>256525.07</v>
      </c>
      <c r="F103" s="278">
        <f t="shared" si="7"/>
        <v>174506.85034013606</v>
      </c>
      <c r="G103" s="287">
        <v>254331</v>
      </c>
      <c r="H103" s="215" t="s">
        <v>899</v>
      </c>
      <c r="I103" s="525"/>
      <c r="J103" s="525"/>
      <c r="K103" s="523"/>
      <c r="L103" s="273"/>
      <c r="M103" s="490"/>
      <c r="Q103" s="524"/>
      <c r="R103" s="524"/>
      <c r="S103" s="524"/>
      <c r="T103" s="524"/>
      <c r="U103" s="524"/>
      <c r="V103" s="524"/>
      <c r="W103" s="524"/>
      <c r="X103" s="524"/>
      <c r="Y103" s="524"/>
      <c r="Z103" s="524"/>
    </row>
    <row r="104" spans="1:26" ht="48" customHeight="1">
      <c r="A104" s="263"/>
      <c r="B104" s="272"/>
      <c r="C104" s="586"/>
      <c r="D104" s="463" t="s">
        <v>842</v>
      </c>
      <c r="E104" s="278">
        <v>378897.57</v>
      </c>
      <c r="F104" s="278">
        <f t="shared" si="7"/>
        <v>257753.44897959183</v>
      </c>
      <c r="G104" s="287">
        <v>113561</v>
      </c>
      <c r="H104" s="215" t="s">
        <v>1167</v>
      </c>
      <c r="I104" s="525"/>
      <c r="J104" s="525"/>
      <c r="K104" s="523"/>
      <c r="L104" s="273"/>
      <c r="M104" s="490"/>
      <c r="Q104" s="524"/>
      <c r="R104" s="524"/>
      <c r="S104" s="524"/>
      <c r="T104" s="524"/>
      <c r="U104" s="524"/>
      <c r="V104" s="524"/>
      <c r="W104" s="524"/>
      <c r="X104" s="524"/>
      <c r="Y104" s="524"/>
      <c r="Z104" s="524"/>
    </row>
    <row r="105" spans="1:26" s="291" customFormat="1" ht="47.25" customHeight="1">
      <c r="A105" s="284"/>
      <c r="B105" s="272"/>
      <c r="C105" s="488" t="s">
        <v>1048</v>
      </c>
      <c r="D105" s="480" t="s">
        <v>843</v>
      </c>
      <c r="E105" s="287">
        <v>11176</v>
      </c>
      <c r="F105" s="287">
        <f t="shared" si="7"/>
        <v>7602.7210884353735</v>
      </c>
      <c r="G105" s="287">
        <v>11176</v>
      </c>
      <c r="H105" s="480" t="s">
        <v>1045</v>
      </c>
      <c r="I105" s="525"/>
      <c r="J105" s="525"/>
      <c r="K105" s="523"/>
      <c r="L105" s="273"/>
      <c r="M105" s="490"/>
      <c r="Q105" s="524"/>
      <c r="R105" s="524"/>
      <c r="S105" s="524"/>
      <c r="T105" s="524"/>
      <c r="U105" s="524"/>
      <c r="V105" s="524"/>
      <c r="W105" s="524"/>
      <c r="X105" s="524"/>
      <c r="Y105" s="524"/>
      <c r="Z105" s="524"/>
    </row>
    <row r="106" spans="1:26" s="291" customFormat="1" ht="21.75" customHeight="1">
      <c r="A106" s="284"/>
      <c r="B106" s="272"/>
      <c r="C106" s="497"/>
      <c r="D106" s="498" t="s">
        <v>866</v>
      </c>
      <c r="E106" s="293">
        <v>4633</v>
      </c>
      <c r="F106" s="287">
        <f t="shared" si="7"/>
        <v>3151.7006802721089</v>
      </c>
      <c r="G106" s="287" t="s">
        <v>834</v>
      </c>
      <c r="H106" s="480" t="s">
        <v>1046</v>
      </c>
      <c r="I106" s="525"/>
      <c r="J106" s="525"/>
      <c r="K106" s="523"/>
      <c r="L106" s="273"/>
      <c r="M106" s="490"/>
      <c r="Q106" s="524"/>
      <c r="R106" s="524"/>
      <c r="S106" s="524"/>
      <c r="T106" s="524"/>
      <c r="U106" s="524"/>
      <c r="V106" s="524"/>
      <c r="W106" s="524"/>
      <c r="X106" s="524"/>
      <c r="Y106" s="524"/>
      <c r="Z106" s="524"/>
    </row>
    <row r="107" spans="1:26" s="291" customFormat="1" ht="33" customHeight="1">
      <c r="A107" s="284"/>
      <c r="B107" s="272"/>
      <c r="C107" s="499"/>
      <c r="D107" s="480" t="s">
        <v>1050</v>
      </c>
      <c r="E107" s="500">
        <v>14781</v>
      </c>
      <c r="F107" s="287"/>
      <c r="G107" s="287" t="s">
        <v>834</v>
      </c>
      <c r="H107" s="480" t="s">
        <v>1047</v>
      </c>
      <c r="I107" s="525"/>
      <c r="J107" s="525"/>
      <c r="K107" s="523"/>
      <c r="L107" s="273"/>
      <c r="M107" s="490"/>
      <c r="Q107" s="524"/>
      <c r="R107" s="524"/>
      <c r="S107" s="524"/>
      <c r="T107" s="524"/>
      <c r="U107" s="524"/>
      <c r="V107" s="524"/>
      <c r="W107" s="524"/>
      <c r="X107" s="524"/>
      <c r="Y107" s="524"/>
      <c r="Z107" s="524"/>
    </row>
    <row r="108" spans="1:26" s="291" customFormat="1" ht="42.75" customHeight="1">
      <c r="A108" s="284"/>
      <c r="B108" s="272"/>
      <c r="C108" s="579" t="s">
        <v>1049</v>
      </c>
      <c r="D108" s="480" t="s">
        <v>843</v>
      </c>
      <c r="E108" s="287">
        <v>25106</v>
      </c>
      <c r="F108" s="287">
        <f t="shared" si="7"/>
        <v>17078.911564625851</v>
      </c>
      <c r="G108" s="287">
        <v>25106</v>
      </c>
      <c r="H108" s="480" t="s">
        <v>1051</v>
      </c>
      <c r="I108" s="525"/>
      <c r="J108" s="525"/>
      <c r="K108" s="523"/>
      <c r="L108" s="273"/>
      <c r="M108" s="504"/>
      <c r="N108" s="504"/>
      <c r="O108" s="504"/>
      <c r="P108" s="504"/>
      <c r="Q108" s="524"/>
      <c r="R108" s="524"/>
      <c r="S108" s="524"/>
      <c r="T108" s="524"/>
      <c r="U108" s="524"/>
      <c r="V108" s="524"/>
      <c r="W108" s="524"/>
      <c r="X108" s="524"/>
      <c r="Y108" s="524"/>
      <c r="Z108" s="524"/>
    </row>
    <row r="109" spans="1:26" s="501" customFormat="1" ht="18" customHeight="1">
      <c r="B109" s="272"/>
      <c r="C109" s="580"/>
      <c r="D109" s="480" t="s">
        <v>866</v>
      </c>
      <c r="E109" s="287">
        <v>8398</v>
      </c>
      <c r="F109" s="287">
        <f t="shared" si="7"/>
        <v>5712.925170068027</v>
      </c>
      <c r="G109" s="287" t="s">
        <v>834</v>
      </c>
      <c r="H109" s="480" t="s">
        <v>1046</v>
      </c>
      <c r="I109" s="525"/>
      <c r="J109" s="525"/>
      <c r="K109" s="523"/>
      <c r="L109" s="273"/>
      <c r="M109" s="504"/>
      <c r="N109" s="504"/>
      <c r="O109" s="504"/>
      <c r="P109" s="504"/>
      <c r="Q109" s="524"/>
      <c r="R109" s="524"/>
      <c r="S109" s="524"/>
      <c r="T109" s="524"/>
      <c r="U109" s="524"/>
      <c r="V109" s="524"/>
      <c r="W109" s="524"/>
      <c r="X109" s="524"/>
      <c r="Y109" s="524"/>
      <c r="Z109" s="524"/>
    </row>
    <row r="110" spans="1:26" s="291" customFormat="1">
      <c r="A110" s="284"/>
      <c r="B110" s="272"/>
      <c r="C110" s="581"/>
      <c r="D110" s="480"/>
      <c r="E110" s="502">
        <f>SUM(E92:E109)</f>
        <v>2017760.2200000002</v>
      </c>
      <c r="F110" s="502">
        <f>SUM(F92:F109)</f>
        <v>1362570.8979591834</v>
      </c>
      <c r="G110" s="502">
        <f>SUM(G92:G109)</f>
        <v>535609</v>
      </c>
      <c r="H110" s="480"/>
      <c r="I110" s="525"/>
      <c r="J110" s="525"/>
      <c r="K110" s="523"/>
      <c r="L110" s="273"/>
      <c r="M110" s="504"/>
      <c r="N110" s="504"/>
      <c r="O110" s="504"/>
      <c r="P110" s="504"/>
      <c r="Q110" s="524"/>
      <c r="R110" s="524"/>
      <c r="S110" s="524"/>
      <c r="T110" s="524"/>
      <c r="U110" s="524"/>
      <c r="V110" s="524"/>
      <c r="W110" s="524"/>
      <c r="X110" s="524"/>
      <c r="Y110" s="524"/>
      <c r="Z110" s="524"/>
    </row>
    <row r="111" spans="1:26" s="504" customFormat="1" ht="28.5">
      <c r="A111" s="468"/>
      <c r="B111" s="272"/>
      <c r="C111" s="503" t="s">
        <v>1052</v>
      </c>
      <c r="D111" s="492" t="s">
        <v>1053</v>
      </c>
      <c r="E111" s="464">
        <v>19433</v>
      </c>
      <c r="F111" s="287">
        <f t="shared" ref="F111:F176" si="8">E111*$K$6</f>
        <v>13219.727891156463</v>
      </c>
      <c r="G111" s="464">
        <v>19433</v>
      </c>
      <c r="H111" s="489" t="s">
        <v>1055</v>
      </c>
      <c r="I111" s="525"/>
      <c r="J111" s="525"/>
      <c r="K111" s="523"/>
      <c r="L111" s="273"/>
      <c r="Q111" s="524"/>
      <c r="R111" s="524"/>
      <c r="S111" s="524"/>
      <c r="T111" s="524"/>
      <c r="U111" s="524"/>
      <c r="V111" s="524"/>
      <c r="W111" s="524"/>
      <c r="X111" s="524"/>
      <c r="Y111" s="524"/>
      <c r="Z111" s="524"/>
    </row>
    <row r="112" spans="1:26" s="504" customFormat="1" ht="42">
      <c r="A112" s="468"/>
      <c r="B112" s="272"/>
      <c r="C112" s="491"/>
      <c r="D112" s="492" t="s">
        <v>811</v>
      </c>
      <c r="E112" s="464">
        <v>15851</v>
      </c>
      <c r="F112" s="287">
        <f t="shared" si="8"/>
        <v>10782.993197278911</v>
      </c>
      <c r="G112" s="464">
        <v>15851</v>
      </c>
      <c r="H112" s="489" t="s">
        <v>1056</v>
      </c>
      <c r="I112" s="525"/>
      <c r="J112" s="525"/>
      <c r="K112" s="523"/>
      <c r="L112" s="273"/>
      <c r="Q112" s="524"/>
      <c r="R112" s="524"/>
      <c r="S112" s="524"/>
      <c r="T112" s="524"/>
      <c r="U112" s="524"/>
      <c r="V112" s="524"/>
      <c r="W112" s="524"/>
      <c r="X112" s="524"/>
      <c r="Y112" s="524"/>
      <c r="Z112" s="524"/>
    </row>
    <row r="113" spans="1:26" s="504" customFormat="1" ht="30" customHeight="1">
      <c r="A113" s="468"/>
      <c r="B113" s="272"/>
      <c r="C113" s="491"/>
      <c r="D113" s="492" t="s">
        <v>1054</v>
      </c>
      <c r="E113" s="464">
        <v>17783</v>
      </c>
      <c r="F113" s="287">
        <f t="shared" si="8"/>
        <v>12097.278911564625</v>
      </c>
      <c r="G113" s="464" t="s">
        <v>834</v>
      </c>
      <c r="H113" s="489" t="s">
        <v>1057</v>
      </c>
      <c r="I113" s="525"/>
      <c r="J113" s="525"/>
      <c r="K113" s="523"/>
      <c r="L113" s="273"/>
      <c r="Q113" s="524"/>
      <c r="R113" s="524"/>
      <c r="S113" s="524"/>
      <c r="T113" s="524"/>
      <c r="U113" s="524"/>
      <c r="V113" s="524"/>
      <c r="W113" s="524"/>
      <c r="X113" s="524"/>
      <c r="Y113" s="524"/>
      <c r="Z113" s="524"/>
    </row>
    <row r="114" spans="1:26" s="504" customFormat="1" ht="18" customHeight="1">
      <c r="A114" s="468"/>
      <c r="B114" s="272"/>
      <c r="C114" s="505"/>
      <c r="D114" s="489" t="s">
        <v>866</v>
      </c>
      <c r="E114" s="464">
        <v>1147</v>
      </c>
      <c r="F114" s="287">
        <f t="shared" si="8"/>
        <v>780.27210884353735</v>
      </c>
      <c r="G114" s="464" t="s">
        <v>834</v>
      </c>
      <c r="H114" s="489" t="s">
        <v>1058</v>
      </c>
      <c r="I114" s="525"/>
      <c r="J114" s="525"/>
      <c r="K114" s="523"/>
      <c r="L114" s="273"/>
      <c r="Q114" s="524"/>
      <c r="R114" s="524"/>
      <c r="S114" s="524"/>
      <c r="T114" s="524"/>
      <c r="U114" s="524"/>
      <c r="V114" s="524"/>
      <c r="W114" s="524"/>
      <c r="X114" s="524"/>
      <c r="Y114" s="524"/>
      <c r="Z114" s="524"/>
    </row>
    <row r="115" spans="1:26" s="504" customFormat="1" ht="18" customHeight="1">
      <c r="A115" s="468"/>
      <c r="B115" s="272"/>
      <c r="C115" s="506"/>
      <c r="D115" s="492"/>
      <c r="E115" s="464"/>
      <c r="F115" s="287"/>
      <c r="G115" s="464"/>
      <c r="H115" s="489"/>
      <c r="I115" s="525"/>
      <c r="J115" s="525"/>
      <c r="K115" s="523"/>
      <c r="L115" s="273"/>
      <c r="Q115" s="524"/>
      <c r="R115" s="524"/>
      <c r="S115" s="524"/>
      <c r="T115" s="524"/>
      <c r="U115" s="524"/>
      <c r="V115" s="524"/>
      <c r="W115" s="524"/>
      <c r="X115" s="524"/>
      <c r="Y115" s="524"/>
      <c r="Z115" s="524"/>
    </row>
    <row r="116" spans="1:26" s="504" customFormat="1" ht="51.75" customHeight="1">
      <c r="A116" s="468"/>
      <c r="B116" s="272"/>
      <c r="C116" s="507" t="s">
        <v>1106</v>
      </c>
      <c r="D116" s="492" t="s">
        <v>922</v>
      </c>
      <c r="E116" s="464">
        <v>30077</v>
      </c>
      <c r="F116" s="287">
        <f t="shared" si="8"/>
        <v>20460.544217687075</v>
      </c>
      <c r="G116" s="464">
        <v>30077</v>
      </c>
      <c r="H116" s="489" t="s">
        <v>1107</v>
      </c>
      <c r="I116" s="525"/>
      <c r="J116" s="525"/>
      <c r="K116" s="523"/>
      <c r="L116" s="273"/>
      <c r="Q116" s="524"/>
      <c r="R116" s="524"/>
      <c r="S116" s="524"/>
      <c r="T116" s="524"/>
      <c r="U116" s="524"/>
      <c r="V116" s="524"/>
      <c r="W116" s="524"/>
      <c r="X116" s="524"/>
      <c r="Y116" s="524"/>
      <c r="Z116" s="524"/>
    </row>
    <row r="117" spans="1:26" s="504" customFormat="1" ht="27" customHeight="1">
      <c r="A117" s="468"/>
      <c r="B117" s="272"/>
      <c r="C117" s="508"/>
      <c r="D117" s="492" t="s">
        <v>791</v>
      </c>
      <c r="E117" s="464"/>
      <c r="F117" s="287"/>
      <c r="G117" s="464"/>
      <c r="H117" s="489" t="s">
        <v>1060</v>
      </c>
      <c r="I117" s="525"/>
      <c r="J117" s="525"/>
      <c r="K117" s="523"/>
      <c r="L117" s="273"/>
      <c r="Q117" s="524"/>
      <c r="R117" s="524"/>
      <c r="S117" s="524"/>
      <c r="T117" s="524"/>
      <c r="U117" s="524"/>
      <c r="V117" s="524"/>
      <c r="W117" s="524"/>
      <c r="X117" s="524"/>
      <c r="Y117" s="524"/>
      <c r="Z117" s="524"/>
    </row>
    <row r="118" spans="1:26" s="504" customFormat="1" ht="50.25" customHeight="1">
      <c r="A118" s="468"/>
      <c r="B118" s="272"/>
      <c r="C118" s="507" t="s">
        <v>1157</v>
      </c>
      <c r="D118" s="492" t="s">
        <v>922</v>
      </c>
      <c r="E118" s="464">
        <v>30077</v>
      </c>
      <c r="F118" s="287"/>
      <c r="G118" s="464">
        <v>30077</v>
      </c>
      <c r="H118" s="489" t="s">
        <v>1108</v>
      </c>
      <c r="I118" s="525"/>
      <c r="J118" s="525"/>
      <c r="K118" s="523"/>
      <c r="L118" s="273"/>
      <c r="Q118" s="524"/>
      <c r="R118" s="524"/>
      <c r="S118" s="524"/>
      <c r="T118" s="524"/>
      <c r="U118" s="524"/>
      <c r="V118" s="524"/>
      <c r="W118" s="524"/>
      <c r="X118" s="524"/>
      <c r="Y118" s="524"/>
      <c r="Z118" s="524"/>
    </row>
    <row r="119" spans="1:26" s="504" customFormat="1" ht="27" customHeight="1">
      <c r="A119" s="468"/>
      <c r="B119" s="272"/>
      <c r="C119" s="508"/>
      <c r="D119" s="492" t="s">
        <v>791</v>
      </c>
      <c r="E119" s="464"/>
      <c r="F119" s="287"/>
      <c r="G119" s="464"/>
      <c r="H119" s="489" t="s">
        <v>1060</v>
      </c>
      <c r="I119" s="525"/>
      <c r="J119" s="525"/>
      <c r="K119" s="523"/>
      <c r="L119" s="273"/>
      <c r="Q119" s="524"/>
      <c r="R119" s="524"/>
      <c r="S119" s="524"/>
      <c r="T119" s="524"/>
      <c r="U119" s="524"/>
      <c r="V119" s="524"/>
      <c r="W119" s="524"/>
      <c r="X119" s="524"/>
      <c r="Y119" s="524"/>
      <c r="Z119" s="524"/>
    </row>
    <row r="120" spans="1:26" s="291" customFormat="1" ht="28">
      <c r="A120" s="284"/>
      <c r="B120" s="272"/>
      <c r="C120" s="491" t="s">
        <v>1059</v>
      </c>
      <c r="D120" s="492" t="s">
        <v>1054</v>
      </c>
      <c r="E120" s="464">
        <v>8192</v>
      </c>
      <c r="F120" s="287">
        <f t="shared" si="8"/>
        <v>5572.7891156462583</v>
      </c>
      <c r="G120" s="464">
        <v>8192</v>
      </c>
      <c r="H120" s="489" t="s">
        <v>1061</v>
      </c>
      <c r="I120" s="525"/>
      <c r="J120" s="525"/>
      <c r="K120" s="523"/>
      <c r="L120" s="273"/>
      <c r="M120" s="504"/>
      <c r="N120" s="504"/>
      <c r="O120" s="504"/>
      <c r="P120" s="504"/>
      <c r="Q120" s="524"/>
      <c r="R120" s="524"/>
      <c r="S120" s="524"/>
      <c r="T120" s="524"/>
      <c r="U120" s="524"/>
      <c r="V120" s="524"/>
      <c r="W120" s="524"/>
      <c r="X120" s="524"/>
      <c r="Y120" s="524"/>
      <c r="Z120" s="524"/>
    </row>
    <row r="121" spans="1:26" s="291" customFormat="1" ht="28">
      <c r="A121" s="284"/>
      <c r="B121" s="272"/>
      <c r="C121" s="491"/>
      <c r="D121" s="492" t="s">
        <v>921</v>
      </c>
      <c r="E121" s="464">
        <v>8177</v>
      </c>
      <c r="F121" s="287">
        <f t="shared" si="8"/>
        <v>5562.5850340136049</v>
      </c>
      <c r="G121" s="464"/>
      <c r="H121" s="489" t="s">
        <v>1062</v>
      </c>
      <c r="I121" s="525"/>
      <c r="J121" s="525"/>
      <c r="K121" s="523"/>
      <c r="L121" s="273"/>
      <c r="M121" s="504"/>
      <c r="N121" s="504"/>
      <c r="O121" s="504"/>
      <c r="P121" s="504"/>
      <c r="Q121" s="524"/>
      <c r="R121" s="524"/>
      <c r="S121" s="524"/>
      <c r="T121" s="524"/>
      <c r="U121" s="524"/>
      <c r="V121" s="524"/>
      <c r="W121" s="524"/>
      <c r="X121" s="524"/>
      <c r="Y121" s="524"/>
      <c r="Z121" s="524"/>
    </row>
    <row r="122" spans="1:26" s="291" customFormat="1">
      <c r="A122" s="284"/>
      <c r="B122" s="272"/>
      <c r="C122" s="509"/>
      <c r="D122" s="489" t="s">
        <v>866</v>
      </c>
      <c r="E122" s="464"/>
      <c r="F122" s="287">
        <f t="shared" si="8"/>
        <v>0</v>
      </c>
      <c r="G122" s="464"/>
      <c r="H122" s="489" t="s">
        <v>1060</v>
      </c>
      <c r="I122" s="525"/>
      <c r="J122" s="525"/>
      <c r="K122" s="523"/>
      <c r="L122" s="273"/>
      <c r="M122" s="504"/>
      <c r="N122" s="504"/>
      <c r="O122" s="504"/>
      <c r="P122" s="504"/>
      <c r="Q122" s="524"/>
      <c r="R122" s="524"/>
      <c r="S122" s="524"/>
      <c r="T122" s="524"/>
      <c r="U122" s="524"/>
      <c r="V122" s="524"/>
      <c r="W122" s="524"/>
      <c r="X122" s="524"/>
      <c r="Y122" s="524"/>
      <c r="Z122" s="524"/>
    </row>
    <row r="123" spans="1:26" s="291" customFormat="1" ht="38.25" customHeight="1">
      <c r="A123" s="284"/>
      <c r="B123" s="272"/>
      <c r="C123" s="491" t="s">
        <v>1063</v>
      </c>
      <c r="D123" s="492" t="s">
        <v>1054</v>
      </c>
      <c r="E123" s="464">
        <v>4975</v>
      </c>
      <c r="F123" s="287">
        <f t="shared" si="8"/>
        <v>3384.3537414965986</v>
      </c>
      <c r="G123" s="464">
        <v>4975</v>
      </c>
      <c r="H123" s="489" t="s">
        <v>1065</v>
      </c>
      <c r="I123" s="525"/>
      <c r="J123" s="525"/>
      <c r="K123" s="523"/>
      <c r="L123" s="273"/>
      <c r="M123" s="504"/>
      <c r="N123" s="504"/>
      <c r="O123" s="504"/>
      <c r="P123" s="504"/>
      <c r="Q123" s="524"/>
      <c r="R123" s="524"/>
      <c r="S123" s="524"/>
      <c r="T123" s="524"/>
      <c r="U123" s="524"/>
      <c r="V123" s="524"/>
      <c r="W123" s="524"/>
      <c r="X123" s="524"/>
      <c r="Y123" s="524"/>
      <c r="Z123" s="524"/>
    </row>
    <row r="124" spans="1:26" s="291" customFormat="1" ht="21" customHeight="1">
      <c r="A124" s="284"/>
      <c r="B124" s="272"/>
      <c r="C124" s="505"/>
      <c r="D124" s="489" t="s">
        <v>1064</v>
      </c>
      <c r="E124" s="464">
        <v>5759</v>
      </c>
      <c r="F124" s="287">
        <f t="shared" si="8"/>
        <v>3917.687074829932</v>
      </c>
      <c r="G124" s="464"/>
      <c r="H124" s="489" t="s">
        <v>1066</v>
      </c>
      <c r="I124" s="525"/>
      <c r="J124" s="525"/>
      <c r="K124" s="523"/>
      <c r="L124" s="273"/>
      <c r="M124" s="504"/>
      <c r="N124" s="504"/>
      <c r="O124" s="504"/>
      <c r="P124" s="504"/>
      <c r="Q124" s="524"/>
      <c r="R124" s="524"/>
      <c r="S124" s="524"/>
      <c r="T124" s="524"/>
      <c r="U124" s="524"/>
      <c r="V124" s="524"/>
      <c r="W124" s="524"/>
      <c r="X124" s="524"/>
      <c r="Y124" s="524"/>
      <c r="Z124" s="524"/>
    </row>
    <row r="125" spans="1:26" s="291" customFormat="1" ht="42">
      <c r="A125" s="284"/>
      <c r="B125" s="272"/>
      <c r="C125" s="507" t="s">
        <v>1067</v>
      </c>
      <c r="D125" s="492" t="s">
        <v>1068</v>
      </c>
      <c r="E125" s="464">
        <v>3811</v>
      </c>
      <c r="F125" s="287">
        <f t="shared" si="8"/>
        <v>2592.517006802721</v>
      </c>
      <c r="G125" s="464">
        <v>3811</v>
      </c>
      <c r="H125" s="489" t="s">
        <v>1070</v>
      </c>
      <c r="I125" s="525"/>
      <c r="J125" s="525"/>
      <c r="K125" s="523"/>
      <c r="L125" s="273"/>
      <c r="M125" s="504"/>
      <c r="N125" s="504"/>
      <c r="O125" s="504"/>
      <c r="P125" s="504"/>
      <c r="Q125" s="524"/>
      <c r="R125" s="524"/>
      <c r="S125" s="524"/>
      <c r="T125" s="524"/>
      <c r="U125" s="524"/>
      <c r="V125" s="524"/>
      <c r="W125" s="524"/>
      <c r="X125" s="524"/>
      <c r="Y125" s="524"/>
      <c r="Z125" s="524"/>
    </row>
    <row r="126" spans="1:26" s="291" customFormat="1">
      <c r="A126" s="284"/>
      <c r="B126" s="272"/>
      <c r="C126" s="491"/>
      <c r="D126" s="492" t="s">
        <v>1069</v>
      </c>
      <c r="E126" s="464"/>
      <c r="F126" s="287">
        <f t="shared" si="8"/>
        <v>0</v>
      </c>
      <c r="G126" s="464"/>
      <c r="H126" s="489" t="s">
        <v>1060</v>
      </c>
      <c r="I126" s="525"/>
      <c r="J126" s="525"/>
      <c r="K126" s="523"/>
      <c r="L126" s="273"/>
      <c r="M126" s="504"/>
      <c r="N126" s="504"/>
      <c r="O126" s="504"/>
      <c r="P126" s="504"/>
      <c r="Q126" s="524"/>
      <c r="R126" s="524"/>
      <c r="S126" s="524"/>
      <c r="T126" s="524"/>
      <c r="U126" s="524"/>
      <c r="V126" s="524"/>
      <c r="W126" s="524"/>
      <c r="X126" s="524"/>
      <c r="Y126" s="524"/>
      <c r="Z126" s="524"/>
    </row>
    <row r="127" spans="1:26" s="291" customFormat="1">
      <c r="A127" s="284"/>
      <c r="B127" s="272"/>
      <c r="C127" s="505"/>
      <c r="D127" s="489" t="s">
        <v>1054</v>
      </c>
      <c r="E127" s="464"/>
      <c r="F127" s="287">
        <f t="shared" si="8"/>
        <v>0</v>
      </c>
      <c r="G127" s="464"/>
      <c r="H127" s="489" t="s">
        <v>1060</v>
      </c>
      <c r="I127" s="525"/>
      <c r="J127" s="525"/>
      <c r="K127" s="523"/>
      <c r="L127" s="273"/>
      <c r="M127" s="504"/>
      <c r="N127" s="504"/>
      <c r="O127" s="504"/>
      <c r="P127" s="504"/>
      <c r="Q127" s="524"/>
      <c r="R127" s="524"/>
      <c r="S127" s="524"/>
      <c r="T127" s="524"/>
      <c r="U127" s="524"/>
      <c r="V127" s="524"/>
      <c r="W127" s="524"/>
      <c r="X127" s="524"/>
      <c r="Y127" s="524"/>
      <c r="Z127" s="524"/>
    </row>
    <row r="128" spans="1:26" s="291" customFormat="1" ht="35.25" customHeight="1">
      <c r="A128" s="284"/>
      <c r="B128" s="272"/>
      <c r="C128" s="488" t="s">
        <v>1071</v>
      </c>
      <c r="D128" s="489" t="s">
        <v>1072</v>
      </c>
      <c r="E128" s="464">
        <v>3245</v>
      </c>
      <c r="F128" s="287">
        <f t="shared" si="8"/>
        <v>2207.482993197279</v>
      </c>
      <c r="G128" s="464">
        <v>3245</v>
      </c>
      <c r="H128" s="489" t="s">
        <v>1073</v>
      </c>
      <c r="I128" s="525"/>
      <c r="J128" s="525"/>
      <c r="K128" s="523"/>
      <c r="L128" s="273"/>
      <c r="M128" s="504"/>
      <c r="N128" s="504"/>
      <c r="O128" s="504"/>
      <c r="P128" s="504"/>
      <c r="Q128" s="524"/>
      <c r="R128" s="524"/>
      <c r="S128" s="524"/>
      <c r="T128" s="524"/>
      <c r="U128" s="524"/>
      <c r="V128" s="524"/>
      <c r="W128" s="524"/>
      <c r="X128" s="524"/>
      <c r="Y128" s="524"/>
      <c r="Z128" s="524"/>
    </row>
    <row r="129" spans="1:26" s="291" customFormat="1" ht="42">
      <c r="A129" s="284"/>
      <c r="B129" s="272"/>
      <c r="C129" s="488" t="s">
        <v>1074</v>
      </c>
      <c r="D129" s="489" t="s">
        <v>866</v>
      </c>
      <c r="E129" s="464">
        <v>8450</v>
      </c>
      <c r="F129" s="287">
        <f t="shared" si="8"/>
        <v>5748.2993197278911</v>
      </c>
      <c r="G129" s="464">
        <v>8450</v>
      </c>
      <c r="H129" s="489" t="s">
        <v>1079</v>
      </c>
      <c r="I129" s="525"/>
      <c r="J129" s="525"/>
      <c r="K129" s="523"/>
      <c r="L129" s="273"/>
      <c r="M129" s="504"/>
      <c r="N129" s="504"/>
      <c r="O129" s="504"/>
      <c r="P129" s="504"/>
      <c r="Q129" s="524"/>
      <c r="R129" s="524"/>
      <c r="S129" s="524"/>
      <c r="T129" s="524"/>
      <c r="U129" s="524"/>
      <c r="V129" s="524"/>
      <c r="W129" s="524"/>
      <c r="X129" s="524"/>
      <c r="Y129" s="524"/>
      <c r="Z129" s="524"/>
    </row>
    <row r="130" spans="1:26" s="291" customFormat="1">
      <c r="A130" s="284"/>
      <c r="B130" s="272"/>
      <c r="C130" s="491"/>
      <c r="D130" s="492" t="s">
        <v>1054</v>
      </c>
      <c r="E130" s="464">
        <v>19964</v>
      </c>
      <c r="F130" s="287">
        <f t="shared" si="8"/>
        <v>13580.95238095238</v>
      </c>
      <c r="G130" s="464"/>
      <c r="H130" s="489" t="s">
        <v>1047</v>
      </c>
      <c r="I130" s="525"/>
      <c r="J130" s="525"/>
      <c r="K130" s="523"/>
      <c r="L130" s="273"/>
      <c r="M130" s="504"/>
      <c r="N130" s="504"/>
      <c r="O130" s="504"/>
      <c r="P130" s="504"/>
      <c r="Q130" s="524"/>
      <c r="R130" s="524"/>
      <c r="S130" s="524"/>
      <c r="T130" s="524"/>
      <c r="U130" s="524"/>
      <c r="V130" s="524"/>
      <c r="W130" s="524"/>
      <c r="X130" s="524"/>
      <c r="Y130" s="524"/>
      <c r="Z130" s="524"/>
    </row>
    <row r="131" spans="1:26" s="291" customFormat="1">
      <c r="A131" s="284"/>
      <c r="B131" s="272"/>
      <c r="C131" s="509"/>
      <c r="D131" s="489" t="s">
        <v>1075</v>
      </c>
      <c r="E131" s="464" t="s">
        <v>1076</v>
      </c>
      <c r="F131" s="287" t="s">
        <v>834</v>
      </c>
      <c r="G131" s="464"/>
      <c r="H131" s="489" t="s">
        <v>1060</v>
      </c>
      <c r="I131" s="525"/>
      <c r="J131" s="525"/>
      <c r="K131" s="523"/>
      <c r="L131" s="273"/>
      <c r="M131" s="504"/>
      <c r="N131" s="504"/>
      <c r="O131" s="504"/>
      <c r="P131" s="504"/>
      <c r="Q131" s="524"/>
      <c r="R131" s="524"/>
      <c r="S131" s="524"/>
      <c r="T131" s="524"/>
      <c r="U131" s="524"/>
      <c r="V131" s="524"/>
      <c r="W131" s="524"/>
      <c r="X131" s="524"/>
      <c r="Y131" s="524"/>
      <c r="Z131" s="524"/>
    </row>
    <row r="132" spans="1:26" s="291" customFormat="1" ht="42">
      <c r="A132" s="284"/>
      <c r="B132" s="272"/>
      <c r="C132" s="507" t="s">
        <v>1077</v>
      </c>
      <c r="D132" s="489" t="s">
        <v>1068</v>
      </c>
      <c r="E132" s="464">
        <v>3811</v>
      </c>
      <c r="F132" s="287">
        <f t="shared" si="8"/>
        <v>2592.517006802721</v>
      </c>
      <c r="G132" s="464">
        <v>3811</v>
      </c>
      <c r="H132" s="489" t="s">
        <v>1079</v>
      </c>
      <c r="I132" s="525"/>
      <c r="J132" s="525"/>
      <c r="K132" s="523"/>
      <c r="L132" s="273"/>
      <c r="M132" s="504"/>
      <c r="N132" s="504"/>
      <c r="O132" s="504"/>
      <c r="P132" s="504"/>
      <c r="Q132" s="524"/>
      <c r="R132" s="524"/>
      <c r="S132" s="524"/>
      <c r="T132" s="524"/>
      <c r="U132" s="524"/>
      <c r="V132" s="524"/>
      <c r="W132" s="524"/>
      <c r="X132" s="524"/>
      <c r="Y132" s="524"/>
      <c r="Z132" s="524"/>
    </row>
    <row r="133" spans="1:26" s="291" customFormat="1">
      <c r="A133" s="284"/>
      <c r="B133" s="272"/>
      <c r="C133" s="505"/>
      <c r="D133" s="489" t="s">
        <v>1078</v>
      </c>
      <c r="E133" s="464"/>
      <c r="F133" s="287">
        <f t="shared" si="8"/>
        <v>0</v>
      </c>
      <c r="G133" s="464"/>
      <c r="H133" s="489" t="s">
        <v>1060</v>
      </c>
      <c r="I133" s="525"/>
      <c r="J133" s="525"/>
      <c r="K133" s="523"/>
      <c r="L133" s="273"/>
      <c r="M133" s="504"/>
      <c r="N133" s="504"/>
      <c r="O133" s="504"/>
      <c r="P133" s="504"/>
      <c r="Q133" s="524"/>
      <c r="R133" s="524"/>
      <c r="S133" s="524"/>
      <c r="T133" s="524"/>
      <c r="U133" s="524"/>
      <c r="V133" s="524"/>
      <c r="W133" s="524"/>
      <c r="X133" s="524"/>
      <c r="Y133" s="524"/>
      <c r="Z133" s="524"/>
    </row>
    <row r="134" spans="1:26" s="291" customFormat="1">
      <c r="A134" s="284"/>
      <c r="B134" s="272"/>
      <c r="C134" s="509"/>
      <c r="D134" s="489" t="s">
        <v>1054</v>
      </c>
      <c r="E134" s="464"/>
      <c r="F134" s="287">
        <f t="shared" si="8"/>
        <v>0</v>
      </c>
      <c r="G134" s="464"/>
      <c r="H134" s="489" t="s">
        <v>1060</v>
      </c>
      <c r="I134" s="525"/>
      <c r="J134" s="525"/>
      <c r="K134" s="523"/>
      <c r="L134" s="273"/>
      <c r="M134" s="504"/>
      <c r="N134" s="504"/>
      <c r="O134" s="504"/>
      <c r="P134" s="504"/>
      <c r="Q134" s="524"/>
      <c r="R134" s="524"/>
      <c r="S134" s="524"/>
      <c r="T134" s="524"/>
      <c r="U134" s="524"/>
      <c r="V134" s="524"/>
      <c r="W134" s="524"/>
      <c r="X134" s="524"/>
      <c r="Y134" s="524"/>
      <c r="Z134" s="524"/>
    </row>
    <row r="135" spans="1:26" s="291" customFormat="1" ht="42">
      <c r="A135" s="284"/>
      <c r="B135" s="272"/>
      <c r="C135" s="488" t="s">
        <v>1074</v>
      </c>
      <c r="D135" s="489" t="s">
        <v>866</v>
      </c>
      <c r="E135" s="464">
        <v>8450</v>
      </c>
      <c r="F135" s="287">
        <f t="shared" si="8"/>
        <v>5748.2993197278911</v>
      </c>
      <c r="G135" s="464">
        <v>8450</v>
      </c>
      <c r="H135" s="489" t="s">
        <v>1079</v>
      </c>
      <c r="I135" s="525"/>
      <c r="J135" s="525"/>
      <c r="K135" s="523"/>
      <c r="L135" s="273"/>
      <c r="M135" s="504"/>
      <c r="N135" s="504"/>
      <c r="O135" s="504"/>
      <c r="P135" s="504"/>
      <c r="Q135" s="524"/>
      <c r="R135" s="524"/>
      <c r="S135" s="524"/>
      <c r="T135" s="524"/>
      <c r="U135" s="524"/>
      <c r="V135" s="524"/>
      <c r="W135" s="524"/>
      <c r="X135" s="524"/>
      <c r="Y135" s="524"/>
      <c r="Z135" s="524"/>
    </row>
    <row r="136" spans="1:26" s="291" customFormat="1">
      <c r="A136" s="284"/>
      <c r="B136" s="272"/>
      <c r="C136" s="505"/>
      <c r="D136" s="489" t="s">
        <v>1054</v>
      </c>
      <c r="E136" s="464">
        <v>19964</v>
      </c>
      <c r="F136" s="287">
        <f t="shared" si="8"/>
        <v>13580.95238095238</v>
      </c>
      <c r="G136" s="464"/>
      <c r="H136" s="489" t="s">
        <v>1047</v>
      </c>
      <c r="I136" s="525"/>
      <c r="J136" s="525"/>
      <c r="K136" s="523"/>
      <c r="L136" s="273"/>
      <c r="M136" s="504"/>
      <c r="N136" s="504"/>
      <c r="O136" s="504"/>
      <c r="P136" s="504"/>
      <c r="Q136" s="524"/>
      <c r="R136" s="524"/>
      <c r="S136" s="524"/>
      <c r="T136" s="524"/>
      <c r="U136" s="524"/>
      <c r="V136" s="524"/>
      <c r="W136" s="524"/>
      <c r="X136" s="524"/>
      <c r="Y136" s="524"/>
      <c r="Z136" s="524"/>
    </row>
    <row r="137" spans="1:26" s="291" customFormat="1">
      <c r="A137" s="284"/>
      <c r="B137" s="272"/>
      <c r="C137" s="491"/>
      <c r="D137" s="492" t="s">
        <v>921</v>
      </c>
      <c r="E137" s="464"/>
      <c r="F137" s="287">
        <f t="shared" si="8"/>
        <v>0</v>
      </c>
      <c r="G137" s="464"/>
      <c r="H137" s="489"/>
      <c r="I137" s="525"/>
      <c r="J137" s="525"/>
      <c r="K137" s="523"/>
      <c r="L137" s="273"/>
      <c r="M137" s="504"/>
      <c r="N137" s="504"/>
      <c r="O137" s="504"/>
      <c r="P137" s="504"/>
      <c r="Q137" s="524"/>
      <c r="R137" s="524"/>
      <c r="S137" s="524"/>
      <c r="T137" s="524"/>
      <c r="U137" s="524"/>
      <c r="V137" s="524"/>
      <c r="W137" s="524"/>
      <c r="X137" s="524"/>
      <c r="Y137" s="524"/>
      <c r="Z137" s="524"/>
    </row>
    <row r="138" spans="1:26" s="291" customFormat="1" ht="36" customHeight="1">
      <c r="A138" s="284"/>
      <c r="B138" s="272"/>
      <c r="C138" s="509"/>
      <c r="D138" s="489" t="s">
        <v>1072</v>
      </c>
      <c r="E138" s="464">
        <v>3245</v>
      </c>
      <c r="F138" s="287">
        <f t="shared" si="8"/>
        <v>2207.482993197279</v>
      </c>
      <c r="G138" s="464">
        <v>3245</v>
      </c>
      <c r="H138" s="489" t="s">
        <v>1080</v>
      </c>
      <c r="I138" s="525"/>
      <c r="J138" s="525"/>
      <c r="K138" s="523"/>
      <c r="L138" s="273"/>
      <c r="M138" s="504"/>
      <c r="N138" s="504"/>
      <c r="O138" s="504"/>
      <c r="P138" s="504"/>
      <c r="Q138" s="524"/>
      <c r="R138" s="524"/>
      <c r="S138" s="524"/>
      <c r="T138" s="524"/>
      <c r="U138" s="524"/>
      <c r="V138" s="524"/>
      <c r="W138" s="524"/>
      <c r="X138" s="524"/>
      <c r="Y138" s="524"/>
      <c r="Z138" s="524"/>
    </row>
    <row r="139" spans="1:26" s="291" customFormat="1" ht="42">
      <c r="A139" s="284"/>
      <c r="B139" s="272"/>
      <c r="C139" s="505" t="s">
        <v>1158</v>
      </c>
      <c r="D139" s="489" t="s">
        <v>922</v>
      </c>
      <c r="E139" s="464">
        <v>25058</v>
      </c>
      <c r="F139" s="287">
        <f t="shared" si="8"/>
        <v>17046.258503401361</v>
      </c>
      <c r="G139" s="464">
        <v>25058</v>
      </c>
      <c r="H139" s="489" t="s">
        <v>1083</v>
      </c>
      <c r="I139" s="525"/>
      <c r="J139" s="525"/>
      <c r="K139" s="523"/>
      <c r="L139" s="273"/>
      <c r="M139" s="504"/>
      <c r="N139" s="504"/>
      <c r="O139" s="504"/>
      <c r="P139" s="504"/>
      <c r="Q139" s="524"/>
      <c r="R139" s="524"/>
      <c r="S139" s="524"/>
      <c r="T139" s="524"/>
      <c r="U139" s="524"/>
      <c r="V139" s="524"/>
      <c r="W139" s="524"/>
      <c r="X139" s="524"/>
      <c r="Y139" s="524"/>
      <c r="Z139" s="524"/>
    </row>
    <row r="140" spans="1:26" s="291" customFormat="1">
      <c r="A140" s="284"/>
      <c r="B140" s="272"/>
      <c r="C140" s="491"/>
      <c r="D140" s="492" t="s">
        <v>1081</v>
      </c>
      <c r="E140" s="464"/>
      <c r="F140" s="287">
        <f t="shared" si="8"/>
        <v>0</v>
      </c>
      <c r="G140" s="464"/>
      <c r="H140" s="489" t="s">
        <v>1060</v>
      </c>
      <c r="I140" s="525"/>
      <c r="J140" s="525"/>
      <c r="K140" s="523"/>
      <c r="L140" s="273"/>
      <c r="M140" s="504"/>
      <c r="N140" s="504"/>
      <c r="O140" s="504"/>
      <c r="P140" s="504"/>
      <c r="Q140" s="524"/>
      <c r="R140" s="524"/>
      <c r="S140" s="524"/>
      <c r="T140" s="524"/>
      <c r="U140" s="524"/>
      <c r="V140" s="524"/>
      <c r="W140" s="524"/>
      <c r="X140" s="524"/>
      <c r="Y140" s="524"/>
      <c r="Z140" s="524"/>
    </row>
    <row r="141" spans="1:26" s="291" customFormat="1">
      <c r="A141" s="284"/>
      <c r="B141" s="272"/>
      <c r="C141" s="491"/>
      <c r="D141" s="492" t="s">
        <v>1082</v>
      </c>
      <c r="E141" s="464"/>
      <c r="F141" s="287">
        <f t="shared" si="8"/>
        <v>0</v>
      </c>
      <c r="G141" s="464"/>
      <c r="H141" s="489" t="s">
        <v>1060</v>
      </c>
      <c r="I141" s="525"/>
      <c r="J141" s="525"/>
      <c r="K141" s="523"/>
      <c r="L141" s="273"/>
      <c r="M141" s="504"/>
      <c r="N141" s="504"/>
      <c r="O141" s="504"/>
      <c r="P141" s="504"/>
      <c r="Q141" s="524"/>
      <c r="R141" s="524"/>
      <c r="S141" s="524"/>
      <c r="T141" s="524"/>
      <c r="U141" s="524"/>
      <c r="V141" s="524"/>
      <c r="W141" s="524"/>
      <c r="X141" s="524"/>
      <c r="Y141" s="524"/>
      <c r="Z141" s="524"/>
    </row>
    <row r="142" spans="1:26" s="291" customFormat="1">
      <c r="A142" s="284"/>
      <c r="B142" s="272"/>
      <c r="C142" s="505"/>
      <c r="D142" s="489"/>
      <c r="E142" s="464"/>
      <c r="F142" s="287"/>
      <c r="G142" s="464"/>
      <c r="H142" s="489"/>
      <c r="I142" s="525"/>
      <c r="J142" s="525"/>
      <c r="K142" s="523"/>
      <c r="L142" s="273"/>
      <c r="M142" s="504"/>
      <c r="N142" s="504"/>
      <c r="O142" s="504"/>
      <c r="P142" s="504"/>
      <c r="Q142" s="524"/>
      <c r="R142" s="524"/>
      <c r="S142" s="524"/>
      <c r="T142" s="524"/>
      <c r="U142" s="524"/>
      <c r="V142" s="524"/>
      <c r="W142" s="524"/>
      <c r="X142" s="524"/>
      <c r="Y142" s="524"/>
      <c r="Z142" s="524"/>
    </row>
    <row r="143" spans="1:26" s="291" customFormat="1" ht="56">
      <c r="A143" s="284"/>
      <c r="B143" s="272"/>
      <c r="C143" s="488" t="s">
        <v>1088</v>
      </c>
      <c r="D143" s="489" t="s">
        <v>1084</v>
      </c>
      <c r="E143" s="464">
        <v>9421</v>
      </c>
      <c r="F143" s="287">
        <f t="shared" si="8"/>
        <v>6408.8435374149658</v>
      </c>
      <c r="G143" s="464">
        <v>9421</v>
      </c>
      <c r="H143" s="489" t="s">
        <v>1085</v>
      </c>
      <c r="I143" s="525"/>
      <c r="J143" s="525"/>
      <c r="K143" s="523"/>
      <c r="L143" s="273"/>
      <c r="M143" s="504"/>
      <c r="N143" s="504"/>
      <c r="O143" s="504"/>
      <c r="P143" s="504"/>
      <c r="Q143" s="524"/>
      <c r="R143" s="524"/>
      <c r="S143" s="524"/>
      <c r="T143" s="524"/>
      <c r="U143" s="524"/>
      <c r="V143" s="524"/>
      <c r="W143" s="524"/>
      <c r="X143" s="524"/>
      <c r="Y143" s="524"/>
      <c r="Z143" s="524"/>
    </row>
    <row r="144" spans="1:26" s="291" customFormat="1" ht="28">
      <c r="A144" s="284"/>
      <c r="B144" s="272"/>
      <c r="C144" s="491"/>
      <c r="D144" s="492" t="s">
        <v>921</v>
      </c>
      <c r="E144" s="464">
        <v>8177</v>
      </c>
      <c r="F144" s="287">
        <f t="shared" si="8"/>
        <v>5562.5850340136049</v>
      </c>
      <c r="G144" s="464"/>
      <c r="H144" s="489" t="s">
        <v>1086</v>
      </c>
      <c r="I144" s="525"/>
      <c r="J144" s="525"/>
      <c r="K144" s="523"/>
      <c r="L144" s="273"/>
      <c r="M144" s="504"/>
      <c r="N144" s="504"/>
      <c r="O144" s="504"/>
      <c r="P144" s="504"/>
      <c r="Q144" s="524"/>
      <c r="R144" s="524"/>
      <c r="S144" s="524"/>
      <c r="T144" s="524"/>
      <c r="U144" s="524"/>
      <c r="V144" s="524"/>
      <c r="W144" s="524"/>
      <c r="X144" s="524"/>
      <c r="Y144" s="524"/>
      <c r="Z144" s="524"/>
    </row>
    <row r="145" spans="1:26" s="291" customFormat="1">
      <c r="A145" s="284"/>
      <c r="B145" s="272"/>
      <c r="C145" s="509"/>
      <c r="D145" s="489" t="s">
        <v>1087</v>
      </c>
      <c r="E145" s="464"/>
      <c r="F145" s="287">
        <f t="shared" si="8"/>
        <v>0</v>
      </c>
      <c r="G145" s="464"/>
      <c r="H145" s="489" t="s">
        <v>1060</v>
      </c>
      <c r="I145" s="525"/>
      <c r="J145" s="525"/>
      <c r="K145" s="523"/>
      <c r="L145" s="273"/>
      <c r="M145" s="504"/>
      <c r="N145" s="504"/>
      <c r="O145" s="504"/>
      <c r="P145" s="504"/>
      <c r="Q145" s="524"/>
      <c r="R145" s="524"/>
      <c r="S145" s="524"/>
      <c r="T145" s="524"/>
      <c r="U145" s="524"/>
      <c r="V145" s="524"/>
      <c r="W145" s="524"/>
      <c r="X145" s="524"/>
      <c r="Y145" s="524"/>
      <c r="Z145" s="524"/>
    </row>
    <row r="146" spans="1:26" s="291" customFormat="1">
      <c r="A146" s="284"/>
      <c r="B146" s="272"/>
      <c r="C146" s="488"/>
      <c r="D146" s="489"/>
      <c r="E146" s="464"/>
      <c r="F146" s="287">
        <f t="shared" si="8"/>
        <v>0</v>
      </c>
      <c r="G146" s="464"/>
      <c r="H146" s="489"/>
      <c r="I146" s="525"/>
      <c r="J146" s="525"/>
      <c r="K146" s="523"/>
      <c r="L146" s="273"/>
      <c r="M146" s="504"/>
      <c r="N146" s="504"/>
      <c r="O146" s="504"/>
      <c r="P146" s="504"/>
      <c r="Q146" s="524"/>
      <c r="R146" s="524"/>
      <c r="S146" s="524"/>
      <c r="T146" s="524"/>
      <c r="U146" s="524"/>
      <c r="V146" s="524"/>
      <c r="W146" s="524"/>
      <c r="X146" s="524"/>
      <c r="Y146" s="524"/>
      <c r="Z146" s="524"/>
    </row>
    <row r="147" spans="1:26" s="291" customFormat="1" ht="42">
      <c r="A147" s="284"/>
      <c r="B147" s="272"/>
      <c r="C147" s="488" t="s">
        <v>1090</v>
      </c>
      <c r="D147" s="489" t="s">
        <v>921</v>
      </c>
      <c r="E147" s="464">
        <v>4831</v>
      </c>
      <c r="F147" s="287">
        <f t="shared" si="8"/>
        <v>3286.3945578231292</v>
      </c>
      <c r="G147" s="464">
        <v>4831</v>
      </c>
      <c r="H147" s="489" t="s">
        <v>1091</v>
      </c>
      <c r="I147" s="525"/>
      <c r="J147" s="525"/>
      <c r="K147" s="523"/>
      <c r="L147" s="273"/>
      <c r="M147" s="504"/>
      <c r="N147" s="504"/>
      <c r="O147" s="504"/>
      <c r="P147" s="504"/>
      <c r="Q147" s="524"/>
      <c r="R147" s="524"/>
      <c r="S147" s="524"/>
      <c r="T147" s="524"/>
      <c r="U147" s="524"/>
      <c r="V147" s="524"/>
      <c r="W147" s="524"/>
      <c r="X147" s="524"/>
      <c r="Y147" s="524"/>
      <c r="Z147" s="524"/>
    </row>
    <row r="148" spans="1:26" s="291" customFormat="1">
      <c r="A148" s="284"/>
      <c r="B148" s="272"/>
      <c r="C148" s="491"/>
      <c r="D148" s="492" t="s">
        <v>1084</v>
      </c>
      <c r="E148" s="464">
        <v>4958</v>
      </c>
      <c r="F148" s="287">
        <f t="shared" si="8"/>
        <v>3372.7891156462583</v>
      </c>
      <c r="G148" s="464"/>
      <c r="H148" s="489" t="s">
        <v>1066</v>
      </c>
      <c r="I148" s="525"/>
      <c r="J148" s="525"/>
      <c r="K148" s="523"/>
      <c r="L148" s="273"/>
      <c r="M148" s="504"/>
      <c r="N148" s="504"/>
      <c r="O148" s="504"/>
      <c r="P148" s="504"/>
      <c r="Q148" s="524"/>
      <c r="R148" s="524"/>
      <c r="S148" s="524"/>
      <c r="T148" s="524"/>
      <c r="U148" s="524"/>
      <c r="V148" s="524"/>
      <c r="W148" s="524"/>
      <c r="X148" s="524"/>
      <c r="Y148" s="524"/>
      <c r="Z148" s="524"/>
    </row>
    <row r="149" spans="1:26" s="291" customFormat="1">
      <c r="A149" s="284"/>
      <c r="B149" s="272"/>
      <c r="C149" s="505"/>
      <c r="D149" s="489" t="s">
        <v>866</v>
      </c>
      <c r="E149" s="464"/>
      <c r="F149" s="287">
        <f t="shared" si="8"/>
        <v>0</v>
      </c>
      <c r="G149" s="464"/>
      <c r="H149" s="489" t="s">
        <v>1060</v>
      </c>
      <c r="I149" s="525"/>
      <c r="J149" s="525"/>
      <c r="K149" s="523"/>
      <c r="L149" s="273"/>
      <c r="M149" s="504"/>
      <c r="N149" s="504"/>
      <c r="O149" s="504"/>
      <c r="P149" s="504"/>
      <c r="Q149" s="524"/>
      <c r="R149" s="524"/>
      <c r="S149" s="524"/>
      <c r="T149" s="524"/>
      <c r="U149" s="524"/>
      <c r="V149" s="524"/>
      <c r="W149" s="524"/>
      <c r="X149" s="524"/>
      <c r="Y149" s="524"/>
      <c r="Z149" s="524"/>
    </row>
    <row r="150" spans="1:26" s="291" customFormat="1" ht="28">
      <c r="A150" s="284"/>
      <c r="B150" s="272"/>
      <c r="C150" s="488" t="s">
        <v>1092</v>
      </c>
      <c r="D150" s="489" t="s">
        <v>921</v>
      </c>
      <c r="E150" s="464">
        <v>10955</v>
      </c>
      <c r="F150" s="287">
        <f t="shared" si="8"/>
        <v>7452.3809523809523</v>
      </c>
      <c r="G150" s="464">
        <v>10955</v>
      </c>
      <c r="H150" s="489" t="s">
        <v>1093</v>
      </c>
      <c r="I150" s="525"/>
      <c r="J150" s="525"/>
      <c r="K150" s="523"/>
      <c r="L150" s="273"/>
      <c r="M150" s="504"/>
      <c r="N150" s="504"/>
      <c r="O150" s="504"/>
      <c r="P150" s="504"/>
      <c r="Q150" s="524"/>
      <c r="R150" s="524"/>
      <c r="S150" s="524"/>
      <c r="T150" s="524"/>
      <c r="U150" s="524"/>
      <c r="V150" s="524"/>
      <c r="W150" s="524"/>
      <c r="X150" s="524"/>
      <c r="Y150" s="524"/>
      <c r="Z150" s="524"/>
    </row>
    <row r="151" spans="1:26" s="291" customFormat="1">
      <c r="A151" s="284"/>
      <c r="B151" s="272"/>
      <c r="C151" s="491"/>
      <c r="D151" s="492" t="s">
        <v>1084</v>
      </c>
      <c r="E151" s="464">
        <v>11059</v>
      </c>
      <c r="F151" s="287">
        <f t="shared" si="8"/>
        <v>7523.1292517006805</v>
      </c>
      <c r="G151" s="464"/>
      <c r="H151" s="489" t="s">
        <v>1066</v>
      </c>
      <c r="I151" s="525"/>
      <c r="J151" s="525"/>
      <c r="K151" s="523"/>
      <c r="L151" s="273"/>
      <c r="M151" s="504"/>
      <c r="N151" s="504"/>
      <c r="O151" s="504"/>
      <c r="P151" s="504"/>
      <c r="Q151" s="524"/>
      <c r="R151" s="524"/>
      <c r="S151" s="524"/>
      <c r="T151" s="524"/>
      <c r="U151" s="524"/>
      <c r="V151" s="524"/>
      <c r="W151" s="524"/>
      <c r="X151" s="524"/>
      <c r="Y151" s="524"/>
      <c r="Z151" s="524"/>
    </row>
    <row r="152" spans="1:26" s="291" customFormat="1">
      <c r="A152" s="284"/>
      <c r="B152" s="272"/>
      <c r="C152" s="505"/>
      <c r="D152" s="489" t="s">
        <v>866</v>
      </c>
      <c r="E152" s="464">
        <v>11055</v>
      </c>
      <c r="F152" s="287">
        <f t="shared" si="8"/>
        <v>7520.408163265306</v>
      </c>
      <c r="G152" s="464"/>
      <c r="H152" s="489" t="s">
        <v>1066</v>
      </c>
      <c r="I152" s="525"/>
      <c r="J152" s="525"/>
      <c r="K152" s="523"/>
      <c r="L152" s="273"/>
      <c r="M152" s="504"/>
      <c r="N152" s="504"/>
      <c r="O152" s="504"/>
      <c r="P152" s="504"/>
      <c r="Q152" s="524"/>
      <c r="R152" s="524"/>
      <c r="S152" s="524"/>
      <c r="T152" s="524"/>
      <c r="U152" s="524"/>
      <c r="V152" s="524"/>
      <c r="W152" s="524"/>
      <c r="X152" s="524"/>
      <c r="Y152" s="524"/>
      <c r="Z152" s="524"/>
    </row>
    <row r="153" spans="1:26" s="291" customFormat="1" ht="50.25" customHeight="1">
      <c r="A153" s="284"/>
      <c r="B153" s="272"/>
      <c r="C153" s="488" t="s">
        <v>1094</v>
      </c>
      <c r="D153" s="489" t="s">
        <v>1084</v>
      </c>
      <c r="E153" s="464">
        <v>9957</v>
      </c>
      <c r="F153" s="287">
        <f t="shared" si="8"/>
        <v>6773.4693877551017</v>
      </c>
      <c r="G153" s="464">
        <v>9957</v>
      </c>
      <c r="H153" s="489" t="s">
        <v>1095</v>
      </c>
      <c r="I153" s="525"/>
      <c r="J153" s="525"/>
      <c r="K153" s="523"/>
      <c r="L153" s="273"/>
      <c r="M153" s="504"/>
      <c r="N153" s="504"/>
      <c r="O153" s="504"/>
      <c r="P153" s="504"/>
      <c r="Q153" s="524"/>
      <c r="R153" s="524"/>
      <c r="S153" s="524"/>
      <c r="T153" s="524"/>
      <c r="U153" s="524"/>
      <c r="V153" s="524"/>
      <c r="W153" s="524"/>
      <c r="X153" s="524"/>
      <c r="Y153" s="524"/>
      <c r="Z153" s="524"/>
    </row>
    <row r="154" spans="1:26" s="291" customFormat="1" ht="18" customHeight="1">
      <c r="A154" s="284"/>
      <c r="B154" s="272"/>
      <c r="C154" s="491"/>
      <c r="D154" s="492" t="s">
        <v>921</v>
      </c>
      <c r="E154" s="464">
        <v>11954</v>
      </c>
      <c r="F154" s="287">
        <f t="shared" si="8"/>
        <v>8131.9727891156463</v>
      </c>
      <c r="G154" s="464" t="s">
        <v>834</v>
      </c>
      <c r="H154" s="489" t="s">
        <v>1066</v>
      </c>
      <c r="I154" s="525"/>
      <c r="J154" s="525"/>
      <c r="K154" s="523"/>
      <c r="L154" s="273"/>
      <c r="M154" s="504"/>
      <c r="N154" s="504"/>
      <c r="O154" s="504"/>
      <c r="P154" s="504"/>
      <c r="Q154" s="524"/>
      <c r="R154" s="524"/>
      <c r="S154" s="524"/>
      <c r="T154" s="524"/>
      <c r="U154" s="524"/>
      <c r="V154" s="524"/>
      <c r="W154" s="524"/>
      <c r="X154" s="524"/>
      <c r="Y154" s="524"/>
      <c r="Z154" s="524"/>
    </row>
    <row r="155" spans="1:26" s="291" customFormat="1">
      <c r="A155" s="284"/>
      <c r="B155" s="272"/>
      <c r="C155" s="505"/>
      <c r="D155" s="489" t="s">
        <v>866</v>
      </c>
      <c r="E155" s="464">
        <v>12540</v>
      </c>
      <c r="F155" s="287">
        <f t="shared" si="8"/>
        <v>8530.6122448979586</v>
      </c>
      <c r="G155" s="464"/>
      <c r="H155" s="489" t="s">
        <v>1066</v>
      </c>
      <c r="I155" s="525"/>
      <c r="J155" s="525"/>
      <c r="K155" s="523"/>
      <c r="L155" s="273"/>
      <c r="M155" s="504"/>
      <c r="N155" s="504"/>
      <c r="O155" s="504"/>
      <c r="P155" s="504"/>
      <c r="Q155" s="524"/>
      <c r="R155" s="524"/>
      <c r="S155" s="524"/>
      <c r="T155" s="524"/>
      <c r="U155" s="524"/>
      <c r="V155" s="524"/>
      <c r="W155" s="524"/>
      <c r="X155" s="524"/>
      <c r="Y155" s="524"/>
      <c r="Z155" s="524"/>
    </row>
    <row r="156" spans="1:26" s="291" customFormat="1" ht="42">
      <c r="A156" s="284"/>
      <c r="B156" s="272"/>
      <c r="C156" s="488" t="s">
        <v>1096</v>
      </c>
      <c r="D156" s="489" t="s">
        <v>813</v>
      </c>
      <c r="E156" s="464">
        <v>9661</v>
      </c>
      <c r="F156" s="287">
        <f t="shared" si="8"/>
        <v>6572.1088435374149</v>
      </c>
      <c r="G156" s="464">
        <v>9661</v>
      </c>
      <c r="H156" s="489" t="s">
        <v>1098</v>
      </c>
      <c r="I156" s="525"/>
      <c r="J156" s="525"/>
      <c r="K156" s="523"/>
      <c r="L156" s="273"/>
      <c r="M156" s="504"/>
      <c r="N156" s="504"/>
      <c r="O156" s="504"/>
      <c r="P156" s="504"/>
      <c r="Q156" s="524"/>
      <c r="R156" s="524"/>
      <c r="S156" s="524"/>
      <c r="T156" s="524"/>
      <c r="U156" s="524"/>
      <c r="V156" s="524"/>
      <c r="W156" s="524"/>
      <c r="X156" s="524"/>
      <c r="Y156" s="524"/>
      <c r="Z156" s="524"/>
    </row>
    <row r="157" spans="1:26" s="291" customFormat="1" ht="28">
      <c r="A157" s="284"/>
      <c r="B157" s="272"/>
      <c r="C157" s="491"/>
      <c r="D157" s="492" t="s">
        <v>1084</v>
      </c>
      <c r="E157" s="464"/>
      <c r="F157" s="287">
        <f t="shared" si="8"/>
        <v>0</v>
      </c>
      <c r="G157" s="464"/>
      <c r="H157" s="489" t="s">
        <v>1097</v>
      </c>
      <c r="I157" s="525"/>
      <c r="J157" s="525"/>
      <c r="K157" s="523"/>
      <c r="L157" s="273"/>
      <c r="M157" s="504"/>
      <c r="N157" s="504"/>
      <c r="O157" s="504"/>
      <c r="P157" s="504"/>
      <c r="Q157" s="524"/>
      <c r="R157" s="524"/>
      <c r="S157" s="524"/>
      <c r="T157" s="524"/>
      <c r="U157" s="524"/>
      <c r="V157" s="524"/>
      <c r="W157" s="524"/>
      <c r="X157" s="524"/>
      <c r="Y157" s="524"/>
      <c r="Z157" s="524"/>
    </row>
    <row r="158" spans="1:26" s="291" customFormat="1" ht="28">
      <c r="A158" s="284"/>
      <c r="B158" s="272"/>
      <c r="C158" s="505"/>
      <c r="D158" s="489" t="s">
        <v>921</v>
      </c>
      <c r="E158" s="464"/>
      <c r="F158" s="287">
        <f t="shared" si="8"/>
        <v>0</v>
      </c>
      <c r="G158" s="464"/>
      <c r="H158" s="489" t="s">
        <v>1097</v>
      </c>
      <c r="I158" s="525"/>
      <c r="J158" s="525"/>
      <c r="K158" s="523"/>
      <c r="L158" s="273"/>
      <c r="M158" s="504"/>
      <c r="N158" s="504"/>
      <c r="O158" s="504"/>
      <c r="P158" s="504"/>
      <c r="Q158" s="524"/>
      <c r="R158" s="524"/>
      <c r="S158" s="524"/>
      <c r="T158" s="524"/>
      <c r="U158" s="524"/>
      <c r="V158" s="524"/>
      <c r="W158" s="524"/>
      <c r="X158" s="524"/>
      <c r="Y158" s="524"/>
      <c r="Z158" s="524"/>
    </row>
    <row r="159" spans="1:26" s="291" customFormat="1" ht="28">
      <c r="A159" s="284"/>
      <c r="B159" s="272"/>
      <c r="C159" s="488" t="s">
        <v>1099</v>
      </c>
      <c r="D159" s="489" t="s">
        <v>791</v>
      </c>
      <c r="E159" s="464">
        <v>7824</v>
      </c>
      <c r="F159" s="287">
        <f t="shared" si="8"/>
        <v>5322.4489795918362</v>
      </c>
      <c r="G159" s="464">
        <v>7824</v>
      </c>
      <c r="H159" s="489" t="s">
        <v>1101</v>
      </c>
      <c r="I159" s="525"/>
      <c r="J159" s="525"/>
      <c r="K159" s="523"/>
      <c r="L159" s="273"/>
      <c r="M159" s="504"/>
      <c r="N159" s="504"/>
      <c r="O159" s="504"/>
      <c r="P159" s="504"/>
      <c r="Q159" s="524"/>
      <c r="R159" s="524"/>
      <c r="S159" s="524"/>
      <c r="T159" s="524"/>
      <c r="U159" s="524"/>
      <c r="V159" s="524"/>
      <c r="W159" s="524"/>
      <c r="X159" s="524"/>
      <c r="Y159" s="524"/>
      <c r="Z159" s="524"/>
    </row>
    <row r="160" spans="1:26" s="291" customFormat="1">
      <c r="A160" s="284"/>
      <c r="B160" s="272"/>
      <c r="C160" s="491"/>
      <c r="D160" s="492" t="s">
        <v>1084</v>
      </c>
      <c r="E160" s="464"/>
      <c r="F160" s="287">
        <f t="shared" si="8"/>
        <v>0</v>
      </c>
      <c r="G160" s="464"/>
      <c r="H160" s="489" t="s">
        <v>1060</v>
      </c>
      <c r="I160" s="525"/>
      <c r="J160" s="525"/>
      <c r="K160" s="523"/>
      <c r="L160" s="273"/>
      <c r="M160" s="504"/>
      <c r="N160" s="504"/>
      <c r="O160" s="504"/>
      <c r="P160" s="504"/>
      <c r="Q160" s="524"/>
      <c r="R160" s="524"/>
      <c r="S160" s="524"/>
      <c r="T160" s="524"/>
      <c r="U160" s="524"/>
      <c r="V160" s="524"/>
      <c r="W160" s="524"/>
      <c r="X160" s="524"/>
      <c r="Y160" s="524"/>
      <c r="Z160" s="524"/>
    </row>
    <row r="161" spans="1:26" s="291" customFormat="1">
      <c r="A161" s="284"/>
      <c r="B161" s="272"/>
      <c r="C161" s="505"/>
      <c r="D161" s="489" t="s">
        <v>1100</v>
      </c>
      <c r="E161" s="464"/>
      <c r="F161" s="287">
        <f t="shared" si="8"/>
        <v>0</v>
      </c>
      <c r="G161" s="464"/>
      <c r="H161" s="489" t="s">
        <v>1060</v>
      </c>
      <c r="I161" s="525"/>
      <c r="J161" s="525"/>
      <c r="K161" s="523"/>
      <c r="L161" s="273"/>
      <c r="M161" s="504"/>
      <c r="N161" s="504"/>
      <c r="O161" s="504"/>
      <c r="P161" s="504"/>
      <c r="Q161" s="524"/>
      <c r="R161" s="524"/>
      <c r="S161" s="524"/>
      <c r="T161" s="524"/>
      <c r="U161" s="524"/>
      <c r="V161" s="524"/>
      <c r="W161" s="524"/>
      <c r="X161" s="524"/>
      <c r="Y161" s="524"/>
      <c r="Z161" s="524"/>
    </row>
    <row r="162" spans="1:26" s="291" customFormat="1" ht="28">
      <c r="A162" s="284"/>
      <c r="B162" s="272"/>
      <c r="C162" s="488" t="s">
        <v>1102</v>
      </c>
      <c r="D162" s="489" t="s">
        <v>1103</v>
      </c>
      <c r="E162" s="464">
        <v>5640</v>
      </c>
      <c r="F162" s="287">
        <f t="shared" si="8"/>
        <v>3836.7346938775509</v>
      </c>
      <c r="G162" s="464">
        <v>5640</v>
      </c>
      <c r="H162" s="489" t="s">
        <v>1104</v>
      </c>
      <c r="I162" s="525"/>
      <c r="J162" s="525"/>
      <c r="K162" s="523"/>
      <c r="L162" s="273"/>
      <c r="M162" s="504"/>
      <c r="N162" s="504"/>
      <c r="O162" s="504"/>
      <c r="P162" s="504"/>
      <c r="Q162" s="524"/>
      <c r="R162" s="524"/>
      <c r="S162" s="524"/>
      <c r="T162" s="524"/>
      <c r="U162" s="524"/>
      <c r="V162" s="524"/>
      <c r="W162" s="524"/>
      <c r="X162" s="524"/>
      <c r="Y162" s="524"/>
      <c r="Z162" s="524"/>
    </row>
    <row r="163" spans="1:26" s="291" customFormat="1">
      <c r="A163" s="284"/>
      <c r="B163" s="272"/>
      <c r="C163" s="508"/>
      <c r="D163" s="492" t="s">
        <v>1084</v>
      </c>
      <c r="E163" s="464"/>
      <c r="F163" s="287"/>
      <c r="G163" s="464"/>
      <c r="H163" s="489" t="s">
        <v>1105</v>
      </c>
      <c r="I163" s="525"/>
      <c r="J163" s="525"/>
      <c r="K163" s="523"/>
      <c r="L163" s="273"/>
      <c r="M163" s="504"/>
      <c r="N163" s="504"/>
      <c r="O163" s="504"/>
      <c r="P163" s="504"/>
      <c r="Q163" s="524"/>
      <c r="R163" s="524"/>
      <c r="S163" s="524"/>
      <c r="T163" s="524"/>
      <c r="U163" s="524"/>
      <c r="V163" s="524"/>
      <c r="W163" s="524"/>
      <c r="X163" s="524"/>
      <c r="Y163" s="524"/>
      <c r="Z163" s="524"/>
    </row>
    <row r="164" spans="1:26" s="291" customFormat="1" ht="28">
      <c r="A164" s="284"/>
      <c r="B164" s="272"/>
      <c r="C164" s="505" t="s">
        <v>1163</v>
      </c>
      <c r="D164" s="489" t="s">
        <v>1165</v>
      </c>
      <c r="E164" s="464">
        <v>11036</v>
      </c>
      <c r="F164" s="287">
        <v>11036</v>
      </c>
      <c r="G164" s="464">
        <v>11036</v>
      </c>
      <c r="H164" s="489" t="s">
        <v>1095</v>
      </c>
      <c r="I164" s="525"/>
      <c r="J164" s="525"/>
      <c r="K164" s="523"/>
      <c r="L164" s="273"/>
      <c r="M164" s="504"/>
      <c r="N164" s="504"/>
      <c r="O164" s="504"/>
      <c r="P164" s="504"/>
      <c r="Q164" s="524"/>
      <c r="R164" s="524"/>
      <c r="S164" s="524"/>
      <c r="T164" s="524"/>
      <c r="U164" s="524"/>
      <c r="V164" s="524"/>
      <c r="W164" s="524"/>
      <c r="X164" s="524"/>
      <c r="Y164" s="524"/>
      <c r="Z164" s="524"/>
    </row>
    <row r="165" spans="1:26" s="291" customFormat="1">
      <c r="A165" s="284"/>
      <c r="B165" s="272"/>
      <c r="C165" s="491"/>
      <c r="D165" s="492" t="s">
        <v>921</v>
      </c>
      <c r="E165" s="464">
        <v>14236</v>
      </c>
      <c r="F165" s="287">
        <f t="shared" si="8"/>
        <v>9684.3537414965976</v>
      </c>
      <c r="G165" s="464"/>
      <c r="H165" s="489" t="s">
        <v>1066</v>
      </c>
      <c r="I165" s="525"/>
      <c r="J165" s="525"/>
      <c r="K165" s="523"/>
      <c r="L165" s="273"/>
      <c r="M165" s="504"/>
      <c r="N165" s="504"/>
      <c r="O165" s="504"/>
      <c r="P165" s="504"/>
      <c r="Q165" s="524"/>
      <c r="R165" s="524"/>
      <c r="S165" s="524"/>
      <c r="T165" s="524"/>
      <c r="U165" s="524"/>
      <c r="V165" s="524"/>
      <c r="W165" s="524"/>
      <c r="X165" s="524"/>
      <c r="Y165" s="524"/>
      <c r="Z165" s="524"/>
    </row>
    <row r="166" spans="1:26" s="291" customFormat="1" ht="28">
      <c r="A166" s="284"/>
      <c r="B166" s="272"/>
      <c r="C166" s="505" t="s">
        <v>1164</v>
      </c>
      <c r="D166" s="489" t="s">
        <v>1120</v>
      </c>
      <c r="E166" s="464">
        <v>9254</v>
      </c>
      <c r="F166" s="287">
        <f t="shared" si="8"/>
        <v>6295.2380952380954</v>
      </c>
      <c r="G166" s="464">
        <v>9254</v>
      </c>
      <c r="H166" s="489" t="s">
        <v>1095</v>
      </c>
      <c r="I166" s="525"/>
      <c r="J166" s="525"/>
      <c r="K166" s="523"/>
      <c r="L166" s="273"/>
      <c r="M166" s="504"/>
      <c r="N166" s="504"/>
      <c r="O166" s="504"/>
      <c r="P166" s="504"/>
      <c r="Q166" s="524"/>
      <c r="R166" s="524"/>
      <c r="S166" s="524"/>
      <c r="T166" s="524"/>
      <c r="U166" s="524"/>
      <c r="V166" s="524"/>
      <c r="W166" s="524"/>
      <c r="X166" s="524"/>
      <c r="Y166" s="524"/>
      <c r="Z166" s="524"/>
    </row>
    <row r="167" spans="1:26" s="291" customFormat="1" ht="36.75" customHeight="1">
      <c r="A167" s="284"/>
      <c r="B167" s="272"/>
      <c r="C167" s="488" t="s">
        <v>1109</v>
      </c>
      <c r="D167" s="489" t="s">
        <v>1110</v>
      </c>
      <c r="E167" s="464">
        <v>20281</v>
      </c>
      <c r="F167" s="287">
        <f t="shared" si="8"/>
        <v>13796.598639455782</v>
      </c>
      <c r="G167" s="464">
        <v>20281</v>
      </c>
      <c r="H167" s="489" t="s">
        <v>1101</v>
      </c>
      <c r="I167" s="525"/>
      <c r="J167" s="525"/>
      <c r="K167" s="523"/>
      <c r="L167" s="273"/>
      <c r="M167" s="504"/>
      <c r="N167" s="504"/>
      <c r="O167" s="504"/>
      <c r="P167" s="504"/>
      <c r="Q167" s="524"/>
      <c r="R167" s="524"/>
      <c r="S167" s="524"/>
      <c r="T167" s="524"/>
      <c r="U167" s="524"/>
      <c r="V167" s="524"/>
      <c r="W167" s="524"/>
      <c r="X167" s="524"/>
      <c r="Y167" s="524"/>
      <c r="Z167" s="524"/>
    </row>
    <row r="168" spans="1:26" s="291" customFormat="1" ht="17.25" customHeight="1">
      <c r="A168" s="284"/>
      <c r="B168" s="272"/>
      <c r="C168" s="491"/>
      <c r="D168" s="492" t="s">
        <v>1084</v>
      </c>
      <c r="E168" s="464">
        <v>8270</v>
      </c>
      <c r="F168" s="287">
        <f t="shared" si="8"/>
        <v>5625.850340136054</v>
      </c>
      <c r="G168" s="464"/>
      <c r="H168" s="489" t="s">
        <v>1058</v>
      </c>
      <c r="I168" s="525"/>
      <c r="J168" s="525"/>
      <c r="K168" s="523"/>
      <c r="L168" s="273"/>
      <c r="M168" s="504"/>
      <c r="N168" s="504"/>
      <c r="O168" s="504"/>
      <c r="P168" s="504"/>
      <c r="Q168" s="524"/>
      <c r="R168" s="524"/>
      <c r="S168" s="524"/>
      <c r="T168" s="524"/>
      <c r="U168" s="524"/>
      <c r="V168" s="524"/>
      <c r="W168" s="524"/>
      <c r="X168" s="524"/>
      <c r="Y168" s="524"/>
      <c r="Z168" s="524"/>
    </row>
    <row r="169" spans="1:26" s="291" customFormat="1" ht="17.25" customHeight="1">
      <c r="A169" s="284"/>
      <c r="B169" s="272"/>
      <c r="C169" s="505"/>
      <c r="D169" s="489" t="s">
        <v>1111</v>
      </c>
      <c r="E169" s="464">
        <v>31433</v>
      </c>
      <c r="F169" s="287">
        <f t="shared" si="8"/>
        <v>21382.993197278909</v>
      </c>
      <c r="G169" s="464"/>
      <c r="H169" s="489" t="s">
        <v>1066</v>
      </c>
      <c r="I169" s="525"/>
      <c r="J169" s="525"/>
      <c r="K169" s="523"/>
      <c r="L169" s="273"/>
      <c r="M169" s="504"/>
      <c r="N169" s="504"/>
      <c r="O169" s="504"/>
      <c r="P169" s="504"/>
      <c r="Q169" s="524"/>
      <c r="R169" s="524"/>
      <c r="S169" s="524"/>
      <c r="T169" s="524"/>
      <c r="U169" s="524"/>
      <c r="V169" s="524"/>
      <c r="W169" s="524"/>
      <c r="X169" s="524"/>
      <c r="Y169" s="524"/>
      <c r="Z169" s="524"/>
    </row>
    <row r="170" spans="1:26" s="291" customFormat="1" ht="36.75" customHeight="1">
      <c r="A170" s="284"/>
      <c r="B170" s="272"/>
      <c r="C170" s="488" t="s">
        <v>1112</v>
      </c>
      <c r="D170" s="489" t="s">
        <v>1084</v>
      </c>
      <c r="E170" s="464">
        <v>5695</v>
      </c>
      <c r="F170" s="287">
        <f t="shared" si="8"/>
        <v>3874.1496598639455</v>
      </c>
      <c r="G170" s="464">
        <v>5695</v>
      </c>
      <c r="H170" s="489" t="s">
        <v>1101</v>
      </c>
      <c r="I170" s="525"/>
      <c r="J170" s="525"/>
      <c r="K170" s="523"/>
      <c r="L170" s="273"/>
      <c r="M170" s="504"/>
      <c r="N170" s="504"/>
      <c r="O170" s="504"/>
      <c r="P170" s="504"/>
      <c r="Q170" s="524"/>
      <c r="R170" s="524"/>
      <c r="S170" s="524"/>
      <c r="T170" s="524"/>
      <c r="U170" s="524"/>
      <c r="V170" s="524"/>
      <c r="W170" s="524"/>
      <c r="X170" s="524"/>
      <c r="Y170" s="524"/>
      <c r="Z170" s="524"/>
    </row>
    <row r="171" spans="1:26" s="291" customFormat="1" ht="17.25" customHeight="1">
      <c r="A171" s="284"/>
      <c r="B171" s="272"/>
      <c r="C171" s="491"/>
      <c r="D171" s="492" t="s">
        <v>921</v>
      </c>
      <c r="E171" s="464">
        <v>5418</v>
      </c>
      <c r="F171" s="287">
        <f t="shared" si="8"/>
        <v>3685.7142857142858</v>
      </c>
      <c r="G171" s="464"/>
      <c r="H171" s="489" t="s">
        <v>1113</v>
      </c>
      <c r="I171" s="525"/>
      <c r="J171" s="525"/>
      <c r="K171" s="523"/>
      <c r="L171" s="273"/>
      <c r="M171" s="504"/>
      <c r="N171" s="504"/>
      <c r="O171" s="504"/>
      <c r="P171" s="504"/>
      <c r="Q171" s="524"/>
      <c r="R171" s="524"/>
      <c r="S171" s="524"/>
      <c r="T171" s="524"/>
      <c r="U171" s="524"/>
      <c r="V171" s="524"/>
      <c r="W171" s="524"/>
      <c r="X171" s="524"/>
      <c r="Y171" s="524"/>
      <c r="Z171" s="524"/>
    </row>
    <row r="172" spans="1:26" s="291" customFormat="1" ht="17.25" customHeight="1">
      <c r="A172" s="284"/>
      <c r="B172" s="272"/>
      <c r="C172" s="505"/>
      <c r="D172" s="489" t="s">
        <v>866</v>
      </c>
      <c r="E172" s="464">
        <v>5438</v>
      </c>
      <c r="F172" s="287">
        <f t="shared" si="8"/>
        <v>3699.3197278911562</v>
      </c>
      <c r="G172" s="464"/>
      <c r="H172" s="489" t="s">
        <v>1058</v>
      </c>
      <c r="I172" s="525"/>
      <c r="J172" s="525"/>
      <c r="K172" s="523"/>
      <c r="L172" s="273"/>
      <c r="M172" s="504"/>
      <c r="N172" s="504"/>
      <c r="O172" s="504"/>
      <c r="P172" s="504"/>
      <c r="Q172" s="524"/>
      <c r="R172" s="524"/>
      <c r="S172" s="524"/>
      <c r="T172" s="524"/>
      <c r="U172" s="524"/>
      <c r="V172" s="524"/>
      <c r="W172" s="524"/>
      <c r="X172" s="524"/>
      <c r="Y172" s="524"/>
      <c r="Z172" s="524"/>
    </row>
    <row r="173" spans="1:26" s="291" customFormat="1" ht="43.5" customHeight="1">
      <c r="A173" s="284"/>
      <c r="B173" s="272"/>
      <c r="C173" s="488" t="s">
        <v>1114</v>
      </c>
      <c r="D173" s="489" t="s">
        <v>1084</v>
      </c>
      <c r="E173" s="464">
        <v>15469</v>
      </c>
      <c r="F173" s="287">
        <f t="shared" si="8"/>
        <v>10523.12925170068</v>
      </c>
      <c r="G173" s="464">
        <v>15469</v>
      </c>
      <c r="H173" s="489" t="s">
        <v>1091</v>
      </c>
      <c r="I173" s="525"/>
      <c r="J173" s="525"/>
      <c r="K173" s="523"/>
      <c r="L173" s="273"/>
      <c r="M173" s="504"/>
      <c r="N173" s="504"/>
      <c r="O173" s="504"/>
      <c r="P173" s="504"/>
      <c r="Q173" s="524"/>
      <c r="R173" s="524"/>
      <c r="S173" s="524"/>
      <c r="T173" s="524"/>
      <c r="U173" s="524"/>
      <c r="V173" s="524"/>
      <c r="W173" s="524"/>
      <c r="X173" s="524"/>
      <c r="Y173" s="524"/>
      <c r="Z173" s="524"/>
    </row>
    <row r="174" spans="1:26" s="291" customFormat="1">
      <c r="A174" s="284"/>
      <c r="B174" s="272"/>
      <c r="C174" s="491"/>
      <c r="D174" s="492" t="s">
        <v>866</v>
      </c>
      <c r="E174" s="464">
        <v>19619</v>
      </c>
      <c r="F174" s="287">
        <f t="shared" si="8"/>
        <v>13346.258503401361</v>
      </c>
      <c r="G174" s="464"/>
      <c r="H174" s="489" t="s">
        <v>1066</v>
      </c>
      <c r="I174" s="525"/>
      <c r="J174" s="525"/>
      <c r="K174" s="523"/>
      <c r="L174" s="273"/>
      <c r="M174" s="504"/>
      <c r="N174" s="504"/>
      <c r="O174" s="504"/>
      <c r="P174" s="504"/>
      <c r="Q174" s="524"/>
      <c r="R174" s="524"/>
      <c r="S174" s="524"/>
      <c r="T174" s="524"/>
      <c r="U174" s="524"/>
      <c r="V174" s="524"/>
      <c r="W174" s="524"/>
      <c r="X174" s="524"/>
      <c r="Y174" s="524"/>
      <c r="Z174" s="524"/>
    </row>
    <row r="175" spans="1:26" s="291" customFormat="1">
      <c r="A175" s="284"/>
      <c r="B175" s="272"/>
      <c r="C175" s="505"/>
      <c r="D175" s="489" t="s">
        <v>921</v>
      </c>
      <c r="E175" s="464"/>
      <c r="F175" s="287"/>
      <c r="G175" s="464"/>
      <c r="H175" s="489" t="s">
        <v>1105</v>
      </c>
      <c r="I175" s="525"/>
      <c r="J175" s="525"/>
      <c r="K175" s="523"/>
      <c r="L175" s="273"/>
      <c r="M175" s="504"/>
      <c r="N175" s="504"/>
      <c r="O175" s="504"/>
      <c r="P175" s="504"/>
      <c r="Q175" s="524"/>
      <c r="R175" s="524"/>
      <c r="S175" s="524"/>
      <c r="T175" s="524"/>
      <c r="U175" s="524"/>
      <c r="V175" s="524"/>
      <c r="W175" s="524"/>
      <c r="X175" s="524"/>
      <c r="Y175" s="524"/>
      <c r="Z175" s="524"/>
    </row>
    <row r="176" spans="1:26" s="291" customFormat="1" ht="42">
      <c r="A176" s="284"/>
      <c r="B176" s="272"/>
      <c r="C176" s="488" t="s">
        <v>1115</v>
      </c>
      <c r="D176" s="489" t="s">
        <v>922</v>
      </c>
      <c r="E176" s="464">
        <v>27507</v>
      </c>
      <c r="F176" s="287">
        <f t="shared" si="8"/>
        <v>18712.244897959183</v>
      </c>
      <c r="G176" s="464">
        <v>27507</v>
      </c>
      <c r="H176" s="489" t="s">
        <v>1101</v>
      </c>
      <c r="I176" s="525"/>
      <c r="J176" s="525"/>
      <c r="K176" s="523"/>
      <c r="L176" s="273"/>
      <c r="M176" s="504"/>
      <c r="N176" s="504"/>
      <c r="O176" s="504"/>
      <c r="P176" s="504"/>
      <c r="Q176" s="524"/>
      <c r="R176" s="524"/>
      <c r="S176" s="524"/>
      <c r="T176" s="524"/>
      <c r="U176" s="524"/>
      <c r="V176" s="524"/>
      <c r="W176" s="524"/>
      <c r="X176" s="524"/>
      <c r="Y176" s="524"/>
      <c r="Z176" s="524"/>
    </row>
    <row r="177" spans="1:26" s="291" customFormat="1">
      <c r="A177" s="284"/>
      <c r="B177" s="272"/>
      <c r="C177" s="491"/>
      <c r="D177" s="492" t="s">
        <v>1116</v>
      </c>
      <c r="E177" s="464"/>
      <c r="F177" s="287">
        <f t="shared" ref="F177:F195" si="9">E177*$K$6</f>
        <v>0</v>
      </c>
      <c r="G177" s="464"/>
      <c r="H177" s="489" t="s">
        <v>1117</v>
      </c>
      <c r="I177" s="525"/>
      <c r="J177" s="525"/>
      <c r="K177" s="523"/>
      <c r="L177" s="273"/>
      <c r="M177" s="504"/>
      <c r="N177" s="504"/>
      <c r="O177" s="504"/>
      <c r="P177" s="504"/>
      <c r="Q177" s="524"/>
      <c r="R177" s="524"/>
      <c r="S177" s="524"/>
      <c r="T177" s="524"/>
      <c r="U177" s="524"/>
      <c r="V177" s="524"/>
      <c r="W177" s="524"/>
      <c r="X177" s="524"/>
      <c r="Y177" s="524"/>
      <c r="Z177" s="524"/>
    </row>
    <row r="178" spans="1:26" s="291" customFormat="1">
      <c r="A178" s="284"/>
      <c r="B178" s="272"/>
      <c r="C178" s="505" t="s">
        <v>834</v>
      </c>
      <c r="D178" s="489" t="s">
        <v>1082</v>
      </c>
      <c r="E178" s="464"/>
      <c r="F178" s="287">
        <f t="shared" si="9"/>
        <v>0</v>
      </c>
      <c r="G178" s="464"/>
      <c r="H178" s="489" t="s">
        <v>1105</v>
      </c>
      <c r="I178" s="525"/>
      <c r="J178" s="525"/>
      <c r="K178" s="523"/>
      <c r="L178" s="273"/>
      <c r="M178" s="504"/>
      <c r="N178" s="504"/>
      <c r="O178" s="504"/>
      <c r="P178" s="504"/>
      <c r="Q178" s="524"/>
      <c r="R178" s="524"/>
      <c r="S178" s="524"/>
      <c r="T178" s="524"/>
      <c r="U178" s="524"/>
      <c r="V178" s="524"/>
      <c r="W178" s="524"/>
      <c r="X178" s="524"/>
      <c r="Y178" s="524"/>
      <c r="Z178" s="524"/>
    </row>
    <row r="179" spans="1:26" s="291" customFormat="1" ht="42">
      <c r="A179" s="284"/>
      <c r="B179" s="272"/>
      <c r="C179" s="488" t="s">
        <v>1118</v>
      </c>
      <c r="D179" s="489" t="s">
        <v>922</v>
      </c>
      <c r="E179" s="464">
        <v>27507</v>
      </c>
      <c r="F179" s="287">
        <f t="shared" si="9"/>
        <v>18712.244897959183</v>
      </c>
      <c r="G179" s="464">
        <v>27507</v>
      </c>
      <c r="H179" s="489" t="s">
        <v>1101</v>
      </c>
      <c r="I179" s="525"/>
      <c r="J179" s="525"/>
      <c r="K179" s="523"/>
      <c r="L179" s="273"/>
      <c r="M179" s="504"/>
      <c r="N179" s="504"/>
      <c r="O179" s="504"/>
      <c r="P179" s="504"/>
      <c r="Q179" s="524"/>
      <c r="R179" s="524"/>
      <c r="S179" s="524"/>
      <c r="T179" s="524"/>
      <c r="U179" s="524"/>
      <c r="V179" s="524"/>
      <c r="W179" s="524"/>
      <c r="X179" s="524"/>
      <c r="Y179" s="524"/>
      <c r="Z179" s="524"/>
    </row>
    <row r="180" spans="1:26" s="291" customFormat="1">
      <c r="A180" s="284"/>
      <c r="B180" s="272"/>
      <c r="C180" s="491"/>
      <c r="D180" s="492" t="s">
        <v>1119</v>
      </c>
      <c r="E180" s="464"/>
      <c r="F180" s="287">
        <f t="shared" si="9"/>
        <v>0</v>
      </c>
      <c r="G180" s="464"/>
      <c r="H180" s="489" t="s">
        <v>1105</v>
      </c>
      <c r="I180" s="525"/>
      <c r="J180" s="525"/>
      <c r="K180" s="523"/>
      <c r="L180" s="273"/>
      <c r="M180" s="504"/>
      <c r="N180" s="504"/>
      <c r="O180" s="504"/>
      <c r="P180" s="504"/>
      <c r="Q180" s="524"/>
      <c r="R180" s="524"/>
      <c r="S180" s="524"/>
      <c r="T180" s="524"/>
      <c r="U180" s="524"/>
      <c r="V180" s="524"/>
      <c r="W180" s="524"/>
      <c r="X180" s="524"/>
      <c r="Y180" s="524"/>
      <c r="Z180" s="524"/>
    </row>
    <row r="181" spans="1:26" s="291" customFormat="1">
      <c r="A181" s="284"/>
      <c r="B181" s="272"/>
      <c r="C181" s="505"/>
      <c r="D181" s="489" t="s">
        <v>1082</v>
      </c>
      <c r="E181" s="464"/>
      <c r="F181" s="287">
        <f t="shared" si="9"/>
        <v>0</v>
      </c>
      <c r="G181" s="464"/>
      <c r="H181" s="489" t="s">
        <v>1105</v>
      </c>
      <c r="I181" s="525"/>
      <c r="J181" s="525"/>
      <c r="K181" s="523"/>
      <c r="L181" s="273"/>
      <c r="M181" s="504"/>
      <c r="N181" s="504"/>
      <c r="O181" s="504"/>
      <c r="P181" s="504"/>
      <c r="Q181" s="524"/>
      <c r="R181" s="524"/>
      <c r="S181" s="524"/>
      <c r="T181" s="524"/>
      <c r="U181" s="524"/>
      <c r="V181" s="524"/>
      <c r="W181" s="524"/>
      <c r="X181" s="524"/>
      <c r="Y181" s="524"/>
      <c r="Z181" s="524"/>
    </row>
    <row r="182" spans="1:26" s="291" customFormat="1" ht="28">
      <c r="A182" s="284"/>
      <c r="B182" s="272"/>
      <c r="C182" s="488" t="s">
        <v>1122</v>
      </c>
      <c r="D182" s="489" t="s">
        <v>1121</v>
      </c>
      <c r="E182" s="464">
        <v>20460</v>
      </c>
      <c r="F182" s="287">
        <f t="shared" si="9"/>
        <v>13918.367346938776</v>
      </c>
      <c r="G182" s="464">
        <v>20460</v>
      </c>
      <c r="H182" s="489" t="s">
        <v>1123</v>
      </c>
      <c r="I182" s="525"/>
      <c r="J182" s="525"/>
      <c r="K182" s="523"/>
      <c r="L182" s="273"/>
      <c r="M182" s="504"/>
      <c r="N182" s="504"/>
      <c r="O182" s="504"/>
      <c r="P182" s="504"/>
      <c r="Q182" s="524"/>
      <c r="R182" s="524"/>
      <c r="S182" s="524"/>
      <c r="T182" s="524"/>
      <c r="U182" s="524"/>
      <c r="V182" s="524"/>
      <c r="W182" s="524"/>
      <c r="X182" s="524"/>
      <c r="Y182" s="524"/>
      <c r="Z182" s="524"/>
    </row>
    <row r="183" spans="1:26" s="291" customFormat="1">
      <c r="A183" s="284"/>
      <c r="B183" s="272"/>
      <c r="C183" s="491"/>
      <c r="D183" s="492" t="s">
        <v>1119</v>
      </c>
      <c r="E183" s="464"/>
      <c r="F183" s="287">
        <f t="shared" si="9"/>
        <v>0</v>
      </c>
      <c r="G183" s="464"/>
      <c r="H183" s="489" t="s">
        <v>1105</v>
      </c>
      <c r="I183" s="525"/>
      <c r="J183" s="525"/>
      <c r="K183" s="523"/>
      <c r="L183" s="273"/>
      <c r="M183" s="504"/>
      <c r="N183" s="504"/>
      <c r="O183" s="504"/>
      <c r="P183" s="504"/>
      <c r="Q183" s="524"/>
      <c r="R183" s="524"/>
      <c r="S183" s="524"/>
      <c r="T183" s="524"/>
      <c r="U183" s="524"/>
      <c r="V183" s="524"/>
      <c r="W183" s="524"/>
      <c r="X183" s="524"/>
      <c r="Y183" s="524"/>
      <c r="Z183" s="524"/>
    </row>
    <row r="184" spans="1:26" s="291" customFormat="1" ht="28">
      <c r="A184" s="284"/>
      <c r="B184" s="272"/>
      <c r="C184" s="505"/>
      <c r="D184" s="489" t="s">
        <v>1082</v>
      </c>
      <c r="E184" s="464"/>
      <c r="F184" s="287">
        <f t="shared" si="9"/>
        <v>0</v>
      </c>
      <c r="G184" s="464"/>
      <c r="H184" s="489" t="s">
        <v>1124</v>
      </c>
      <c r="I184" s="525"/>
      <c r="J184" s="525"/>
      <c r="K184" s="523"/>
      <c r="L184" s="273"/>
      <c r="M184" s="504"/>
      <c r="N184" s="504"/>
      <c r="O184" s="504"/>
      <c r="P184" s="504"/>
      <c r="Q184" s="524"/>
      <c r="R184" s="524"/>
      <c r="S184" s="524"/>
      <c r="T184" s="524"/>
      <c r="U184" s="524"/>
      <c r="V184" s="524"/>
      <c r="W184" s="524"/>
      <c r="X184" s="524"/>
      <c r="Y184" s="524"/>
      <c r="Z184" s="524"/>
    </row>
    <row r="185" spans="1:26" s="291" customFormat="1" ht="33" customHeight="1">
      <c r="A185" s="284"/>
      <c r="B185" s="272"/>
      <c r="C185" s="488" t="s">
        <v>1125</v>
      </c>
      <c r="D185" s="489" t="s">
        <v>922</v>
      </c>
      <c r="E185" s="464">
        <v>10039</v>
      </c>
      <c r="F185" s="287">
        <f t="shared" si="9"/>
        <v>6829.2517006802718</v>
      </c>
      <c r="G185" s="464">
        <v>10039</v>
      </c>
      <c r="H185" s="489" t="s">
        <v>1126</v>
      </c>
      <c r="I185" s="525"/>
      <c r="J185" s="525"/>
      <c r="K185" s="523"/>
      <c r="L185" s="273"/>
      <c r="M185" s="504"/>
      <c r="N185" s="504"/>
      <c r="O185" s="504"/>
      <c r="P185" s="504"/>
      <c r="Q185" s="524"/>
      <c r="R185" s="524"/>
      <c r="S185" s="524"/>
      <c r="T185" s="524"/>
      <c r="U185" s="524"/>
      <c r="V185" s="524"/>
      <c r="W185" s="524"/>
      <c r="X185" s="524"/>
      <c r="Y185" s="524"/>
      <c r="Z185" s="524"/>
    </row>
    <row r="186" spans="1:26" s="291" customFormat="1" ht="50.25" customHeight="1">
      <c r="A186" s="284"/>
      <c r="B186" s="272"/>
      <c r="C186" s="488" t="s">
        <v>1127</v>
      </c>
      <c r="D186" s="489" t="s">
        <v>1121</v>
      </c>
      <c r="E186" s="464">
        <v>7220</v>
      </c>
      <c r="F186" s="287">
        <f t="shared" si="9"/>
        <v>4911.5646258503402</v>
      </c>
      <c r="G186" s="464">
        <v>7220</v>
      </c>
      <c r="H186" s="489" t="s">
        <v>1104</v>
      </c>
      <c r="I186" s="525"/>
      <c r="J186" s="525"/>
      <c r="K186" s="523"/>
      <c r="L186" s="273"/>
      <c r="M186" s="504"/>
      <c r="N186" s="504"/>
      <c r="O186" s="504"/>
      <c r="P186" s="504"/>
      <c r="Q186" s="524"/>
      <c r="R186" s="524"/>
      <c r="S186" s="524"/>
      <c r="T186" s="524"/>
      <c r="U186" s="524"/>
      <c r="V186" s="524"/>
      <c r="W186" s="524"/>
      <c r="X186" s="524"/>
      <c r="Y186" s="524"/>
      <c r="Z186" s="524"/>
    </row>
    <row r="187" spans="1:26" s="291" customFormat="1">
      <c r="A187" s="284"/>
      <c r="B187" s="272"/>
      <c r="C187" s="491"/>
      <c r="D187" s="492" t="s">
        <v>1129</v>
      </c>
      <c r="E187" s="464"/>
      <c r="F187" s="287">
        <f t="shared" si="9"/>
        <v>0</v>
      </c>
      <c r="G187" s="464"/>
      <c r="H187" s="489" t="s">
        <v>1105</v>
      </c>
      <c r="I187" s="525"/>
      <c r="J187" s="525"/>
      <c r="K187" s="523"/>
      <c r="L187" s="273"/>
      <c r="M187" s="504"/>
      <c r="N187" s="504"/>
      <c r="O187" s="504"/>
      <c r="P187" s="504"/>
      <c r="Q187" s="524"/>
      <c r="R187" s="524"/>
      <c r="S187" s="524"/>
      <c r="T187" s="524"/>
      <c r="U187" s="524"/>
      <c r="V187" s="524"/>
      <c r="W187" s="524"/>
      <c r="X187" s="524"/>
      <c r="Y187" s="524"/>
      <c r="Z187" s="524"/>
    </row>
    <row r="188" spans="1:26" s="291" customFormat="1">
      <c r="A188" s="284"/>
      <c r="B188" s="272"/>
      <c r="C188" s="505"/>
      <c r="D188" s="489" t="s">
        <v>1082</v>
      </c>
      <c r="E188" s="464"/>
      <c r="F188" s="287">
        <f t="shared" si="9"/>
        <v>0</v>
      </c>
      <c r="G188" s="464"/>
      <c r="H188" s="489" t="s">
        <v>1105</v>
      </c>
      <c r="I188" s="525"/>
      <c r="J188" s="525"/>
      <c r="K188" s="523"/>
      <c r="L188" s="273"/>
      <c r="M188" s="504"/>
      <c r="N188" s="504"/>
      <c r="O188" s="504"/>
      <c r="P188" s="504"/>
      <c r="Q188" s="524"/>
      <c r="R188" s="524"/>
      <c r="S188" s="524"/>
      <c r="T188" s="524"/>
      <c r="U188" s="524"/>
      <c r="V188" s="524"/>
      <c r="W188" s="524"/>
      <c r="X188" s="524"/>
      <c r="Y188" s="524"/>
      <c r="Z188" s="524"/>
    </row>
    <row r="189" spans="1:26" s="291" customFormat="1" ht="42">
      <c r="A189" s="284"/>
      <c r="B189" s="272"/>
      <c r="C189" s="488" t="s">
        <v>1128</v>
      </c>
      <c r="D189" s="489" t="s">
        <v>1121</v>
      </c>
      <c r="E189" s="464">
        <v>10055</v>
      </c>
      <c r="F189" s="287">
        <f t="shared" si="9"/>
        <v>6840.1360544217687</v>
      </c>
      <c r="G189" s="464">
        <v>10055</v>
      </c>
      <c r="H189" s="489" t="s">
        <v>1104</v>
      </c>
      <c r="I189" s="525"/>
      <c r="J189" s="525"/>
      <c r="K189" s="523"/>
      <c r="L189" s="273"/>
      <c r="M189" s="504"/>
      <c r="N189" s="504"/>
      <c r="O189" s="504"/>
      <c r="P189" s="504"/>
      <c r="Q189" s="524"/>
      <c r="R189" s="524"/>
      <c r="S189" s="524"/>
      <c r="T189" s="524"/>
      <c r="U189" s="524"/>
      <c r="V189" s="524"/>
      <c r="W189" s="524"/>
      <c r="X189" s="524"/>
      <c r="Y189" s="524"/>
      <c r="Z189" s="524"/>
    </row>
    <row r="190" spans="1:26" s="291" customFormat="1">
      <c r="A190" s="284"/>
      <c r="B190" s="272"/>
      <c r="C190" s="491"/>
      <c r="D190" s="492" t="s">
        <v>1119</v>
      </c>
      <c r="E190" s="464"/>
      <c r="F190" s="287">
        <f t="shared" si="9"/>
        <v>0</v>
      </c>
      <c r="G190" s="464"/>
      <c r="H190" s="489" t="s">
        <v>1105</v>
      </c>
      <c r="I190" s="525"/>
      <c r="J190" s="525"/>
      <c r="K190" s="523"/>
      <c r="L190" s="273"/>
      <c r="M190" s="504"/>
      <c r="N190" s="504"/>
      <c r="O190" s="504"/>
      <c r="P190" s="504"/>
      <c r="Q190" s="524"/>
      <c r="R190" s="524"/>
      <c r="S190" s="524"/>
      <c r="T190" s="524"/>
      <c r="U190" s="524"/>
      <c r="V190" s="524"/>
      <c r="W190" s="524"/>
      <c r="X190" s="524"/>
      <c r="Y190" s="524"/>
      <c r="Z190" s="524"/>
    </row>
    <row r="191" spans="1:26" s="291" customFormat="1">
      <c r="A191" s="284"/>
      <c r="B191" s="272"/>
      <c r="C191" s="505"/>
      <c r="D191" s="489" t="s">
        <v>1082</v>
      </c>
      <c r="E191" s="464"/>
      <c r="F191" s="287">
        <f t="shared" si="9"/>
        <v>0</v>
      </c>
      <c r="G191" s="464"/>
      <c r="H191" s="489" t="s">
        <v>1105</v>
      </c>
      <c r="I191" s="525"/>
      <c r="J191" s="525"/>
      <c r="K191" s="523"/>
      <c r="L191" s="273"/>
      <c r="M191" s="504"/>
      <c r="N191" s="504"/>
      <c r="O191" s="504"/>
      <c r="P191" s="504"/>
      <c r="Q191" s="524"/>
      <c r="R191" s="524"/>
      <c r="S191" s="524"/>
      <c r="T191" s="524"/>
      <c r="U191" s="524"/>
      <c r="V191" s="524"/>
      <c r="W191" s="524"/>
      <c r="X191" s="524"/>
      <c r="Y191" s="524"/>
      <c r="Z191" s="524"/>
    </row>
    <row r="192" spans="1:26" s="291" customFormat="1" ht="42">
      <c r="A192" s="284"/>
      <c r="B192" s="272"/>
      <c r="C192" s="488" t="s">
        <v>1130</v>
      </c>
      <c r="D192" s="489" t="s">
        <v>922</v>
      </c>
      <c r="E192" s="464">
        <v>3869</v>
      </c>
      <c r="F192" s="287">
        <f t="shared" si="9"/>
        <v>2631.9727891156463</v>
      </c>
      <c r="G192" s="464">
        <v>3869</v>
      </c>
      <c r="H192" s="489" t="s">
        <v>1126</v>
      </c>
      <c r="I192" s="525"/>
      <c r="J192" s="525"/>
      <c r="K192" s="523"/>
      <c r="L192" s="273"/>
      <c r="M192" s="504"/>
      <c r="N192" s="504"/>
      <c r="O192" s="504"/>
      <c r="P192" s="504"/>
      <c r="Q192" s="524"/>
      <c r="R192" s="524"/>
      <c r="S192" s="524"/>
      <c r="T192" s="524"/>
      <c r="U192" s="524"/>
      <c r="V192" s="524"/>
      <c r="W192" s="524"/>
      <c r="X192" s="524"/>
      <c r="Y192" s="524"/>
      <c r="Z192" s="524"/>
    </row>
    <row r="193" spans="1:26" s="291" customFormat="1">
      <c r="A193" s="284"/>
      <c r="B193" s="272"/>
      <c r="C193" s="488"/>
      <c r="D193" s="489"/>
      <c r="E193" s="464"/>
      <c r="F193" s="287">
        <f t="shared" si="9"/>
        <v>0</v>
      </c>
      <c r="G193" s="464"/>
      <c r="H193" s="489"/>
      <c r="I193" s="525"/>
      <c r="J193" s="525"/>
      <c r="K193" s="523"/>
      <c r="L193" s="273"/>
      <c r="M193" s="504"/>
      <c r="N193" s="504"/>
      <c r="O193" s="504"/>
      <c r="P193" s="504"/>
      <c r="Q193" s="524"/>
      <c r="R193" s="524"/>
      <c r="S193" s="524"/>
      <c r="T193" s="524"/>
      <c r="U193" s="524"/>
      <c r="V193" s="524"/>
      <c r="W193" s="524"/>
      <c r="X193" s="524"/>
      <c r="Y193" s="524"/>
      <c r="Z193" s="524"/>
    </row>
    <row r="194" spans="1:26" s="291" customFormat="1" ht="28">
      <c r="A194" s="284"/>
      <c r="B194" s="272"/>
      <c r="C194" s="488" t="s">
        <v>1131</v>
      </c>
      <c r="D194" s="489" t="s">
        <v>1132</v>
      </c>
      <c r="E194" s="464">
        <v>6267</v>
      </c>
      <c r="F194" s="287">
        <f t="shared" si="9"/>
        <v>4263.2653061224491</v>
      </c>
      <c r="G194" s="464">
        <v>6267</v>
      </c>
      <c r="H194" s="489" t="s">
        <v>1104</v>
      </c>
      <c r="I194" s="525"/>
      <c r="J194" s="525"/>
      <c r="K194" s="523"/>
      <c r="L194" s="273"/>
      <c r="M194" s="504"/>
      <c r="N194" s="504"/>
      <c r="O194" s="504"/>
      <c r="P194" s="504"/>
      <c r="Q194" s="524"/>
      <c r="R194" s="524"/>
      <c r="S194" s="524"/>
      <c r="T194" s="524"/>
      <c r="U194" s="524"/>
      <c r="V194" s="524"/>
      <c r="W194" s="524"/>
      <c r="X194" s="524"/>
      <c r="Y194" s="524"/>
      <c r="Z194" s="524"/>
    </row>
    <row r="195" spans="1:26" s="291" customFormat="1">
      <c r="A195" s="284"/>
      <c r="B195" s="272"/>
      <c r="C195" s="491"/>
      <c r="D195" s="492" t="s">
        <v>1054</v>
      </c>
      <c r="E195" s="464"/>
      <c r="F195" s="287">
        <f t="shared" si="9"/>
        <v>0</v>
      </c>
      <c r="G195" s="464"/>
      <c r="H195" s="489" t="s">
        <v>1105</v>
      </c>
      <c r="I195" s="525"/>
      <c r="J195" s="525"/>
      <c r="K195" s="523"/>
      <c r="L195" s="273"/>
      <c r="M195" s="504"/>
      <c r="N195" s="504"/>
      <c r="O195" s="504"/>
      <c r="P195" s="504"/>
      <c r="Q195" s="524"/>
      <c r="R195" s="524"/>
      <c r="S195" s="524"/>
      <c r="T195" s="524"/>
      <c r="U195" s="524"/>
      <c r="V195" s="524"/>
      <c r="W195" s="524"/>
      <c r="X195" s="524"/>
      <c r="Y195" s="524"/>
      <c r="Z195" s="524"/>
    </row>
    <row r="196" spans="1:26" s="291" customFormat="1">
      <c r="A196" s="284"/>
      <c r="B196" s="272"/>
      <c r="C196" s="505"/>
      <c r="D196" s="489" t="s">
        <v>1111</v>
      </c>
      <c r="E196" s="464"/>
      <c r="F196" s="287"/>
      <c r="G196" s="464"/>
      <c r="H196" s="489" t="s">
        <v>1105</v>
      </c>
      <c r="I196" s="525"/>
      <c r="J196" s="525"/>
      <c r="K196" s="523"/>
      <c r="L196" s="273"/>
      <c r="M196" s="504"/>
      <c r="N196" s="504"/>
      <c r="O196" s="504"/>
      <c r="P196" s="504"/>
      <c r="Q196" s="524"/>
      <c r="R196" s="524"/>
      <c r="S196" s="524"/>
      <c r="T196" s="524"/>
      <c r="U196" s="524"/>
      <c r="V196" s="524"/>
      <c r="W196" s="524"/>
      <c r="X196" s="524"/>
      <c r="Y196" s="524"/>
      <c r="Z196" s="524"/>
    </row>
    <row r="197" spans="1:26" s="291" customFormat="1" ht="28">
      <c r="A197" s="284"/>
      <c r="B197" s="272"/>
      <c r="C197" s="488" t="s">
        <v>1133</v>
      </c>
      <c r="D197" s="489" t="s">
        <v>921</v>
      </c>
      <c r="E197" s="464">
        <v>9376</v>
      </c>
      <c r="F197" s="287"/>
      <c r="G197" s="464">
        <v>9376</v>
      </c>
      <c r="H197" s="489" t="s">
        <v>1101</v>
      </c>
      <c r="I197" s="525"/>
      <c r="J197" s="525"/>
      <c r="K197" s="523"/>
      <c r="L197" s="273"/>
      <c r="M197" s="504"/>
      <c r="N197" s="504"/>
      <c r="O197" s="504"/>
      <c r="P197" s="504"/>
      <c r="Q197" s="524"/>
      <c r="R197" s="524"/>
      <c r="S197" s="524"/>
      <c r="T197" s="524"/>
      <c r="U197" s="524"/>
      <c r="V197" s="524"/>
      <c r="W197" s="524"/>
      <c r="X197" s="524"/>
      <c r="Y197" s="524"/>
      <c r="Z197" s="524"/>
    </row>
    <row r="198" spans="1:26" s="291" customFormat="1">
      <c r="A198" s="284"/>
      <c r="B198" s="272"/>
      <c r="C198" s="491"/>
      <c r="D198" s="492" t="s">
        <v>1084</v>
      </c>
      <c r="E198" s="464">
        <v>7572</v>
      </c>
      <c r="F198" s="287"/>
      <c r="G198" s="464"/>
      <c r="H198" s="489" t="s">
        <v>1058</v>
      </c>
      <c r="I198" s="525"/>
      <c r="J198" s="525"/>
      <c r="K198" s="523"/>
      <c r="L198" s="273"/>
      <c r="M198" s="504"/>
      <c r="N198" s="504"/>
      <c r="O198" s="504"/>
      <c r="P198" s="504"/>
      <c r="Q198" s="524"/>
      <c r="R198" s="524"/>
      <c r="S198" s="524"/>
      <c r="T198" s="524"/>
      <c r="U198" s="524"/>
      <c r="V198" s="524"/>
      <c r="W198" s="524"/>
      <c r="X198" s="524"/>
      <c r="Y198" s="524"/>
      <c r="Z198" s="524"/>
    </row>
    <row r="199" spans="1:26" s="291" customFormat="1">
      <c r="A199" s="284"/>
      <c r="B199" s="272"/>
      <c r="C199" s="505"/>
      <c r="D199" s="489" t="s">
        <v>866</v>
      </c>
      <c r="E199" s="464">
        <v>7712</v>
      </c>
      <c r="F199" s="287"/>
      <c r="G199" s="464"/>
      <c r="H199" s="489" t="s">
        <v>1113</v>
      </c>
      <c r="I199" s="525"/>
      <c r="J199" s="525"/>
      <c r="K199" s="523"/>
      <c r="L199" s="273"/>
      <c r="M199" s="504"/>
      <c r="N199" s="504"/>
      <c r="O199" s="504"/>
      <c r="P199" s="504"/>
      <c r="Q199" s="524"/>
      <c r="R199" s="524"/>
      <c r="S199" s="524"/>
      <c r="T199" s="524"/>
      <c r="U199" s="524"/>
      <c r="V199" s="524"/>
      <c r="W199" s="524"/>
      <c r="X199" s="524"/>
      <c r="Y199" s="524"/>
      <c r="Z199" s="524"/>
    </row>
    <row r="200" spans="1:26" s="291" customFormat="1" ht="42">
      <c r="A200" s="284"/>
      <c r="B200" s="272"/>
      <c r="C200" s="488" t="s">
        <v>1134</v>
      </c>
      <c r="D200" s="489" t="s">
        <v>922</v>
      </c>
      <c r="E200" s="464">
        <v>18395</v>
      </c>
      <c r="F200" s="287"/>
      <c r="G200" s="464">
        <v>18395</v>
      </c>
      <c r="H200" s="489" t="s">
        <v>1126</v>
      </c>
      <c r="I200" s="525"/>
      <c r="J200" s="525"/>
      <c r="K200" s="523"/>
      <c r="L200" s="273"/>
      <c r="M200" s="504"/>
      <c r="N200" s="504"/>
      <c r="O200" s="504"/>
      <c r="P200" s="504"/>
      <c r="Q200" s="524"/>
      <c r="R200" s="524"/>
      <c r="S200" s="524"/>
      <c r="T200" s="524"/>
      <c r="U200" s="524"/>
      <c r="V200" s="524"/>
      <c r="W200" s="524"/>
      <c r="X200" s="524"/>
      <c r="Y200" s="524"/>
      <c r="Z200" s="524"/>
    </row>
    <row r="201" spans="1:26" s="291" customFormat="1" ht="42">
      <c r="A201" s="284"/>
      <c r="B201" s="272"/>
      <c r="C201" s="488" t="s">
        <v>1135</v>
      </c>
      <c r="D201" s="489" t="s">
        <v>1121</v>
      </c>
      <c r="E201" s="464">
        <v>7220</v>
      </c>
      <c r="F201" s="287"/>
      <c r="G201" s="464">
        <v>7220</v>
      </c>
      <c r="H201" s="489" t="s">
        <v>1136</v>
      </c>
      <c r="I201" s="525"/>
      <c r="J201" s="525"/>
      <c r="K201" s="523"/>
      <c r="L201" s="273"/>
      <c r="M201" s="504"/>
      <c r="N201" s="504"/>
      <c r="O201" s="504"/>
      <c r="P201" s="504"/>
      <c r="Q201" s="524"/>
      <c r="R201" s="524"/>
      <c r="S201" s="524"/>
      <c r="T201" s="524"/>
      <c r="U201" s="524"/>
      <c r="V201" s="524"/>
      <c r="W201" s="524"/>
      <c r="X201" s="524"/>
      <c r="Y201" s="524"/>
      <c r="Z201" s="524"/>
    </row>
    <row r="202" spans="1:26" s="291" customFormat="1">
      <c r="A202" s="284"/>
      <c r="B202" s="272"/>
      <c r="C202" s="491"/>
      <c r="D202" s="492" t="s">
        <v>1119</v>
      </c>
      <c r="E202" s="464"/>
      <c r="F202" s="287"/>
      <c r="G202" s="464"/>
      <c r="H202" s="489" t="s">
        <v>1105</v>
      </c>
      <c r="I202" s="525"/>
      <c r="J202" s="525"/>
      <c r="K202" s="523"/>
      <c r="L202" s="273"/>
      <c r="M202" s="504"/>
      <c r="N202" s="504"/>
      <c r="O202" s="504"/>
      <c r="P202" s="504"/>
      <c r="Q202" s="524"/>
      <c r="R202" s="524"/>
      <c r="S202" s="524"/>
      <c r="T202" s="524"/>
      <c r="U202" s="524"/>
      <c r="V202" s="524"/>
      <c r="W202" s="524"/>
      <c r="X202" s="524"/>
      <c r="Y202" s="524"/>
      <c r="Z202" s="524"/>
    </row>
    <row r="203" spans="1:26" s="291" customFormat="1">
      <c r="A203" s="284"/>
      <c r="B203" s="272"/>
      <c r="C203" s="505"/>
      <c r="D203" s="489" t="s">
        <v>1082</v>
      </c>
      <c r="E203" s="464"/>
      <c r="F203" s="287"/>
      <c r="G203" s="464"/>
      <c r="H203" s="489" t="s">
        <v>1105</v>
      </c>
      <c r="I203" s="525"/>
      <c r="J203" s="525"/>
      <c r="K203" s="523"/>
      <c r="L203" s="273"/>
      <c r="M203" s="504"/>
      <c r="N203" s="504"/>
      <c r="O203" s="504"/>
      <c r="P203" s="504"/>
      <c r="Q203" s="524"/>
      <c r="R203" s="524"/>
      <c r="S203" s="524"/>
      <c r="T203" s="524"/>
      <c r="U203" s="524"/>
      <c r="V203" s="524"/>
      <c r="W203" s="524"/>
      <c r="X203" s="524"/>
      <c r="Y203" s="524"/>
      <c r="Z203" s="524"/>
    </row>
    <row r="204" spans="1:26" s="291" customFormat="1" ht="42">
      <c r="A204" s="284"/>
      <c r="B204" s="272"/>
      <c r="C204" s="488" t="s">
        <v>1137</v>
      </c>
      <c r="D204" s="489" t="s">
        <v>1138</v>
      </c>
      <c r="E204" s="464">
        <v>3000</v>
      </c>
      <c r="F204" s="287"/>
      <c r="G204" s="464">
        <v>3000</v>
      </c>
      <c r="H204" s="489"/>
      <c r="I204" s="525"/>
      <c r="J204" s="525"/>
      <c r="K204" s="523"/>
      <c r="L204" s="273"/>
      <c r="M204" s="504"/>
      <c r="N204" s="504"/>
      <c r="O204" s="504"/>
      <c r="P204" s="504"/>
      <c r="Q204" s="524"/>
      <c r="R204" s="524"/>
      <c r="S204" s="524"/>
      <c r="T204" s="524"/>
      <c r="U204" s="524"/>
      <c r="V204" s="524"/>
      <c r="W204" s="524"/>
      <c r="X204" s="524"/>
      <c r="Y204" s="524"/>
      <c r="Z204" s="524"/>
    </row>
    <row r="205" spans="1:26" s="291" customFormat="1">
      <c r="A205" s="284"/>
      <c r="B205" s="272"/>
      <c r="C205" s="491"/>
      <c r="D205" s="492" t="s">
        <v>1084</v>
      </c>
      <c r="E205" s="464"/>
      <c r="F205" s="287"/>
      <c r="G205" s="464"/>
      <c r="H205" s="489" t="s">
        <v>1105</v>
      </c>
      <c r="I205" s="525"/>
      <c r="J205" s="525"/>
      <c r="K205" s="523"/>
      <c r="L205" s="273"/>
      <c r="M205" s="504"/>
      <c r="N205" s="504"/>
      <c r="O205" s="504"/>
      <c r="P205" s="504"/>
      <c r="Q205" s="524"/>
      <c r="R205" s="524"/>
      <c r="S205" s="524"/>
      <c r="T205" s="524"/>
      <c r="U205" s="524"/>
      <c r="V205" s="524"/>
      <c r="W205" s="524"/>
      <c r="X205" s="524"/>
      <c r="Y205" s="524"/>
      <c r="Z205" s="524"/>
    </row>
    <row r="206" spans="1:26" s="291" customFormat="1">
      <c r="A206" s="284"/>
      <c r="B206" s="272"/>
      <c r="C206" s="505"/>
      <c r="D206" s="489" t="s">
        <v>1139</v>
      </c>
      <c r="E206" s="464"/>
      <c r="F206" s="287"/>
      <c r="G206" s="464"/>
      <c r="H206" s="489" t="s">
        <v>1140</v>
      </c>
      <c r="I206" s="525"/>
      <c r="J206" s="525"/>
      <c r="K206" s="523"/>
      <c r="L206" s="273"/>
      <c r="M206" s="504"/>
      <c r="N206" s="504"/>
      <c r="O206" s="504"/>
      <c r="P206" s="504"/>
      <c r="Q206" s="524"/>
      <c r="R206" s="524"/>
      <c r="S206" s="524"/>
      <c r="T206" s="524"/>
      <c r="U206" s="524"/>
      <c r="V206" s="524"/>
      <c r="W206" s="524"/>
      <c r="X206" s="524"/>
      <c r="Y206" s="524"/>
      <c r="Z206" s="524"/>
    </row>
    <row r="207" spans="1:26" s="291" customFormat="1" ht="42">
      <c r="A207" s="284"/>
      <c r="B207" s="272"/>
      <c r="C207" s="488" t="s">
        <v>1141</v>
      </c>
      <c r="D207" s="489" t="s">
        <v>1084</v>
      </c>
      <c r="E207" s="464">
        <v>4649</v>
      </c>
      <c r="F207" s="287"/>
      <c r="G207" s="464">
        <v>4649</v>
      </c>
      <c r="H207" s="489" t="s">
        <v>1142</v>
      </c>
      <c r="I207" s="525"/>
      <c r="J207" s="525"/>
      <c r="K207" s="523"/>
      <c r="L207" s="273"/>
      <c r="M207" s="504"/>
      <c r="N207" s="504"/>
      <c r="O207" s="504"/>
      <c r="P207" s="504"/>
      <c r="Q207" s="524"/>
      <c r="R207" s="524"/>
      <c r="S207" s="524"/>
      <c r="T207" s="524"/>
      <c r="U207" s="524"/>
      <c r="V207" s="524"/>
      <c r="W207" s="524"/>
      <c r="X207" s="524"/>
      <c r="Y207" s="524"/>
      <c r="Z207" s="524"/>
    </row>
    <row r="208" spans="1:26" s="291" customFormat="1" ht="28">
      <c r="A208" s="284"/>
      <c r="B208" s="272"/>
      <c r="C208" s="491"/>
      <c r="D208" s="492" t="s">
        <v>921</v>
      </c>
      <c r="E208" s="464">
        <v>7046</v>
      </c>
      <c r="F208" s="287"/>
      <c r="G208" s="464">
        <v>7046</v>
      </c>
      <c r="H208" s="489" t="s">
        <v>1142</v>
      </c>
      <c r="I208" s="525"/>
      <c r="J208" s="525"/>
      <c r="K208" s="523"/>
      <c r="L208" s="273"/>
      <c r="M208" s="504"/>
      <c r="N208" s="504"/>
      <c r="O208" s="504"/>
      <c r="P208" s="504"/>
      <c r="Q208" s="524"/>
      <c r="R208" s="524"/>
      <c r="S208" s="524"/>
      <c r="T208" s="524"/>
      <c r="U208" s="524"/>
      <c r="V208" s="524"/>
      <c r="W208" s="524"/>
      <c r="X208" s="524"/>
      <c r="Y208" s="524"/>
      <c r="Z208" s="524"/>
    </row>
    <row r="209" spans="1:26" s="291" customFormat="1">
      <c r="A209" s="284"/>
      <c r="B209" s="272"/>
      <c r="C209" s="491"/>
      <c r="D209" s="492" t="s">
        <v>866</v>
      </c>
      <c r="E209" s="464">
        <v>11497</v>
      </c>
      <c r="F209" s="287"/>
      <c r="G209" s="464"/>
      <c r="H209" s="489" t="s">
        <v>1066</v>
      </c>
      <c r="I209" s="525"/>
      <c r="J209" s="525"/>
      <c r="K209" s="523"/>
      <c r="L209" s="273"/>
      <c r="M209" s="504"/>
      <c r="N209" s="504"/>
      <c r="O209" s="504"/>
      <c r="P209" s="504"/>
      <c r="Q209" s="524"/>
      <c r="R209" s="524"/>
      <c r="S209" s="524"/>
      <c r="T209" s="524"/>
      <c r="U209" s="524"/>
      <c r="V209" s="524"/>
      <c r="W209" s="524"/>
      <c r="X209" s="524"/>
      <c r="Y209" s="524"/>
      <c r="Z209" s="524"/>
    </row>
    <row r="210" spans="1:26" s="291" customFormat="1" ht="28">
      <c r="A210" s="284"/>
      <c r="B210" s="272"/>
      <c r="C210" s="509"/>
      <c r="D210" s="489" t="s">
        <v>922</v>
      </c>
      <c r="E210" s="464">
        <v>5928</v>
      </c>
      <c r="F210" s="287"/>
      <c r="G210" s="464">
        <v>5928</v>
      </c>
      <c r="H210" s="489" t="s">
        <v>1143</v>
      </c>
      <c r="I210" s="525"/>
      <c r="J210" s="525"/>
      <c r="K210" s="523"/>
      <c r="L210" s="273"/>
      <c r="M210" s="504"/>
      <c r="N210" s="504"/>
      <c r="O210" s="504"/>
      <c r="P210" s="504"/>
      <c r="Q210" s="524"/>
      <c r="R210" s="524"/>
      <c r="S210" s="524"/>
      <c r="T210" s="524"/>
      <c r="U210" s="524"/>
      <c r="V210" s="524"/>
      <c r="W210" s="524"/>
      <c r="X210" s="524"/>
      <c r="Y210" s="524"/>
      <c r="Z210" s="524"/>
    </row>
    <row r="211" spans="1:26" s="291" customFormat="1" ht="42">
      <c r="A211" s="284"/>
      <c r="B211" s="272"/>
      <c r="C211" s="514" t="s">
        <v>931</v>
      </c>
      <c r="D211" s="512" t="s">
        <v>926</v>
      </c>
      <c r="E211" s="464">
        <v>20902</v>
      </c>
      <c r="F211" s="287"/>
      <c r="G211" s="464">
        <v>20902</v>
      </c>
      <c r="H211" s="489"/>
      <c r="I211" s="525"/>
      <c r="J211" s="525"/>
      <c r="K211" s="523"/>
      <c r="L211" s="273"/>
      <c r="M211" s="504"/>
      <c r="N211" s="504"/>
      <c r="O211" s="504"/>
      <c r="P211" s="504"/>
      <c r="Q211" s="524"/>
      <c r="R211" s="524"/>
      <c r="S211" s="524"/>
      <c r="T211" s="524"/>
      <c r="U211" s="524"/>
      <c r="V211" s="524"/>
      <c r="W211" s="524"/>
      <c r="X211" s="524"/>
      <c r="Y211" s="524"/>
      <c r="Z211" s="524"/>
    </row>
    <row r="212" spans="1:26" s="291" customFormat="1">
      <c r="A212" s="284"/>
      <c r="B212" s="272"/>
      <c r="C212" s="497"/>
      <c r="D212" s="492" t="s">
        <v>921</v>
      </c>
      <c r="E212" s="464"/>
      <c r="F212" s="287"/>
      <c r="G212" s="464"/>
      <c r="H212" s="489" t="s">
        <v>1105</v>
      </c>
      <c r="I212" s="525"/>
      <c r="J212" s="525"/>
      <c r="K212" s="523"/>
      <c r="L212" s="273"/>
      <c r="M212" s="504"/>
      <c r="N212" s="504"/>
      <c r="O212" s="504"/>
      <c r="P212" s="504"/>
      <c r="Q212" s="524"/>
      <c r="R212" s="524"/>
      <c r="S212" s="524"/>
      <c r="T212" s="524"/>
      <c r="U212" s="524"/>
      <c r="V212" s="524"/>
      <c r="W212" s="524"/>
      <c r="X212" s="524"/>
      <c r="Y212" s="524"/>
      <c r="Z212" s="524"/>
    </row>
    <row r="213" spans="1:26" s="291" customFormat="1">
      <c r="A213" s="284"/>
      <c r="B213" s="272"/>
      <c r="C213" s="505"/>
      <c r="D213" s="489" t="s">
        <v>866</v>
      </c>
      <c r="E213" s="464"/>
      <c r="F213" s="287"/>
      <c r="G213" s="464"/>
      <c r="H213" s="489" t="s">
        <v>1105</v>
      </c>
      <c r="I213" s="525"/>
      <c r="J213" s="525"/>
      <c r="K213" s="523"/>
      <c r="L213" s="273"/>
      <c r="M213" s="504"/>
      <c r="N213" s="504"/>
      <c r="O213" s="504"/>
      <c r="P213" s="504"/>
      <c r="Q213" s="524"/>
      <c r="R213" s="524"/>
      <c r="S213" s="524"/>
      <c r="T213" s="524"/>
      <c r="U213" s="524"/>
      <c r="V213" s="524"/>
      <c r="W213" s="524"/>
      <c r="X213" s="524"/>
      <c r="Y213" s="524"/>
      <c r="Z213" s="524"/>
    </row>
    <row r="214" spans="1:26" s="291" customFormat="1">
      <c r="A214" s="284"/>
      <c r="B214" s="272"/>
      <c r="C214" s="505"/>
      <c r="D214" s="489"/>
      <c r="E214" s="464"/>
      <c r="F214" s="287"/>
      <c r="G214" s="464"/>
      <c r="H214" s="489"/>
      <c r="I214" s="525"/>
      <c r="J214" s="525"/>
      <c r="K214" s="523"/>
      <c r="L214" s="273"/>
      <c r="M214" s="504"/>
      <c r="N214" s="504"/>
      <c r="O214" s="504"/>
      <c r="P214" s="504"/>
      <c r="Q214" s="524"/>
      <c r="R214" s="524"/>
      <c r="S214" s="524"/>
      <c r="T214" s="524"/>
      <c r="U214" s="524"/>
      <c r="V214" s="524"/>
      <c r="W214" s="524"/>
      <c r="X214" s="524"/>
      <c r="Y214" s="524"/>
      <c r="Z214" s="524"/>
    </row>
    <row r="215" spans="1:26" s="291" customFormat="1" ht="28">
      <c r="A215" s="284"/>
      <c r="B215" s="272"/>
      <c r="C215" s="488" t="s">
        <v>1144</v>
      </c>
      <c r="D215" s="489" t="s">
        <v>1132</v>
      </c>
      <c r="E215" s="464">
        <v>4178</v>
      </c>
      <c r="F215" s="287"/>
      <c r="G215" s="464">
        <v>4178</v>
      </c>
      <c r="H215" s="489" t="s">
        <v>1146</v>
      </c>
      <c r="I215" s="525"/>
      <c r="J215" s="525"/>
      <c r="K215" s="523"/>
      <c r="L215" s="273"/>
      <c r="M215" s="504"/>
      <c r="N215" s="504"/>
      <c r="O215" s="504"/>
      <c r="P215" s="504"/>
      <c r="Q215" s="524"/>
      <c r="R215" s="524"/>
      <c r="S215" s="524"/>
      <c r="T215" s="524"/>
      <c r="U215" s="524"/>
      <c r="V215" s="524"/>
      <c r="W215" s="524"/>
      <c r="X215" s="524"/>
      <c r="Y215" s="524"/>
      <c r="Z215" s="524"/>
    </row>
    <row r="216" spans="1:26" s="291" customFormat="1">
      <c r="A216" s="284"/>
      <c r="B216" s="272"/>
      <c r="C216" s="491"/>
      <c r="D216" s="492" t="s">
        <v>921</v>
      </c>
      <c r="E216" s="464"/>
      <c r="F216" s="287"/>
      <c r="G216" s="464"/>
      <c r="H216" s="489" t="s">
        <v>1145</v>
      </c>
      <c r="I216" s="525"/>
      <c r="J216" s="525"/>
      <c r="K216" s="523"/>
      <c r="L216" s="273"/>
      <c r="M216" s="504"/>
      <c r="N216" s="504"/>
      <c r="O216" s="504"/>
      <c r="P216" s="504"/>
      <c r="Q216" s="524"/>
      <c r="R216" s="524"/>
      <c r="S216" s="524"/>
      <c r="T216" s="524"/>
      <c r="U216" s="524"/>
      <c r="V216" s="524"/>
      <c r="W216" s="524"/>
      <c r="X216" s="524"/>
      <c r="Y216" s="524"/>
      <c r="Z216" s="524"/>
    </row>
    <row r="217" spans="1:26" s="291" customFormat="1">
      <c r="A217" s="284"/>
      <c r="B217" s="272"/>
      <c r="C217" s="505"/>
      <c r="D217" s="489" t="s">
        <v>1084</v>
      </c>
      <c r="E217" s="464"/>
      <c r="F217" s="287"/>
      <c r="G217" s="464"/>
      <c r="H217" s="489" t="s">
        <v>1105</v>
      </c>
      <c r="I217" s="525"/>
      <c r="J217" s="525"/>
      <c r="K217" s="523"/>
      <c r="L217" s="273"/>
      <c r="M217" s="504"/>
      <c r="N217" s="504"/>
      <c r="O217" s="504"/>
      <c r="P217" s="504"/>
      <c r="Q217" s="524"/>
      <c r="R217" s="524"/>
      <c r="S217" s="524"/>
      <c r="T217" s="524"/>
      <c r="U217" s="524"/>
      <c r="V217" s="524"/>
      <c r="W217" s="524"/>
      <c r="X217" s="524"/>
      <c r="Y217" s="524"/>
      <c r="Z217" s="524"/>
    </row>
    <row r="218" spans="1:26" s="291" customFormat="1" ht="42">
      <c r="A218" s="284"/>
      <c r="B218" s="272"/>
      <c r="C218" s="488" t="s">
        <v>1147</v>
      </c>
      <c r="D218" s="489" t="s">
        <v>921</v>
      </c>
      <c r="E218" s="464">
        <v>7276</v>
      </c>
      <c r="F218" s="287"/>
      <c r="G218" s="464">
        <v>7276</v>
      </c>
      <c r="H218" s="489" t="s">
        <v>1098</v>
      </c>
      <c r="I218" s="525"/>
      <c r="J218" s="525"/>
      <c r="K218" s="523"/>
      <c r="L218" s="273"/>
      <c r="M218" s="504"/>
      <c r="N218" s="504"/>
      <c r="O218" s="504"/>
      <c r="P218" s="504"/>
      <c r="Q218" s="524"/>
      <c r="R218" s="524"/>
      <c r="S218" s="524"/>
      <c r="T218" s="524"/>
      <c r="U218" s="524"/>
      <c r="V218" s="524"/>
      <c r="W218" s="524"/>
      <c r="X218" s="524"/>
      <c r="Y218" s="524"/>
      <c r="Z218" s="524"/>
    </row>
    <row r="219" spans="1:26" s="291" customFormat="1">
      <c r="A219" s="284"/>
      <c r="B219" s="272"/>
      <c r="C219" s="491"/>
      <c r="D219" s="492" t="s">
        <v>1084</v>
      </c>
      <c r="E219" s="464">
        <v>7153</v>
      </c>
      <c r="F219" s="287"/>
      <c r="G219" s="464"/>
      <c r="H219" s="489" t="s">
        <v>1058</v>
      </c>
      <c r="I219" s="525"/>
      <c r="J219" s="525"/>
      <c r="K219" s="523"/>
      <c r="L219" s="273"/>
      <c r="M219" s="504"/>
      <c r="N219" s="504"/>
      <c r="O219" s="504"/>
      <c r="P219" s="504"/>
      <c r="Q219" s="524"/>
      <c r="R219" s="524"/>
      <c r="S219" s="524"/>
      <c r="T219" s="524"/>
      <c r="U219" s="524"/>
      <c r="V219" s="524"/>
      <c r="W219" s="524"/>
      <c r="X219" s="524"/>
      <c r="Y219" s="524"/>
      <c r="Z219" s="524"/>
    </row>
    <row r="220" spans="1:26" s="291" customFormat="1">
      <c r="A220" s="284"/>
      <c r="B220" s="272"/>
      <c r="C220" s="505"/>
      <c r="D220" s="489" t="s">
        <v>866</v>
      </c>
      <c r="E220" s="464">
        <v>1003</v>
      </c>
      <c r="F220" s="287"/>
      <c r="G220" s="464"/>
      <c r="H220" s="489" t="s">
        <v>1058</v>
      </c>
      <c r="I220" s="525"/>
      <c r="J220" s="525"/>
      <c r="K220" s="523"/>
      <c r="L220" s="273"/>
      <c r="M220" s="504"/>
      <c r="N220" s="504"/>
      <c r="O220" s="504"/>
      <c r="P220" s="504"/>
      <c r="Q220" s="524"/>
      <c r="R220" s="524"/>
      <c r="S220" s="524"/>
      <c r="T220" s="524"/>
      <c r="U220" s="524"/>
      <c r="V220" s="524"/>
      <c r="W220" s="524"/>
      <c r="X220" s="524"/>
      <c r="Y220" s="524"/>
      <c r="Z220" s="524"/>
    </row>
    <row r="221" spans="1:26" s="291" customFormat="1" ht="42">
      <c r="A221" s="284"/>
      <c r="B221" s="272"/>
      <c r="C221" s="488" t="s">
        <v>1148</v>
      </c>
      <c r="D221" s="489" t="s">
        <v>866</v>
      </c>
      <c r="E221" s="464">
        <v>33528</v>
      </c>
      <c r="F221" s="287"/>
      <c r="G221" s="464">
        <v>33528</v>
      </c>
      <c r="H221" s="489" t="s">
        <v>1095</v>
      </c>
      <c r="I221" s="525"/>
      <c r="J221" s="525"/>
      <c r="K221" s="523"/>
      <c r="L221" s="273"/>
      <c r="M221" s="504"/>
      <c r="N221" s="504"/>
      <c r="O221" s="504"/>
      <c r="P221" s="504"/>
      <c r="Q221" s="524"/>
      <c r="R221" s="524"/>
      <c r="S221" s="524"/>
      <c r="T221" s="524"/>
      <c r="U221" s="524"/>
      <c r="V221" s="524"/>
      <c r="W221" s="524"/>
      <c r="X221" s="524"/>
      <c r="Y221" s="524"/>
      <c r="Z221" s="524"/>
    </row>
    <row r="222" spans="1:26" s="291" customFormat="1">
      <c r="A222" s="284"/>
      <c r="B222" s="272"/>
      <c r="C222" s="491"/>
      <c r="D222" s="492" t="s">
        <v>921</v>
      </c>
      <c r="E222" s="464">
        <v>38443</v>
      </c>
      <c r="F222" s="287"/>
      <c r="G222" s="464"/>
      <c r="H222" s="489" t="s">
        <v>1066</v>
      </c>
      <c r="I222" s="525"/>
      <c r="J222" s="525"/>
      <c r="K222" s="523"/>
      <c r="L222" s="273"/>
      <c r="M222" s="504"/>
      <c r="N222" s="504"/>
      <c r="O222" s="504"/>
      <c r="P222" s="504"/>
      <c r="Q222" s="524"/>
      <c r="R222" s="524"/>
      <c r="S222" s="524"/>
      <c r="T222" s="524"/>
      <c r="U222" s="524"/>
      <c r="V222" s="524"/>
      <c r="W222" s="524"/>
      <c r="X222" s="524"/>
      <c r="Y222" s="524"/>
      <c r="Z222" s="524"/>
    </row>
    <row r="223" spans="1:26" s="291" customFormat="1">
      <c r="A223" s="284"/>
      <c r="B223" s="272"/>
      <c r="C223" s="505"/>
      <c r="D223" s="489" t="s">
        <v>1084</v>
      </c>
      <c r="E223" s="464">
        <v>39222</v>
      </c>
      <c r="F223" s="287"/>
      <c r="G223" s="464"/>
      <c r="H223" s="489" t="s">
        <v>1066</v>
      </c>
      <c r="I223" s="525"/>
      <c r="J223" s="525"/>
      <c r="K223" s="523"/>
      <c r="L223" s="273"/>
      <c r="M223" s="504"/>
      <c r="N223" s="504"/>
      <c r="O223" s="504"/>
      <c r="P223" s="504"/>
      <c r="Q223" s="524"/>
      <c r="R223" s="524"/>
      <c r="S223" s="524"/>
      <c r="T223" s="524"/>
      <c r="U223" s="524"/>
      <c r="V223" s="524"/>
      <c r="W223" s="524"/>
      <c r="X223" s="524"/>
      <c r="Y223" s="524"/>
      <c r="Z223" s="524"/>
    </row>
    <row r="224" spans="1:26" s="291" customFormat="1" ht="28">
      <c r="A224" s="284"/>
      <c r="B224" s="272"/>
      <c r="C224" s="488" t="s">
        <v>1149</v>
      </c>
      <c r="D224" s="489" t="s">
        <v>1121</v>
      </c>
      <c r="E224" s="464">
        <v>8500</v>
      </c>
      <c r="F224" s="287"/>
      <c r="G224" s="464">
        <v>8500</v>
      </c>
      <c r="H224" s="489" t="s">
        <v>1169</v>
      </c>
      <c r="I224" s="525"/>
      <c r="J224" s="525"/>
      <c r="K224" s="523"/>
      <c r="L224" s="273"/>
      <c r="M224" s="504"/>
      <c r="N224" s="504"/>
      <c r="O224" s="504"/>
      <c r="P224" s="504"/>
      <c r="Q224" s="524"/>
      <c r="R224" s="524"/>
      <c r="S224" s="524"/>
      <c r="T224" s="524"/>
      <c r="U224" s="524"/>
      <c r="V224" s="524"/>
      <c r="W224" s="524"/>
      <c r="X224" s="524"/>
      <c r="Y224" s="524"/>
      <c r="Z224" s="524"/>
    </row>
    <row r="225" spans="1:26" s="291" customFormat="1">
      <c r="A225" s="284"/>
      <c r="B225" s="272"/>
      <c r="C225" s="491"/>
      <c r="D225" s="492" t="s">
        <v>1082</v>
      </c>
      <c r="E225" s="464"/>
      <c r="F225" s="287"/>
      <c r="G225" s="464"/>
      <c r="H225" s="489" t="s">
        <v>1105</v>
      </c>
      <c r="I225" s="525"/>
      <c r="J225" s="525"/>
      <c r="K225" s="523"/>
      <c r="L225" s="273"/>
      <c r="M225" s="504"/>
      <c r="N225" s="504"/>
      <c r="O225" s="504"/>
      <c r="P225" s="504"/>
      <c r="Q225" s="524"/>
      <c r="R225" s="524"/>
      <c r="S225" s="524"/>
      <c r="T225" s="524"/>
      <c r="U225" s="524"/>
      <c r="V225" s="524"/>
      <c r="W225" s="524"/>
      <c r="X225" s="524"/>
      <c r="Y225" s="524"/>
      <c r="Z225" s="524"/>
    </row>
    <row r="226" spans="1:26" s="291" customFormat="1">
      <c r="A226" s="284"/>
      <c r="B226" s="272"/>
      <c r="C226" s="505"/>
      <c r="D226" s="489" t="s">
        <v>1119</v>
      </c>
      <c r="E226" s="464"/>
      <c r="F226" s="287"/>
      <c r="G226" s="464"/>
      <c r="H226" s="489" t="s">
        <v>1105</v>
      </c>
      <c r="I226" s="525"/>
      <c r="J226" s="525"/>
      <c r="K226" s="523"/>
      <c r="L226" s="273"/>
      <c r="M226" s="504"/>
      <c r="N226" s="504"/>
      <c r="O226" s="504"/>
      <c r="P226" s="504"/>
      <c r="Q226" s="524"/>
      <c r="R226" s="524"/>
      <c r="S226" s="524"/>
      <c r="T226" s="524"/>
      <c r="U226" s="524"/>
      <c r="V226" s="524"/>
      <c r="W226" s="524"/>
      <c r="X226" s="524"/>
      <c r="Y226" s="524"/>
      <c r="Z226" s="524"/>
    </row>
    <row r="227" spans="1:26" s="291" customFormat="1" ht="28">
      <c r="A227" s="284"/>
      <c r="B227" s="272"/>
      <c r="C227" s="488" t="s">
        <v>1150</v>
      </c>
      <c r="D227" s="489" t="s">
        <v>921</v>
      </c>
      <c r="E227" s="464">
        <v>11680</v>
      </c>
      <c r="F227" s="287"/>
      <c r="G227" s="464">
        <v>11680</v>
      </c>
      <c r="H227" s="489" t="s">
        <v>1169</v>
      </c>
      <c r="I227" s="525"/>
      <c r="J227" s="525"/>
      <c r="K227" s="523"/>
      <c r="L227" s="273"/>
      <c r="M227" s="504"/>
      <c r="N227" s="504"/>
      <c r="O227" s="504"/>
      <c r="P227" s="504"/>
      <c r="Q227" s="524"/>
      <c r="R227" s="524"/>
      <c r="S227" s="524"/>
      <c r="T227" s="524"/>
      <c r="U227" s="524"/>
      <c r="V227" s="524"/>
      <c r="W227" s="524"/>
      <c r="X227" s="524"/>
      <c r="Y227" s="524"/>
      <c r="Z227" s="524"/>
    </row>
    <row r="228" spans="1:26" s="291" customFormat="1">
      <c r="A228" s="284"/>
      <c r="B228" s="272"/>
      <c r="C228" s="491"/>
      <c r="D228" s="492" t="s">
        <v>1084</v>
      </c>
      <c r="E228" s="464"/>
      <c r="F228" s="287"/>
      <c r="G228" s="464"/>
      <c r="H228" s="489" t="s">
        <v>1058</v>
      </c>
      <c r="I228" s="525"/>
      <c r="J228" s="525"/>
      <c r="K228" s="523"/>
      <c r="L228" s="273"/>
      <c r="M228" s="504"/>
      <c r="N228" s="504"/>
      <c r="O228" s="504"/>
      <c r="P228" s="504"/>
      <c r="Q228" s="524"/>
      <c r="R228" s="524"/>
      <c r="S228" s="524"/>
      <c r="T228" s="524"/>
      <c r="U228" s="524"/>
      <c r="V228" s="524"/>
      <c r="W228" s="524"/>
      <c r="X228" s="524"/>
      <c r="Y228" s="524"/>
      <c r="Z228" s="524"/>
    </row>
    <row r="229" spans="1:26" s="291" customFormat="1">
      <c r="A229" s="284"/>
      <c r="B229" s="272"/>
      <c r="C229" s="505"/>
      <c r="D229" s="489" t="s">
        <v>866</v>
      </c>
      <c r="E229" s="464"/>
      <c r="F229" s="287"/>
      <c r="G229" s="464"/>
      <c r="H229" s="489" t="s">
        <v>1105</v>
      </c>
      <c r="I229" s="525"/>
      <c r="J229" s="525"/>
      <c r="K229" s="523"/>
      <c r="L229" s="273"/>
      <c r="M229" s="504"/>
      <c r="N229" s="504"/>
      <c r="O229" s="504"/>
      <c r="P229" s="504"/>
      <c r="Q229" s="524"/>
      <c r="R229" s="524"/>
      <c r="S229" s="524"/>
      <c r="T229" s="524"/>
      <c r="U229" s="524"/>
      <c r="V229" s="524"/>
      <c r="W229" s="524"/>
      <c r="X229" s="524"/>
      <c r="Y229" s="524"/>
      <c r="Z229" s="524"/>
    </row>
    <row r="230" spans="1:26" s="291" customFormat="1" ht="28">
      <c r="A230" s="284"/>
      <c r="B230" s="272"/>
      <c r="C230" s="488" t="s">
        <v>1151</v>
      </c>
      <c r="D230" s="489" t="s">
        <v>1084</v>
      </c>
      <c r="E230" s="464">
        <v>7707</v>
      </c>
      <c r="F230" s="287"/>
      <c r="G230" s="464">
        <v>7707</v>
      </c>
      <c r="H230" s="489" t="s">
        <v>1091</v>
      </c>
      <c r="I230" s="525"/>
      <c r="J230" s="525"/>
      <c r="K230" s="523"/>
      <c r="L230" s="273"/>
      <c r="M230" s="504"/>
      <c r="N230" s="504"/>
      <c r="O230" s="504"/>
      <c r="P230" s="504"/>
      <c r="Q230" s="524"/>
      <c r="R230" s="524"/>
      <c r="S230" s="524"/>
      <c r="T230" s="524"/>
      <c r="U230" s="524"/>
      <c r="V230" s="524"/>
      <c r="W230" s="524"/>
      <c r="X230" s="524"/>
      <c r="Y230" s="524"/>
      <c r="Z230" s="524"/>
    </row>
    <row r="231" spans="1:26" s="291" customFormat="1">
      <c r="A231" s="284"/>
      <c r="B231" s="272"/>
      <c r="C231" s="491"/>
      <c r="D231" s="492" t="s">
        <v>921</v>
      </c>
      <c r="E231" s="464">
        <v>8403</v>
      </c>
      <c r="F231" s="287"/>
      <c r="G231" s="464"/>
      <c r="H231" s="489" t="s">
        <v>1066</v>
      </c>
      <c r="I231" s="525"/>
      <c r="J231" s="525"/>
      <c r="K231" s="523"/>
      <c r="L231" s="273"/>
      <c r="M231" s="504"/>
      <c r="N231" s="504"/>
      <c r="O231" s="504"/>
      <c r="P231" s="504"/>
      <c r="Q231" s="524"/>
      <c r="R231" s="524"/>
      <c r="S231" s="524"/>
      <c r="T231" s="524"/>
      <c r="U231" s="524"/>
      <c r="V231" s="524"/>
      <c r="W231" s="524"/>
      <c r="X231" s="524"/>
      <c r="Y231" s="524"/>
      <c r="Z231" s="524"/>
    </row>
    <row r="232" spans="1:26" s="291" customFormat="1">
      <c r="A232" s="284"/>
      <c r="B232" s="272"/>
      <c r="C232" s="505"/>
      <c r="D232" s="489" t="s">
        <v>866</v>
      </c>
      <c r="E232" s="464"/>
      <c r="F232" s="287"/>
      <c r="G232" s="464"/>
      <c r="H232" s="489" t="s">
        <v>1105</v>
      </c>
      <c r="I232" s="525"/>
      <c r="J232" s="525"/>
      <c r="K232" s="523"/>
      <c r="L232" s="273"/>
      <c r="M232" s="504"/>
      <c r="N232" s="504"/>
      <c r="O232" s="504"/>
      <c r="P232" s="504"/>
      <c r="Q232" s="524"/>
      <c r="R232" s="524"/>
      <c r="S232" s="524"/>
      <c r="T232" s="524"/>
      <c r="U232" s="524"/>
      <c r="V232" s="524"/>
      <c r="W232" s="524"/>
      <c r="X232" s="524"/>
      <c r="Y232" s="524"/>
      <c r="Z232" s="524"/>
    </row>
    <row r="233" spans="1:26" s="291" customFormat="1" ht="42">
      <c r="A233" s="284"/>
      <c r="B233" s="272"/>
      <c r="C233" s="441" t="s">
        <v>1153</v>
      </c>
      <c r="D233" s="489" t="s">
        <v>930</v>
      </c>
      <c r="E233" s="464">
        <v>11487</v>
      </c>
      <c r="F233" s="287"/>
      <c r="G233" s="464">
        <v>11487</v>
      </c>
      <c r="H233" s="489" t="s">
        <v>1152</v>
      </c>
      <c r="I233" s="525"/>
      <c r="J233" s="525"/>
      <c r="K233" s="523"/>
      <c r="L233" s="273"/>
      <c r="M233" s="504"/>
      <c r="N233" s="504"/>
      <c r="O233" s="504"/>
      <c r="P233" s="504"/>
      <c r="Q233" s="524"/>
      <c r="R233" s="524"/>
      <c r="S233" s="524"/>
      <c r="T233" s="524"/>
      <c r="U233" s="524"/>
      <c r="V233" s="524"/>
      <c r="W233" s="524"/>
      <c r="X233" s="524"/>
      <c r="Y233" s="524"/>
      <c r="Z233" s="524"/>
    </row>
    <row r="234" spans="1:26" s="291" customFormat="1" ht="28">
      <c r="A234" s="284"/>
      <c r="B234" s="272"/>
      <c r="C234" s="510" t="s">
        <v>912</v>
      </c>
      <c r="D234" s="480" t="s">
        <v>913</v>
      </c>
      <c r="E234" s="297">
        <v>4363</v>
      </c>
      <c r="F234" s="287"/>
      <c r="G234" s="464">
        <v>4363</v>
      </c>
      <c r="H234" s="489" t="s">
        <v>1101</v>
      </c>
      <c r="I234" s="525"/>
      <c r="J234" s="525"/>
      <c r="K234" s="523"/>
      <c r="L234" s="273"/>
      <c r="M234" s="504"/>
      <c r="N234" s="504"/>
      <c r="O234" s="504"/>
      <c r="P234" s="504"/>
      <c r="Q234" s="524"/>
      <c r="R234" s="524"/>
      <c r="S234" s="524"/>
      <c r="T234" s="524"/>
      <c r="U234" s="524"/>
      <c r="V234" s="524"/>
      <c r="W234" s="524"/>
      <c r="X234" s="524"/>
      <c r="Y234" s="524"/>
      <c r="Z234" s="524"/>
    </row>
    <row r="235" spans="1:26" s="291" customFormat="1" ht="23.25" customHeight="1">
      <c r="A235" s="284"/>
      <c r="B235" s="272"/>
      <c r="C235" s="491"/>
      <c r="D235" s="492" t="s">
        <v>1154</v>
      </c>
      <c r="E235" s="464">
        <v>2584</v>
      </c>
      <c r="F235" s="287"/>
      <c r="G235" s="464"/>
      <c r="H235" s="489" t="s">
        <v>1155</v>
      </c>
      <c r="I235" s="525"/>
      <c r="J235" s="525"/>
      <c r="K235" s="523"/>
      <c r="L235" s="273"/>
      <c r="M235" s="504"/>
      <c r="N235" s="504"/>
      <c r="O235" s="504"/>
      <c r="P235" s="504"/>
      <c r="Q235" s="524"/>
      <c r="R235" s="524"/>
      <c r="S235" s="524"/>
      <c r="T235" s="524"/>
      <c r="U235" s="524"/>
      <c r="V235" s="524"/>
      <c r="W235" s="524"/>
      <c r="X235" s="524"/>
      <c r="Y235" s="524"/>
      <c r="Z235" s="524"/>
    </row>
    <row r="236" spans="1:26" s="291" customFormat="1" ht="22.5" customHeight="1">
      <c r="A236" s="284"/>
      <c r="B236" s="272"/>
      <c r="C236" s="505"/>
      <c r="D236" s="489" t="s">
        <v>1156</v>
      </c>
      <c r="E236" s="464">
        <v>5694</v>
      </c>
      <c r="F236" s="287"/>
      <c r="G236" s="464"/>
      <c r="H236" s="489" t="s">
        <v>1066</v>
      </c>
      <c r="I236" s="525"/>
      <c r="J236" s="525"/>
      <c r="K236" s="523"/>
      <c r="L236" s="273"/>
      <c r="M236" s="504"/>
      <c r="N236" s="504"/>
      <c r="O236" s="504"/>
      <c r="P236" s="504"/>
      <c r="Q236" s="524"/>
      <c r="R236" s="524"/>
      <c r="S236" s="524"/>
      <c r="T236" s="524"/>
      <c r="U236" s="524"/>
      <c r="V236" s="524"/>
      <c r="W236" s="524"/>
      <c r="X236" s="524"/>
      <c r="Y236" s="524"/>
      <c r="Z236" s="524"/>
    </row>
    <row r="237" spans="1:26" s="291" customFormat="1" ht="42">
      <c r="A237" s="284"/>
      <c r="B237" s="272"/>
      <c r="C237" s="497" t="s">
        <v>1170</v>
      </c>
      <c r="D237" s="480" t="s">
        <v>929</v>
      </c>
      <c r="E237" s="297">
        <v>17770</v>
      </c>
      <c r="F237" s="287"/>
      <c r="G237" s="464">
        <v>17770</v>
      </c>
      <c r="H237" s="489"/>
      <c r="I237" s="525"/>
      <c r="J237" s="525"/>
      <c r="K237" s="523"/>
      <c r="L237" s="273"/>
      <c r="M237" s="504"/>
      <c r="N237" s="504"/>
      <c r="O237" s="504"/>
      <c r="P237" s="504"/>
      <c r="Q237" s="524"/>
      <c r="R237" s="524"/>
      <c r="S237" s="524"/>
      <c r="T237" s="524"/>
      <c r="U237" s="524"/>
      <c r="V237" s="524"/>
      <c r="W237" s="524"/>
      <c r="X237" s="524"/>
      <c r="Y237" s="524"/>
      <c r="Z237" s="524"/>
    </row>
    <row r="238" spans="1:26" s="291" customFormat="1" ht="42">
      <c r="A238" s="284"/>
      <c r="B238" s="272"/>
      <c r="C238" s="299" t="s">
        <v>1171</v>
      </c>
      <c r="D238" s="480" t="s">
        <v>935</v>
      </c>
      <c r="E238" s="297">
        <v>11172</v>
      </c>
      <c r="F238" s="287"/>
      <c r="G238" s="297">
        <v>11172</v>
      </c>
      <c r="H238" s="489"/>
      <c r="I238" s="525"/>
      <c r="J238" s="525"/>
      <c r="K238" s="523"/>
      <c r="L238" s="273"/>
      <c r="M238" s="504"/>
      <c r="N238" s="504"/>
      <c r="O238" s="504"/>
      <c r="P238" s="504"/>
      <c r="Q238" s="524"/>
      <c r="R238" s="524"/>
      <c r="S238" s="524"/>
      <c r="T238" s="524"/>
      <c r="U238" s="524"/>
      <c r="V238" s="524"/>
      <c r="W238" s="524"/>
      <c r="X238" s="524"/>
      <c r="Y238" s="524"/>
      <c r="Z238" s="524"/>
    </row>
    <row r="239" spans="1:26" s="291" customFormat="1" ht="28">
      <c r="A239" s="284"/>
      <c r="B239" s="272"/>
      <c r="C239" s="299" t="s">
        <v>1172</v>
      </c>
      <c r="D239" s="480" t="s">
        <v>937</v>
      </c>
      <c r="E239" s="297">
        <v>58475</v>
      </c>
      <c r="F239" s="287"/>
      <c r="G239" s="297">
        <v>58475</v>
      </c>
      <c r="H239" s="489"/>
      <c r="I239" s="525"/>
      <c r="J239" s="525"/>
      <c r="K239" s="523"/>
      <c r="L239" s="273"/>
      <c r="M239" s="504"/>
      <c r="N239" s="504"/>
      <c r="O239" s="504"/>
      <c r="P239" s="504"/>
      <c r="Q239" s="524"/>
      <c r="R239" s="524"/>
      <c r="S239" s="524"/>
      <c r="T239" s="524"/>
      <c r="U239" s="524"/>
      <c r="V239" s="524"/>
      <c r="W239" s="524"/>
      <c r="X239" s="524"/>
      <c r="Y239" s="524"/>
      <c r="Z239" s="524"/>
    </row>
    <row r="240" spans="1:26" s="291" customFormat="1" ht="27.75" customHeight="1">
      <c r="A240" s="284"/>
      <c r="B240" s="272"/>
      <c r="C240" s="299" t="s">
        <v>902</v>
      </c>
      <c r="D240" s="480" t="s">
        <v>900</v>
      </c>
      <c r="E240" s="297">
        <v>3600</v>
      </c>
      <c r="F240" s="287"/>
      <c r="G240" s="297">
        <v>3600</v>
      </c>
      <c r="H240" s="489"/>
      <c r="I240" s="525"/>
      <c r="J240" s="525"/>
      <c r="K240" s="523"/>
      <c r="L240" s="273"/>
      <c r="M240" s="504"/>
      <c r="N240" s="504"/>
      <c r="O240" s="504"/>
      <c r="P240" s="504"/>
      <c r="Q240" s="524"/>
      <c r="R240" s="524"/>
      <c r="S240" s="524"/>
      <c r="T240" s="524"/>
      <c r="U240" s="524"/>
      <c r="V240" s="524"/>
      <c r="W240" s="524"/>
      <c r="X240" s="524"/>
      <c r="Y240" s="524"/>
      <c r="Z240" s="524"/>
    </row>
    <row r="241" spans="1:26" s="291" customFormat="1" ht="28">
      <c r="A241" s="284"/>
      <c r="B241" s="272"/>
      <c r="C241" s="299" t="s">
        <v>903</v>
      </c>
      <c r="D241" s="480" t="s">
        <v>901</v>
      </c>
      <c r="E241" s="297">
        <v>13200</v>
      </c>
      <c r="F241" s="287"/>
      <c r="G241" s="297">
        <v>13200</v>
      </c>
      <c r="H241" s="489"/>
      <c r="I241" s="525"/>
      <c r="J241" s="525"/>
      <c r="K241" s="523"/>
      <c r="L241" s="273"/>
      <c r="M241" s="504"/>
      <c r="N241" s="504"/>
      <c r="O241" s="504"/>
      <c r="P241" s="504"/>
      <c r="Q241" s="524"/>
      <c r="R241" s="524"/>
      <c r="S241" s="524"/>
      <c r="T241" s="524"/>
      <c r="U241" s="524"/>
      <c r="V241" s="524"/>
      <c r="W241" s="524"/>
      <c r="X241" s="524"/>
      <c r="Y241" s="524"/>
      <c r="Z241" s="524"/>
    </row>
    <row r="242" spans="1:26" s="291" customFormat="1" ht="23.25" customHeight="1">
      <c r="A242" s="284"/>
      <c r="B242" s="272"/>
      <c r="C242" s="299" t="s">
        <v>904</v>
      </c>
      <c r="D242" s="480" t="s">
        <v>905</v>
      </c>
      <c r="E242" s="297">
        <v>7955</v>
      </c>
      <c r="F242" s="287"/>
      <c r="G242" s="297">
        <v>7955</v>
      </c>
      <c r="H242" s="489"/>
      <c r="I242" s="525"/>
      <c r="J242" s="525"/>
      <c r="K242" s="523"/>
      <c r="L242" s="273"/>
      <c r="M242" s="504"/>
      <c r="N242" s="504"/>
      <c r="O242" s="504"/>
      <c r="P242" s="504"/>
      <c r="Q242" s="524"/>
      <c r="R242" s="524"/>
      <c r="S242" s="524"/>
      <c r="T242" s="524"/>
      <c r="U242" s="524"/>
      <c r="V242" s="524"/>
      <c r="W242" s="524"/>
      <c r="X242" s="524"/>
      <c r="Y242" s="524"/>
      <c r="Z242" s="524"/>
    </row>
    <row r="243" spans="1:26" s="291" customFormat="1" ht="28">
      <c r="A243" s="284"/>
      <c r="B243" s="272"/>
      <c r="C243" s="299" t="s">
        <v>909</v>
      </c>
      <c r="D243" s="480" t="s">
        <v>906</v>
      </c>
      <c r="E243" s="297">
        <v>24400</v>
      </c>
      <c r="F243" s="287"/>
      <c r="G243" s="297">
        <v>24400</v>
      </c>
      <c r="H243" s="489"/>
      <c r="I243" s="525"/>
      <c r="J243" s="525"/>
      <c r="K243" s="523"/>
      <c r="L243" s="273"/>
      <c r="M243" s="504"/>
      <c r="N243" s="504"/>
      <c r="O243" s="504"/>
      <c r="P243" s="504"/>
      <c r="Q243" s="524"/>
      <c r="R243" s="524"/>
      <c r="S243" s="524"/>
      <c r="T243" s="524"/>
      <c r="U243" s="524"/>
      <c r="V243" s="524"/>
      <c r="W243" s="524"/>
      <c r="X243" s="524"/>
      <c r="Y243" s="524"/>
      <c r="Z243" s="524"/>
    </row>
    <row r="244" spans="1:26" s="291" customFormat="1">
      <c r="A244" s="284"/>
      <c r="B244" s="272"/>
      <c r="C244" s="299" t="s">
        <v>908</v>
      </c>
      <c r="D244" s="480" t="s">
        <v>907</v>
      </c>
      <c r="E244" s="297">
        <v>31921</v>
      </c>
      <c r="F244" s="287"/>
      <c r="G244" s="297">
        <v>31921</v>
      </c>
      <c r="H244" s="489"/>
      <c r="I244" s="525"/>
      <c r="J244" s="525"/>
      <c r="K244" s="523"/>
      <c r="L244" s="273"/>
      <c r="M244" s="504"/>
      <c r="N244" s="504"/>
      <c r="O244" s="504"/>
      <c r="P244" s="504"/>
      <c r="Q244" s="524"/>
      <c r="R244" s="524"/>
      <c r="S244" s="524"/>
      <c r="T244" s="524"/>
      <c r="U244" s="524"/>
      <c r="V244" s="524"/>
      <c r="W244" s="524"/>
      <c r="X244" s="524"/>
      <c r="Y244" s="524"/>
      <c r="Z244" s="524"/>
    </row>
    <row r="245" spans="1:26" s="291" customFormat="1" ht="27" customHeight="1">
      <c r="A245" s="284"/>
      <c r="B245" s="272"/>
      <c r="C245" s="299" t="s">
        <v>911</v>
      </c>
      <c r="D245" s="480" t="s">
        <v>910</v>
      </c>
      <c r="E245" s="297">
        <v>3442</v>
      </c>
      <c r="F245" s="464"/>
      <c r="G245" s="297">
        <v>3442</v>
      </c>
      <c r="H245" s="489"/>
      <c r="I245" s="525"/>
      <c r="J245" s="525"/>
      <c r="K245" s="523"/>
      <c r="L245" s="273"/>
      <c r="M245" s="504"/>
      <c r="N245" s="504"/>
      <c r="O245" s="504"/>
      <c r="P245" s="504"/>
      <c r="Q245" s="524"/>
      <c r="R245" s="524"/>
      <c r="S245" s="524"/>
      <c r="T245" s="524"/>
      <c r="U245" s="524"/>
      <c r="V245" s="524"/>
      <c r="W245" s="524"/>
      <c r="X245" s="524"/>
      <c r="Y245" s="524"/>
      <c r="Z245" s="524"/>
    </row>
    <row r="246" spans="1:26" s="291" customFormat="1" ht="36.75" customHeight="1">
      <c r="A246" s="284"/>
      <c r="B246" s="272"/>
      <c r="C246" s="299" t="s">
        <v>918</v>
      </c>
      <c r="D246" s="480" t="s">
        <v>914</v>
      </c>
      <c r="E246" s="297">
        <v>12817</v>
      </c>
      <c r="F246" s="464"/>
      <c r="G246" s="297">
        <v>12817</v>
      </c>
      <c r="H246" s="489"/>
      <c r="I246" s="525"/>
      <c r="J246" s="525"/>
      <c r="K246" s="523"/>
      <c r="L246" s="273"/>
      <c r="M246" s="504"/>
      <c r="N246" s="504"/>
      <c r="O246" s="504"/>
      <c r="P246" s="504"/>
      <c r="Q246" s="524"/>
      <c r="R246" s="524"/>
      <c r="S246" s="524"/>
      <c r="T246" s="524"/>
      <c r="U246" s="524"/>
      <c r="V246" s="524"/>
      <c r="W246" s="524"/>
      <c r="X246" s="524"/>
      <c r="Y246" s="524"/>
      <c r="Z246" s="524"/>
    </row>
    <row r="247" spans="1:26" s="291" customFormat="1" ht="28">
      <c r="A247" s="284"/>
      <c r="B247" s="272"/>
      <c r="C247" s="299" t="s">
        <v>916</v>
      </c>
      <c r="D247" s="480" t="s">
        <v>915</v>
      </c>
      <c r="E247" s="287">
        <v>5500</v>
      </c>
      <c r="F247" s="469"/>
      <c r="G247" s="287">
        <v>5500</v>
      </c>
      <c r="H247" s="489"/>
      <c r="I247" s="525"/>
      <c r="J247" s="525"/>
      <c r="K247" s="523"/>
      <c r="L247" s="273"/>
      <c r="M247" s="504"/>
      <c r="N247" s="504"/>
      <c r="O247" s="504"/>
      <c r="P247" s="504"/>
      <c r="Q247" s="524"/>
      <c r="R247" s="524"/>
      <c r="S247" s="524"/>
      <c r="T247" s="524"/>
      <c r="U247" s="524"/>
      <c r="V247" s="524"/>
      <c r="W247" s="524"/>
      <c r="X247" s="524"/>
      <c r="Y247" s="524"/>
      <c r="Z247" s="524"/>
    </row>
    <row r="248" spans="1:26" s="291" customFormat="1" ht="28">
      <c r="A248" s="284"/>
      <c r="B248" s="272"/>
      <c r="C248" s="302" t="s">
        <v>918</v>
      </c>
      <c r="D248" s="480" t="s">
        <v>917</v>
      </c>
      <c r="E248" s="287">
        <v>19402</v>
      </c>
      <c r="F248" s="470"/>
      <c r="G248" s="287">
        <v>19402</v>
      </c>
      <c r="H248" s="489"/>
      <c r="I248" s="525"/>
      <c r="J248" s="525"/>
      <c r="K248" s="523"/>
      <c r="L248" s="273"/>
      <c r="M248" s="490"/>
      <c r="N248" s="490"/>
      <c r="Q248" s="524"/>
      <c r="R248" s="524"/>
      <c r="S248" s="524"/>
      <c r="T248" s="524"/>
      <c r="U248" s="524"/>
      <c r="V248" s="524"/>
      <c r="W248" s="524"/>
      <c r="X248" s="524"/>
      <c r="Y248" s="524"/>
      <c r="Z248" s="524"/>
    </row>
    <row r="249" spans="1:26" s="291" customFormat="1" ht="28">
      <c r="A249" s="284"/>
      <c r="B249" s="272"/>
      <c r="C249" s="440" t="s">
        <v>938</v>
      </c>
      <c r="D249" s="480" t="s">
        <v>939</v>
      </c>
      <c r="E249" s="287">
        <v>29500</v>
      </c>
      <c r="F249" s="470"/>
      <c r="G249" s="287">
        <v>29500</v>
      </c>
      <c r="H249" s="489"/>
      <c r="I249" s="525"/>
      <c r="J249" s="525"/>
      <c r="K249" s="523"/>
      <c r="L249" s="273"/>
      <c r="M249" s="490"/>
      <c r="N249" s="490"/>
      <c r="Q249" s="524"/>
      <c r="R249" s="524"/>
      <c r="S249" s="524"/>
      <c r="T249" s="524"/>
      <c r="U249" s="524"/>
      <c r="V249" s="524"/>
      <c r="W249" s="524"/>
      <c r="X249" s="524"/>
      <c r="Y249" s="524"/>
      <c r="Z249" s="524"/>
    </row>
    <row r="250" spans="1:26" s="291" customFormat="1" ht="33.75" customHeight="1">
      <c r="B250" s="272"/>
      <c r="C250" s="511" t="s">
        <v>940</v>
      </c>
      <c r="D250" s="480" t="s">
        <v>306</v>
      </c>
      <c r="E250" s="287">
        <v>45000</v>
      </c>
      <c r="F250" s="471"/>
      <c r="G250" s="287">
        <v>45000</v>
      </c>
      <c r="H250" s="489"/>
      <c r="I250" s="525"/>
      <c r="J250" s="525"/>
      <c r="K250" s="523"/>
      <c r="L250" s="273"/>
      <c r="M250" s="490"/>
      <c r="N250" s="490"/>
      <c r="Q250" s="524"/>
      <c r="R250" s="524"/>
      <c r="S250" s="524"/>
      <c r="T250" s="524"/>
      <c r="U250" s="524"/>
      <c r="V250" s="524"/>
      <c r="W250" s="524"/>
      <c r="X250" s="524"/>
      <c r="Y250" s="524"/>
      <c r="Z250" s="524"/>
    </row>
    <row r="251" spans="1:26" s="291" customFormat="1" ht="33.75" customHeight="1">
      <c r="B251" s="272"/>
      <c r="C251" s="511" t="s">
        <v>941</v>
      </c>
      <c r="D251" s="480" t="s">
        <v>942</v>
      </c>
      <c r="E251" s="287">
        <v>38000</v>
      </c>
      <c r="F251" s="471"/>
      <c r="G251" s="287">
        <v>38000</v>
      </c>
      <c r="H251" s="471"/>
      <c r="I251" s="525"/>
      <c r="J251" s="525"/>
      <c r="K251" s="523"/>
      <c r="L251" s="273"/>
      <c r="M251" s="490"/>
      <c r="N251" s="490"/>
      <c r="Q251" s="524"/>
      <c r="R251" s="524"/>
      <c r="S251" s="524"/>
      <c r="T251" s="524"/>
      <c r="U251" s="524"/>
      <c r="V251" s="524"/>
      <c r="W251" s="524"/>
      <c r="X251" s="524"/>
      <c r="Y251" s="524"/>
      <c r="Z251" s="524"/>
    </row>
    <row r="252" spans="1:26" s="291" customFormat="1" ht="33.75" customHeight="1">
      <c r="B252" s="272"/>
      <c r="C252" s="511" t="s">
        <v>943</v>
      </c>
      <c r="D252" s="480" t="s">
        <v>944</v>
      </c>
      <c r="E252" s="287">
        <v>22000</v>
      </c>
      <c r="F252" s="471"/>
      <c r="G252" s="287">
        <v>22000</v>
      </c>
      <c r="H252" s="471"/>
      <c r="I252" s="525"/>
      <c r="J252" s="525"/>
      <c r="K252" s="523"/>
      <c r="L252" s="273"/>
      <c r="M252" s="490"/>
      <c r="N252" s="490"/>
      <c r="Q252" s="524"/>
      <c r="R252" s="524"/>
      <c r="S252" s="524"/>
      <c r="T252" s="524"/>
      <c r="U252" s="524"/>
      <c r="V252" s="524"/>
      <c r="W252" s="524"/>
      <c r="X252" s="524"/>
      <c r="Y252" s="524"/>
      <c r="Z252" s="524"/>
    </row>
    <row r="253" spans="1:26" s="291" customFormat="1" ht="33.75" customHeight="1">
      <c r="B253" s="272"/>
      <c r="C253" s="511" t="s">
        <v>945</v>
      </c>
      <c r="D253" s="480" t="s">
        <v>946</v>
      </c>
      <c r="E253" s="287">
        <v>28000</v>
      </c>
      <c r="F253" s="471"/>
      <c r="G253" s="287">
        <v>28000</v>
      </c>
      <c r="H253" s="471"/>
      <c r="I253" s="525"/>
      <c r="J253" s="525"/>
      <c r="K253" s="523"/>
      <c r="L253" s="273"/>
      <c r="M253" s="490"/>
      <c r="N253" s="490"/>
      <c r="Q253" s="524"/>
      <c r="R253" s="524"/>
      <c r="S253" s="524"/>
      <c r="T253" s="524"/>
      <c r="U253" s="524"/>
      <c r="V253" s="524"/>
      <c r="W253" s="524"/>
      <c r="X253" s="524"/>
      <c r="Y253" s="524"/>
      <c r="Z253" s="524"/>
    </row>
    <row r="254" spans="1:26" ht="33.75" customHeight="1">
      <c r="B254" s="272"/>
      <c r="C254" s="467" t="s">
        <v>947</v>
      </c>
      <c r="D254" s="465" t="s">
        <v>948</v>
      </c>
      <c r="E254" s="278">
        <v>16800</v>
      </c>
      <c r="F254" s="471"/>
      <c r="G254" s="278">
        <v>16800</v>
      </c>
      <c r="H254" s="471"/>
      <c r="I254" s="525"/>
      <c r="J254" s="525"/>
      <c r="K254" s="523"/>
      <c r="L254" s="273"/>
      <c r="M254" s="490"/>
      <c r="N254" s="490"/>
      <c r="X254" s="513"/>
    </row>
    <row r="255" spans="1:26" s="516" customFormat="1" ht="33.75" customHeight="1">
      <c r="B255" s="272"/>
      <c r="C255" s="520" t="s">
        <v>1173</v>
      </c>
      <c r="D255" s="515"/>
      <c r="E255" s="522">
        <v>222276</v>
      </c>
      <c r="F255" s="471"/>
      <c r="G255" s="522">
        <v>222276</v>
      </c>
      <c r="H255" s="471"/>
      <c r="I255" s="525"/>
      <c r="J255" s="525"/>
      <c r="K255" s="523"/>
      <c r="L255" s="273"/>
      <c r="M255" s="490"/>
      <c r="N255" s="490"/>
      <c r="X255" s="513"/>
    </row>
    <row r="256" spans="1:26" s="516" customFormat="1" ht="33.75" customHeight="1">
      <c r="B256" s="272"/>
      <c r="C256" s="517"/>
      <c r="D256" s="515"/>
      <c r="E256" s="278"/>
      <c r="F256" s="471"/>
      <c r="G256" s="278" t="s">
        <v>1174</v>
      </c>
      <c r="H256" s="471"/>
      <c r="I256" s="525"/>
      <c r="J256" s="525"/>
      <c r="K256" s="523"/>
      <c r="L256" s="273"/>
      <c r="M256" s="490"/>
      <c r="N256" s="490"/>
      <c r="X256" s="513"/>
    </row>
    <row r="257" spans="2:14" ht="27" customHeight="1">
      <c r="B257" s="272"/>
      <c r="C257" s="473" t="s">
        <v>280</v>
      </c>
      <c r="D257" s="466"/>
      <c r="E257" s="466"/>
      <c r="F257" s="466"/>
      <c r="G257" s="472">
        <f>SUM(G92:G255)</f>
        <v>2245306</v>
      </c>
      <c r="H257" s="466"/>
      <c r="I257" s="525"/>
      <c r="J257" s="525"/>
      <c r="K257" s="523"/>
      <c r="L257" s="273"/>
      <c r="M257" s="490"/>
      <c r="N257" s="490"/>
    </row>
    <row r="258" spans="2:14">
      <c r="B258" s="272"/>
      <c r="C258" s="525"/>
      <c r="D258" s="525"/>
      <c r="E258" s="525"/>
      <c r="F258" s="525"/>
      <c r="G258" s="525"/>
      <c r="H258" s="525"/>
      <c r="I258" s="525"/>
      <c r="J258" s="525"/>
      <c r="K258" s="523"/>
      <c r="L258" s="273"/>
      <c r="M258" s="490"/>
      <c r="N258" s="490"/>
    </row>
    <row r="259" spans="2:14">
      <c r="C259" s="527" t="s">
        <v>1175</v>
      </c>
      <c r="I259" s="490"/>
      <c r="J259" s="490"/>
      <c r="K259" s="490"/>
      <c r="L259" s="490"/>
      <c r="M259" s="490"/>
      <c r="N259" s="490"/>
    </row>
    <row r="260" spans="2:14" s="519" customFormat="1">
      <c r="C260" s="284" t="s">
        <v>1189</v>
      </c>
      <c r="K260" s="490"/>
      <c r="L260" s="490"/>
      <c r="M260" s="490"/>
      <c r="N260" s="490"/>
    </row>
    <row r="261" spans="2:14">
      <c r="C261" s="284" t="s">
        <v>1181</v>
      </c>
      <c r="K261" s="490"/>
      <c r="L261" s="490"/>
      <c r="M261" s="490"/>
      <c r="N261" s="490"/>
    </row>
    <row r="262" spans="2:14">
      <c r="K262" s="490"/>
      <c r="L262" s="490"/>
      <c r="M262" s="490"/>
      <c r="N262" s="490"/>
    </row>
    <row r="263" spans="2:14">
      <c r="K263" s="490"/>
      <c r="L263" s="490"/>
      <c r="M263" s="490"/>
      <c r="N263" s="490"/>
    </row>
    <row r="264" spans="2:14" s="519" customFormat="1">
      <c r="K264" s="490"/>
      <c r="L264" s="490"/>
      <c r="M264" s="490"/>
      <c r="N264" s="490"/>
    </row>
    <row r="265" spans="2:14" s="519" customFormat="1">
      <c r="K265" s="490"/>
      <c r="L265" s="490"/>
      <c r="M265" s="490"/>
      <c r="N265" s="490"/>
    </row>
    <row r="266" spans="2:14">
      <c r="K266" s="490"/>
      <c r="L266" s="490"/>
      <c r="M266" s="490"/>
      <c r="N266" s="490"/>
    </row>
    <row r="267" spans="2:14">
      <c r="K267" s="490"/>
      <c r="L267" s="490"/>
      <c r="M267" s="490"/>
      <c r="N267" s="490"/>
    </row>
    <row r="268" spans="2:14">
      <c r="K268" s="490"/>
      <c r="L268" s="490"/>
      <c r="M268" s="490"/>
      <c r="N268" s="490"/>
    </row>
    <row r="269" spans="2:14">
      <c r="K269" s="490"/>
      <c r="L269" s="490"/>
      <c r="M269" s="490"/>
      <c r="N269" s="490"/>
    </row>
    <row r="270" spans="2:14">
      <c r="K270" s="490"/>
      <c r="L270" s="490"/>
      <c r="M270" s="490"/>
      <c r="N270" s="490"/>
    </row>
    <row r="271" spans="2:14">
      <c r="K271" s="490"/>
      <c r="L271" s="490"/>
      <c r="M271" s="490"/>
      <c r="N271" s="490"/>
    </row>
    <row r="272" spans="2:14">
      <c r="K272" s="490"/>
      <c r="L272" s="490"/>
      <c r="M272" s="490"/>
      <c r="N272" s="490"/>
    </row>
    <row r="273" spans="11:14">
      <c r="K273" s="490"/>
      <c r="L273" s="490"/>
      <c r="M273" s="490"/>
      <c r="N273" s="490"/>
    </row>
    <row r="274" spans="11:14">
      <c r="K274" s="490"/>
      <c r="L274" s="490"/>
      <c r="M274" s="490"/>
      <c r="N274" s="490"/>
    </row>
    <row r="275" spans="11:14">
      <c r="K275" s="490"/>
      <c r="L275" s="490"/>
      <c r="M275" s="490"/>
      <c r="N275" s="490"/>
    </row>
    <row r="276" spans="11:14">
      <c r="K276" s="490"/>
      <c r="L276" s="490"/>
      <c r="M276" s="490"/>
      <c r="N276" s="490"/>
    </row>
    <row r="277" spans="11:14">
      <c r="K277" s="490"/>
      <c r="L277" s="490"/>
      <c r="M277" s="490"/>
      <c r="N277" s="490"/>
    </row>
    <row r="278" spans="11:14">
      <c r="K278" s="490"/>
      <c r="L278" s="490"/>
      <c r="M278" s="490"/>
      <c r="N278" s="490"/>
    </row>
    <row r="279" spans="11:14">
      <c r="K279" s="490"/>
      <c r="L279" s="490"/>
      <c r="M279" s="490"/>
      <c r="N279" s="490"/>
    </row>
    <row r="280" spans="11:14">
      <c r="K280" s="490"/>
      <c r="L280" s="490"/>
      <c r="M280" s="490"/>
      <c r="N280" s="490"/>
    </row>
    <row r="281" spans="11:14">
      <c r="K281" s="490"/>
      <c r="L281" s="490"/>
      <c r="M281" s="490"/>
      <c r="N281" s="490"/>
    </row>
    <row r="282" spans="11:14">
      <c r="K282" s="490"/>
      <c r="L282" s="490"/>
      <c r="M282" s="490"/>
      <c r="N282" s="490"/>
    </row>
    <row r="283" spans="11:14">
      <c r="K283" s="490"/>
      <c r="L283" s="490"/>
      <c r="M283" s="490"/>
      <c r="N283" s="490"/>
    </row>
    <row r="284" spans="11:14">
      <c r="K284" s="490"/>
      <c r="L284" s="490"/>
      <c r="M284" s="490"/>
      <c r="N284" s="490"/>
    </row>
    <row r="285" spans="11:14">
      <c r="K285" s="490"/>
      <c r="L285" s="490"/>
      <c r="M285" s="490"/>
      <c r="N285" s="490"/>
    </row>
    <row r="286" spans="11:14">
      <c r="K286" s="490"/>
      <c r="L286" s="490"/>
      <c r="M286" s="490"/>
      <c r="N286" s="490"/>
    </row>
    <row r="287" spans="11:14">
      <c r="K287" s="490"/>
      <c r="L287" s="490"/>
      <c r="M287" s="490"/>
      <c r="N287" s="490"/>
    </row>
    <row r="288" spans="11:14">
      <c r="K288" s="490"/>
      <c r="L288" s="490"/>
      <c r="M288" s="490"/>
      <c r="N288" s="490"/>
    </row>
    <row r="289" spans="11:14">
      <c r="K289" s="490"/>
      <c r="L289" s="490"/>
      <c r="M289" s="490"/>
      <c r="N289" s="490"/>
    </row>
    <row r="290" spans="11:14">
      <c r="K290" s="490"/>
      <c r="L290" s="490"/>
      <c r="M290" s="490"/>
      <c r="N290" s="490"/>
    </row>
    <row r="291" spans="11:14">
      <c r="K291" s="490"/>
      <c r="L291" s="490"/>
      <c r="M291" s="490"/>
      <c r="N291" s="490"/>
    </row>
    <row r="292" spans="11:14">
      <c r="K292" s="490"/>
      <c r="L292" s="490"/>
      <c r="M292" s="490"/>
      <c r="N292" s="490"/>
    </row>
    <row r="293" spans="11:14">
      <c r="K293" s="490"/>
      <c r="L293" s="490"/>
      <c r="M293" s="490"/>
      <c r="N293" s="490"/>
    </row>
    <row r="294" spans="11:14">
      <c r="K294" s="490"/>
      <c r="L294" s="490"/>
      <c r="M294" s="490"/>
      <c r="N294" s="490"/>
    </row>
    <row r="295" spans="11:14">
      <c r="K295" s="490"/>
      <c r="L295" s="490"/>
      <c r="M295" s="490"/>
      <c r="N295" s="490"/>
    </row>
    <row r="296" spans="11:14">
      <c r="K296" s="490"/>
      <c r="L296" s="490"/>
      <c r="M296" s="490"/>
      <c r="N296" s="490"/>
    </row>
    <row r="297" spans="11:14">
      <c r="K297" s="490"/>
      <c r="L297" s="490"/>
      <c r="M297" s="490"/>
      <c r="N297" s="490"/>
    </row>
    <row r="298" spans="11:14">
      <c r="K298" s="490"/>
      <c r="L298" s="490"/>
      <c r="M298" s="490"/>
      <c r="N298" s="490"/>
    </row>
    <row r="299" spans="11:14">
      <c r="K299" s="490"/>
      <c r="L299" s="490"/>
      <c r="M299" s="490"/>
      <c r="N299" s="490"/>
    </row>
    <row r="300" spans="11:14">
      <c r="K300" s="490"/>
      <c r="L300" s="490"/>
      <c r="M300" s="490"/>
      <c r="N300" s="490"/>
    </row>
    <row r="301" spans="11:14">
      <c r="K301" s="490"/>
      <c r="L301" s="490"/>
      <c r="M301" s="490"/>
      <c r="N301" s="490"/>
    </row>
    <row r="302" spans="11:14">
      <c r="K302" s="490"/>
      <c r="L302" s="490"/>
      <c r="M302" s="490"/>
      <c r="N302" s="490"/>
    </row>
    <row r="303" spans="11:14">
      <c r="K303" s="490"/>
      <c r="L303" s="490"/>
      <c r="M303" s="490"/>
      <c r="N303" s="490"/>
    </row>
    <row r="304" spans="11:14">
      <c r="K304" s="490"/>
      <c r="L304" s="490"/>
      <c r="M304" s="490"/>
      <c r="N304" s="490"/>
    </row>
    <row r="305" spans="11:14">
      <c r="K305" s="490"/>
      <c r="L305" s="490"/>
      <c r="M305" s="490"/>
      <c r="N305" s="490"/>
    </row>
    <row r="306" spans="11:14">
      <c r="K306" s="490"/>
      <c r="L306" s="490"/>
      <c r="M306" s="490"/>
      <c r="N306" s="490"/>
    </row>
    <row r="307" spans="11:14">
      <c r="K307" s="490"/>
      <c r="L307" s="490"/>
      <c r="M307" s="490"/>
      <c r="N307" s="490"/>
    </row>
    <row r="308" spans="11:14">
      <c r="K308" s="490"/>
      <c r="L308" s="490"/>
      <c r="M308" s="490"/>
      <c r="N308" s="490"/>
    </row>
    <row r="309" spans="11:14">
      <c r="K309" s="490"/>
      <c r="L309" s="490"/>
      <c r="M309" s="490"/>
      <c r="N309" s="490"/>
    </row>
    <row r="310" spans="11:14">
      <c r="K310" s="490"/>
      <c r="L310" s="490"/>
      <c r="M310" s="490"/>
      <c r="N310" s="490"/>
    </row>
    <row r="311" spans="11:14">
      <c r="K311" s="490"/>
      <c r="L311" s="490"/>
      <c r="M311" s="490"/>
      <c r="N311" s="490"/>
    </row>
    <row r="312" spans="11:14">
      <c r="K312" s="490"/>
      <c r="L312" s="490"/>
      <c r="M312" s="490"/>
      <c r="N312" s="490"/>
    </row>
    <row r="313" spans="11:14">
      <c r="K313" s="490"/>
      <c r="L313" s="490"/>
      <c r="M313" s="490"/>
      <c r="N313" s="490"/>
    </row>
    <row r="314" spans="11:14">
      <c r="K314" s="490"/>
      <c r="L314" s="490"/>
      <c r="M314" s="490"/>
      <c r="N314" s="490"/>
    </row>
    <row r="315" spans="11:14">
      <c r="K315" s="490"/>
      <c r="L315" s="490"/>
      <c r="M315" s="490"/>
      <c r="N315" s="490"/>
    </row>
    <row r="316" spans="11:14">
      <c r="K316" s="490"/>
      <c r="L316" s="490"/>
      <c r="M316" s="490"/>
      <c r="N316" s="490"/>
    </row>
    <row r="317" spans="11:14">
      <c r="K317" s="490"/>
      <c r="L317" s="490"/>
      <c r="M317" s="490"/>
      <c r="N317" s="490"/>
    </row>
    <row r="318" spans="11:14">
      <c r="K318" s="490"/>
      <c r="L318" s="490"/>
      <c r="M318" s="490"/>
      <c r="N318" s="490"/>
    </row>
    <row r="319" spans="11:14">
      <c r="K319" s="490"/>
      <c r="L319" s="490"/>
      <c r="M319" s="490"/>
      <c r="N319" s="490"/>
    </row>
    <row r="320" spans="11:14">
      <c r="K320" s="490"/>
      <c r="L320" s="490"/>
      <c r="M320" s="490"/>
      <c r="N320" s="490"/>
    </row>
    <row r="321" spans="11:14">
      <c r="K321" s="490"/>
      <c r="L321" s="490"/>
      <c r="M321" s="490"/>
      <c r="N321" s="490"/>
    </row>
    <row r="322" spans="11:14">
      <c r="K322" s="490"/>
      <c r="L322" s="490"/>
      <c r="M322" s="490"/>
      <c r="N322" s="490"/>
    </row>
    <row r="323" spans="11:14">
      <c r="K323" s="490"/>
      <c r="L323" s="490"/>
      <c r="M323" s="490"/>
      <c r="N323" s="490"/>
    </row>
    <row r="324" spans="11:14">
      <c r="K324" s="490"/>
      <c r="L324" s="490"/>
      <c r="M324" s="490"/>
      <c r="N324" s="490"/>
    </row>
    <row r="325" spans="11:14">
      <c r="K325" s="490"/>
      <c r="L325" s="490"/>
      <c r="M325" s="490"/>
      <c r="N325" s="490"/>
    </row>
    <row r="326" spans="11:14">
      <c r="K326" s="490"/>
      <c r="L326" s="490"/>
      <c r="M326" s="490"/>
      <c r="N326" s="490"/>
    </row>
    <row r="327" spans="11:14">
      <c r="K327" s="490"/>
      <c r="L327" s="490"/>
      <c r="M327" s="490"/>
      <c r="N327" s="490"/>
    </row>
    <row r="328" spans="11:14">
      <c r="K328" s="490"/>
      <c r="L328" s="490"/>
      <c r="M328" s="490"/>
      <c r="N328" s="490"/>
    </row>
    <row r="329" spans="11:14">
      <c r="K329" s="490"/>
      <c r="L329" s="490"/>
      <c r="M329" s="490"/>
      <c r="N329" s="490"/>
    </row>
    <row r="330" spans="11:14">
      <c r="K330" s="490"/>
      <c r="L330" s="490"/>
      <c r="M330" s="490"/>
      <c r="N330" s="490"/>
    </row>
    <row r="331" spans="11:14">
      <c r="K331" s="490"/>
      <c r="L331" s="490"/>
      <c r="M331" s="490"/>
      <c r="N331" s="490"/>
    </row>
    <row r="332" spans="11:14">
      <c r="K332" s="490"/>
      <c r="L332" s="490"/>
      <c r="M332" s="490"/>
      <c r="N332" s="490"/>
    </row>
    <row r="333" spans="11:14">
      <c r="K333" s="490"/>
      <c r="L333" s="490"/>
      <c r="M333" s="490"/>
      <c r="N333" s="490"/>
    </row>
    <row r="334" spans="11:14">
      <c r="K334" s="490"/>
      <c r="L334" s="490"/>
      <c r="M334" s="490"/>
      <c r="N334" s="490"/>
    </row>
    <row r="335" spans="11:14">
      <c r="K335" s="490"/>
      <c r="L335" s="490"/>
      <c r="M335" s="490"/>
      <c r="N335" s="490"/>
    </row>
    <row r="336" spans="11:14">
      <c r="K336" s="490"/>
      <c r="L336" s="490"/>
      <c r="M336" s="490"/>
      <c r="N336" s="490"/>
    </row>
    <row r="337" spans="11:14">
      <c r="K337" s="490"/>
      <c r="L337" s="490"/>
      <c r="M337" s="490"/>
      <c r="N337" s="490"/>
    </row>
    <row r="338" spans="11:14">
      <c r="K338" s="490"/>
      <c r="L338" s="490"/>
      <c r="M338" s="490"/>
      <c r="N338" s="490"/>
    </row>
    <row r="339" spans="11:14">
      <c r="K339" s="490"/>
      <c r="L339" s="490"/>
      <c r="M339" s="490"/>
      <c r="N339" s="490"/>
    </row>
    <row r="340" spans="11:14">
      <c r="K340" s="490"/>
      <c r="L340" s="490"/>
      <c r="M340" s="490"/>
      <c r="N340" s="490"/>
    </row>
    <row r="341" spans="11:14">
      <c r="K341" s="490"/>
      <c r="L341" s="490"/>
      <c r="M341" s="490"/>
      <c r="N341" s="490"/>
    </row>
    <row r="342" spans="11:14">
      <c r="K342" s="490"/>
      <c r="L342" s="490"/>
      <c r="M342" s="490"/>
      <c r="N342" s="490"/>
    </row>
    <row r="343" spans="11:14">
      <c r="K343" s="490"/>
      <c r="L343" s="490"/>
      <c r="M343" s="490"/>
      <c r="N343" s="490"/>
    </row>
    <row r="344" spans="11:14">
      <c r="K344" s="490"/>
      <c r="L344" s="490"/>
      <c r="M344" s="490"/>
      <c r="N344" s="490"/>
    </row>
    <row r="345" spans="11:14">
      <c r="K345" s="490"/>
      <c r="L345" s="490"/>
      <c r="M345" s="490"/>
      <c r="N345" s="490"/>
    </row>
    <row r="346" spans="11:14">
      <c r="K346" s="490"/>
      <c r="L346" s="490"/>
      <c r="M346" s="490"/>
      <c r="N346" s="490"/>
    </row>
    <row r="347" spans="11:14">
      <c r="K347" s="490"/>
      <c r="L347" s="490"/>
      <c r="M347" s="490"/>
      <c r="N347" s="490"/>
    </row>
    <row r="348" spans="11:14">
      <c r="K348" s="490"/>
      <c r="L348" s="490"/>
      <c r="M348" s="490"/>
      <c r="N348" s="490"/>
    </row>
    <row r="349" spans="11:14">
      <c r="K349" s="490"/>
      <c r="L349" s="490"/>
      <c r="M349" s="490"/>
      <c r="N349" s="490"/>
    </row>
    <row r="350" spans="11:14">
      <c r="K350" s="490"/>
      <c r="L350" s="490"/>
      <c r="M350" s="490"/>
      <c r="N350" s="490"/>
    </row>
    <row r="351" spans="11:14">
      <c r="K351" s="490"/>
      <c r="L351" s="490"/>
      <c r="M351" s="490"/>
      <c r="N351" s="490"/>
    </row>
    <row r="352" spans="11:14">
      <c r="K352" s="490"/>
      <c r="L352" s="490"/>
      <c r="M352" s="490"/>
      <c r="N352" s="490"/>
    </row>
    <row r="353" spans="11:14">
      <c r="K353" s="490"/>
      <c r="L353" s="490"/>
      <c r="M353" s="490"/>
      <c r="N353" s="490"/>
    </row>
    <row r="354" spans="11:14">
      <c r="K354" s="490"/>
      <c r="L354" s="490"/>
      <c r="M354" s="490"/>
      <c r="N354" s="490"/>
    </row>
    <row r="355" spans="11:14">
      <c r="K355" s="490"/>
      <c r="L355" s="490"/>
      <c r="M355" s="490"/>
      <c r="N355" s="490"/>
    </row>
    <row r="356" spans="11:14">
      <c r="K356" s="490"/>
      <c r="L356" s="490"/>
      <c r="M356" s="490"/>
      <c r="N356" s="490"/>
    </row>
    <row r="357" spans="11:14">
      <c r="K357" s="490"/>
      <c r="L357" s="490"/>
      <c r="M357" s="490"/>
      <c r="N357" s="490"/>
    </row>
    <row r="358" spans="11:14">
      <c r="K358" s="490"/>
      <c r="L358" s="490"/>
      <c r="M358" s="490"/>
      <c r="N358" s="490"/>
    </row>
    <row r="359" spans="11:14">
      <c r="K359" s="490"/>
      <c r="L359" s="490"/>
      <c r="M359" s="490"/>
      <c r="N359" s="490"/>
    </row>
    <row r="360" spans="11:14">
      <c r="K360" s="490"/>
      <c r="L360" s="490"/>
      <c r="M360" s="490"/>
      <c r="N360" s="490"/>
    </row>
    <row r="361" spans="11:14">
      <c r="K361" s="490"/>
      <c r="L361" s="490"/>
      <c r="M361" s="490"/>
      <c r="N361" s="490"/>
    </row>
    <row r="362" spans="11:14">
      <c r="K362" s="490"/>
      <c r="L362" s="490"/>
      <c r="M362" s="490"/>
      <c r="N362" s="490"/>
    </row>
    <row r="363" spans="11:14">
      <c r="K363" s="490"/>
      <c r="L363" s="490"/>
      <c r="M363" s="490"/>
      <c r="N363" s="490"/>
    </row>
    <row r="364" spans="11:14">
      <c r="K364" s="490"/>
      <c r="L364" s="490"/>
      <c r="M364" s="490"/>
      <c r="N364" s="490"/>
    </row>
    <row r="365" spans="11:14">
      <c r="K365" s="490"/>
      <c r="L365" s="490"/>
      <c r="M365" s="490"/>
      <c r="N365" s="490"/>
    </row>
    <row r="366" spans="11:14">
      <c r="K366" s="490"/>
      <c r="L366" s="490"/>
      <c r="M366" s="490"/>
      <c r="N366" s="490"/>
    </row>
    <row r="367" spans="11:14">
      <c r="K367" s="490"/>
      <c r="L367" s="490"/>
      <c r="M367" s="490"/>
      <c r="N367" s="490"/>
    </row>
    <row r="368" spans="11:14">
      <c r="K368" s="490"/>
      <c r="L368" s="490"/>
      <c r="M368" s="490"/>
      <c r="N368" s="490"/>
    </row>
    <row r="369" spans="11:14">
      <c r="K369" s="490"/>
      <c r="L369" s="490"/>
      <c r="M369" s="490"/>
      <c r="N369" s="490"/>
    </row>
    <row r="370" spans="11:14">
      <c r="K370" s="490"/>
      <c r="L370" s="490"/>
      <c r="M370" s="490"/>
      <c r="N370" s="490"/>
    </row>
    <row r="371" spans="11:14">
      <c r="K371" s="490"/>
      <c r="L371" s="490"/>
      <c r="M371" s="490"/>
      <c r="N371" s="490"/>
    </row>
    <row r="372" spans="11:14">
      <c r="K372" s="490"/>
      <c r="L372" s="490"/>
      <c r="M372" s="490"/>
      <c r="N372" s="490"/>
    </row>
    <row r="373" spans="11:14">
      <c r="K373" s="490"/>
      <c r="L373" s="490"/>
      <c r="M373" s="490"/>
      <c r="N373" s="490"/>
    </row>
    <row r="374" spans="11:14">
      <c r="K374" s="490"/>
      <c r="L374" s="490"/>
      <c r="M374" s="490"/>
      <c r="N374" s="490"/>
    </row>
    <row r="375" spans="11:14">
      <c r="K375" s="490"/>
      <c r="L375" s="490"/>
      <c r="M375" s="490"/>
      <c r="N375" s="490"/>
    </row>
    <row r="376" spans="11:14">
      <c r="K376" s="490"/>
      <c r="L376" s="490"/>
      <c r="M376" s="490"/>
      <c r="N376" s="490"/>
    </row>
    <row r="377" spans="11:14">
      <c r="K377" s="490"/>
      <c r="L377" s="490"/>
      <c r="M377" s="490"/>
      <c r="N377" s="490"/>
    </row>
    <row r="378" spans="11:14">
      <c r="K378" s="490"/>
      <c r="L378" s="490"/>
      <c r="M378" s="490"/>
      <c r="N378" s="490"/>
    </row>
    <row r="379" spans="11:14">
      <c r="K379" s="490"/>
      <c r="L379" s="490"/>
      <c r="M379" s="490"/>
      <c r="N379" s="490"/>
    </row>
    <row r="380" spans="11:14">
      <c r="K380" s="490"/>
      <c r="L380" s="490"/>
      <c r="M380" s="490"/>
      <c r="N380" s="490"/>
    </row>
    <row r="381" spans="11:14">
      <c r="K381" s="490"/>
      <c r="L381" s="490"/>
      <c r="M381" s="490"/>
      <c r="N381" s="490"/>
    </row>
    <row r="382" spans="11:14">
      <c r="K382" s="490"/>
      <c r="L382" s="490"/>
      <c r="M382" s="490"/>
      <c r="N382" s="490"/>
    </row>
    <row r="383" spans="11:14">
      <c r="K383" s="490"/>
      <c r="L383" s="490"/>
      <c r="M383" s="490"/>
      <c r="N383" s="490"/>
    </row>
    <row r="384" spans="11:14">
      <c r="K384" s="490"/>
      <c r="L384" s="490"/>
      <c r="M384" s="490"/>
      <c r="N384" s="490"/>
    </row>
    <row r="385" spans="11:14">
      <c r="K385" s="490"/>
      <c r="L385" s="490"/>
      <c r="M385" s="490"/>
      <c r="N385" s="490"/>
    </row>
    <row r="386" spans="11:14">
      <c r="K386" s="490"/>
      <c r="L386" s="490"/>
      <c r="M386" s="490"/>
      <c r="N386" s="490"/>
    </row>
    <row r="387" spans="11:14">
      <c r="K387" s="490"/>
      <c r="L387" s="490"/>
      <c r="M387" s="490"/>
      <c r="N387" s="490"/>
    </row>
    <row r="388" spans="11:14">
      <c r="K388" s="490"/>
      <c r="L388" s="490"/>
      <c r="M388" s="490"/>
      <c r="N388" s="490"/>
    </row>
    <row r="389" spans="11:14">
      <c r="K389" s="490"/>
      <c r="L389" s="490"/>
      <c r="M389" s="490"/>
      <c r="N389" s="490"/>
    </row>
    <row r="390" spans="11:14">
      <c r="K390" s="490"/>
      <c r="L390" s="490"/>
      <c r="M390" s="490"/>
      <c r="N390" s="490"/>
    </row>
    <row r="391" spans="11:14">
      <c r="K391" s="490"/>
      <c r="L391" s="490"/>
      <c r="M391" s="490"/>
      <c r="N391" s="490"/>
    </row>
    <row r="392" spans="11:14">
      <c r="K392" s="490"/>
      <c r="L392" s="490"/>
      <c r="M392" s="490"/>
      <c r="N392" s="490"/>
    </row>
    <row r="393" spans="11:14">
      <c r="K393" s="490"/>
      <c r="L393" s="490"/>
      <c r="M393" s="490"/>
      <c r="N393" s="490"/>
    </row>
    <row r="394" spans="11:14">
      <c r="K394" s="490"/>
      <c r="L394" s="490"/>
      <c r="M394" s="490"/>
      <c r="N394" s="490"/>
    </row>
    <row r="395" spans="11:14">
      <c r="K395" s="490"/>
      <c r="L395" s="490"/>
      <c r="M395" s="490"/>
      <c r="N395" s="490"/>
    </row>
    <row r="396" spans="11:14">
      <c r="K396" s="490"/>
      <c r="L396" s="490"/>
      <c r="M396" s="490"/>
      <c r="N396" s="490"/>
    </row>
    <row r="397" spans="11:14">
      <c r="K397" s="490"/>
      <c r="L397" s="490"/>
      <c r="M397" s="490"/>
      <c r="N397" s="490"/>
    </row>
    <row r="398" spans="11:14">
      <c r="K398" s="490"/>
      <c r="L398" s="490"/>
      <c r="M398" s="490"/>
      <c r="N398" s="490"/>
    </row>
    <row r="399" spans="11:14">
      <c r="K399" s="490"/>
      <c r="L399" s="490"/>
      <c r="M399" s="490"/>
      <c r="N399" s="490"/>
    </row>
    <row r="400" spans="11:14">
      <c r="K400" s="490"/>
      <c r="L400" s="490"/>
      <c r="M400" s="490"/>
      <c r="N400" s="490"/>
    </row>
    <row r="401" spans="11:14">
      <c r="K401" s="490"/>
      <c r="L401" s="490"/>
      <c r="M401" s="490"/>
      <c r="N401" s="490"/>
    </row>
    <row r="402" spans="11:14">
      <c r="K402" s="490"/>
      <c r="L402" s="490"/>
      <c r="M402" s="490"/>
      <c r="N402" s="490"/>
    </row>
    <row r="403" spans="11:14">
      <c r="K403" s="490"/>
      <c r="L403" s="490"/>
      <c r="M403" s="490"/>
      <c r="N403" s="490"/>
    </row>
    <row r="404" spans="11:14">
      <c r="K404" s="490"/>
      <c r="L404" s="490"/>
      <c r="M404" s="490"/>
      <c r="N404" s="490"/>
    </row>
    <row r="405" spans="11:14">
      <c r="K405" s="490"/>
      <c r="L405" s="490"/>
      <c r="M405" s="490"/>
      <c r="N405" s="490"/>
    </row>
    <row r="406" spans="11:14">
      <c r="K406" s="490"/>
      <c r="L406" s="490"/>
      <c r="M406" s="490"/>
      <c r="N406" s="490"/>
    </row>
    <row r="407" spans="11:14">
      <c r="K407" s="490"/>
      <c r="L407" s="490"/>
      <c r="M407" s="490"/>
      <c r="N407" s="490"/>
    </row>
    <row r="408" spans="11:14">
      <c r="K408" s="490"/>
      <c r="L408" s="490"/>
      <c r="M408" s="490"/>
      <c r="N408" s="490"/>
    </row>
    <row r="409" spans="11:14">
      <c r="K409" s="490"/>
      <c r="L409" s="490"/>
      <c r="M409" s="490"/>
      <c r="N409" s="490"/>
    </row>
    <row r="410" spans="11:14">
      <c r="K410" s="490"/>
      <c r="L410" s="490"/>
      <c r="M410" s="490"/>
      <c r="N410" s="490"/>
    </row>
    <row r="411" spans="11:14">
      <c r="K411" s="490"/>
      <c r="L411" s="490"/>
      <c r="M411" s="490"/>
      <c r="N411" s="490"/>
    </row>
    <row r="412" spans="11:14">
      <c r="K412" s="490"/>
      <c r="L412" s="490"/>
      <c r="M412" s="490"/>
      <c r="N412" s="490"/>
    </row>
    <row r="413" spans="11:14">
      <c r="K413" s="490"/>
      <c r="L413" s="490"/>
      <c r="M413" s="490"/>
      <c r="N413" s="490"/>
    </row>
    <row r="414" spans="11:14">
      <c r="K414" s="490"/>
      <c r="L414" s="490"/>
      <c r="M414" s="490"/>
      <c r="N414" s="490"/>
    </row>
    <row r="415" spans="11:14">
      <c r="K415" s="490"/>
      <c r="L415" s="490"/>
      <c r="M415" s="490"/>
      <c r="N415" s="490"/>
    </row>
    <row r="416" spans="11:14">
      <c r="K416" s="490"/>
      <c r="L416" s="490"/>
      <c r="M416" s="490"/>
      <c r="N416" s="490"/>
    </row>
    <row r="417" spans="11:14">
      <c r="K417" s="490"/>
      <c r="L417" s="490"/>
      <c r="M417" s="490"/>
      <c r="N417" s="490"/>
    </row>
    <row r="418" spans="11:14">
      <c r="K418" s="490"/>
      <c r="L418" s="490"/>
      <c r="M418" s="490"/>
      <c r="N418" s="490"/>
    </row>
    <row r="419" spans="11:14">
      <c r="K419" s="490"/>
      <c r="L419" s="490"/>
      <c r="M419" s="490"/>
      <c r="N419" s="490"/>
    </row>
    <row r="420" spans="11:14">
      <c r="K420" s="490"/>
      <c r="L420" s="490"/>
      <c r="M420" s="490"/>
      <c r="N420" s="490"/>
    </row>
    <row r="421" spans="11:14">
      <c r="K421" s="490"/>
      <c r="L421" s="490"/>
      <c r="M421" s="490"/>
      <c r="N421" s="490"/>
    </row>
    <row r="422" spans="11:14">
      <c r="K422" s="490"/>
      <c r="L422" s="490"/>
      <c r="M422" s="490"/>
      <c r="N422" s="490"/>
    </row>
    <row r="423" spans="11:14">
      <c r="K423" s="490"/>
      <c r="L423" s="490"/>
      <c r="M423" s="490"/>
      <c r="N423" s="490"/>
    </row>
    <row r="424" spans="11:14">
      <c r="K424" s="490"/>
      <c r="L424" s="490"/>
      <c r="M424" s="490"/>
      <c r="N424" s="490"/>
    </row>
    <row r="425" spans="11:14">
      <c r="K425" s="490"/>
      <c r="L425" s="490"/>
      <c r="M425" s="490"/>
      <c r="N425" s="490"/>
    </row>
    <row r="426" spans="11:14">
      <c r="K426" s="490"/>
      <c r="L426" s="490"/>
      <c r="M426" s="490"/>
      <c r="N426" s="490"/>
    </row>
    <row r="427" spans="11:14">
      <c r="K427" s="490"/>
      <c r="L427" s="490"/>
      <c r="M427" s="490"/>
      <c r="N427" s="490"/>
    </row>
    <row r="428" spans="11:14">
      <c r="K428" s="490"/>
      <c r="L428" s="490"/>
      <c r="M428" s="490"/>
      <c r="N428" s="490"/>
    </row>
    <row r="429" spans="11:14">
      <c r="K429" s="490"/>
      <c r="L429" s="490"/>
      <c r="M429" s="490"/>
      <c r="N429" s="490"/>
    </row>
    <row r="430" spans="11:14">
      <c r="K430" s="490"/>
      <c r="L430" s="490"/>
      <c r="M430" s="490"/>
      <c r="N430" s="490"/>
    </row>
    <row r="431" spans="11:14">
      <c r="K431" s="490"/>
      <c r="L431" s="490"/>
      <c r="M431" s="490"/>
      <c r="N431" s="490"/>
    </row>
    <row r="432" spans="11:14">
      <c r="K432" s="490"/>
      <c r="L432" s="490"/>
      <c r="M432" s="490"/>
      <c r="N432" s="490"/>
    </row>
    <row r="433" spans="11:14">
      <c r="K433" s="490"/>
      <c r="L433" s="490"/>
      <c r="M433" s="490"/>
      <c r="N433" s="490"/>
    </row>
    <row r="434" spans="11:14">
      <c r="K434" s="490"/>
      <c r="L434" s="490"/>
      <c r="M434" s="490"/>
      <c r="N434" s="490"/>
    </row>
    <row r="435" spans="11:14">
      <c r="K435" s="490"/>
      <c r="L435" s="490"/>
      <c r="M435" s="490"/>
      <c r="N435" s="490"/>
    </row>
    <row r="436" spans="11:14">
      <c r="K436" s="490"/>
      <c r="L436" s="490"/>
      <c r="M436" s="490"/>
      <c r="N436" s="490"/>
    </row>
    <row r="437" spans="11:14">
      <c r="K437" s="490"/>
      <c r="L437" s="490"/>
      <c r="M437" s="490"/>
      <c r="N437" s="490"/>
    </row>
    <row r="438" spans="11:14">
      <c r="K438" s="490"/>
      <c r="L438" s="490"/>
      <c r="M438" s="490"/>
      <c r="N438" s="490"/>
    </row>
    <row r="439" spans="11:14">
      <c r="K439" s="490"/>
      <c r="L439" s="490"/>
      <c r="M439" s="490"/>
      <c r="N439" s="490"/>
    </row>
    <row r="440" spans="11:14">
      <c r="K440" s="490"/>
      <c r="L440" s="490"/>
      <c r="M440" s="490"/>
      <c r="N440" s="490"/>
    </row>
    <row r="441" spans="11:14">
      <c r="K441" s="490"/>
      <c r="L441" s="490"/>
      <c r="M441" s="490"/>
      <c r="N441" s="490"/>
    </row>
    <row r="442" spans="11:14">
      <c r="K442" s="490"/>
      <c r="L442" s="490"/>
      <c r="M442" s="490"/>
      <c r="N442" s="490"/>
    </row>
    <row r="443" spans="11:14">
      <c r="K443" s="490"/>
      <c r="L443" s="490"/>
      <c r="M443" s="490"/>
      <c r="N443" s="490"/>
    </row>
    <row r="444" spans="11:14">
      <c r="K444" s="490"/>
      <c r="L444" s="490"/>
      <c r="M444" s="490"/>
      <c r="N444" s="490"/>
    </row>
    <row r="445" spans="11:14">
      <c r="K445" s="490"/>
      <c r="L445" s="490"/>
      <c r="M445" s="490"/>
      <c r="N445" s="490"/>
    </row>
    <row r="446" spans="11:14">
      <c r="K446" s="490"/>
      <c r="L446" s="490"/>
      <c r="M446" s="490"/>
      <c r="N446" s="490"/>
    </row>
    <row r="447" spans="11:14">
      <c r="K447" s="490"/>
      <c r="L447" s="490"/>
      <c r="M447" s="490"/>
      <c r="N447" s="490"/>
    </row>
    <row r="448" spans="11:14">
      <c r="K448" s="490"/>
      <c r="L448" s="490"/>
      <c r="M448" s="490"/>
      <c r="N448" s="490"/>
    </row>
    <row r="449" spans="11:14">
      <c r="K449" s="490"/>
      <c r="L449" s="490"/>
      <c r="M449" s="490"/>
      <c r="N449" s="490"/>
    </row>
    <row r="450" spans="11:14">
      <c r="K450" s="490"/>
      <c r="L450" s="490"/>
      <c r="M450" s="490"/>
      <c r="N450" s="490"/>
    </row>
    <row r="451" spans="11:14">
      <c r="K451" s="490"/>
      <c r="L451" s="490"/>
      <c r="M451" s="490"/>
      <c r="N451" s="490"/>
    </row>
    <row r="452" spans="11:14">
      <c r="K452" s="490"/>
      <c r="L452" s="490"/>
      <c r="M452" s="490"/>
      <c r="N452" s="490"/>
    </row>
    <row r="453" spans="11:14">
      <c r="K453" s="490"/>
      <c r="L453" s="490"/>
      <c r="M453" s="490"/>
      <c r="N453" s="490"/>
    </row>
    <row r="454" spans="11:14">
      <c r="K454" s="490"/>
      <c r="L454" s="490"/>
      <c r="M454" s="490"/>
      <c r="N454" s="490"/>
    </row>
    <row r="455" spans="11:14">
      <c r="K455" s="490"/>
      <c r="L455" s="490"/>
      <c r="M455" s="490"/>
      <c r="N455" s="490"/>
    </row>
    <row r="456" spans="11:14">
      <c r="K456" s="490"/>
      <c r="L456" s="490"/>
      <c r="M456" s="490"/>
      <c r="N456" s="490"/>
    </row>
    <row r="457" spans="11:14">
      <c r="K457" s="490"/>
      <c r="L457" s="490"/>
      <c r="M457" s="490"/>
      <c r="N457" s="490"/>
    </row>
    <row r="458" spans="11:14">
      <c r="K458" s="490"/>
      <c r="L458" s="490"/>
      <c r="M458" s="490"/>
      <c r="N458" s="490"/>
    </row>
    <row r="459" spans="11:14">
      <c r="K459" s="490"/>
      <c r="L459" s="490"/>
      <c r="M459" s="490"/>
      <c r="N459" s="490"/>
    </row>
    <row r="460" spans="11:14">
      <c r="K460" s="490"/>
      <c r="L460" s="490"/>
      <c r="M460" s="490"/>
      <c r="N460" s="490"/>
    </row>
    <row r="461" spans="11:14">
      <c r="K461" s="490"/>
      <c r="L461" s="490"/>
      <c r="M461" s="490"/>
      <c r="N461" s="490"/>
    </row>
    <row r="462" spans="11:14">
      <c r="K462" s="490"/>
      <c r="L462" s="490"/>
      <c r="M462" s="490"/>
      <c r="N462" s="490"/>
    </row>
    <row r="463" spans="11:14">
      <c r="K463" s="490"/>
      <c r="L463" s="490"/>
      <c r="M463" s="490"/>
      <c r="N463" s="490"/>
    </row>
    <row r="464" spans="11:14">
      <c r="K464" s="490"/>
      <c r="L464" s="490"/>
      <c r="M464" s="490"/>
      <c r="N464" s="490"/>
    </row>
    <row r="465" spans="11:14">
      <c r="K465" s="490"/>
      <c r="L465" s="490"/>
      <c r="M465" s="490"/>
      <c r="N465" s="490"/>
    </row>
    <row r="466" spans="11:14">
      <c r="K466" s="490"/>
      <c r="L466" s="490"/>
      <c r="M466" s="490"/>
      <c r="N466" s="490"/>
    </row>
    <row r="467" spans="11:14">
      <c r="K467" s="490"/>
      <c r="L467" s="490"/>
      <c r="M467" s="490"/>
      <c r="N467" s="490"/>
    </row>
    <row r="468" spans="11:14">
      <c r="K468" s="490"/>
      <c r="L468" s="490"/>
      <c r="M468" s="490"/>
      <c r="N468" s="490"/>
    </row>
    <row r="469" spans="11:14">
      <c r="K469" s="490"/>
      <c r="L469" s="490"/>
      <c r="M469" s="490"/>
      <c r="N469" s="490"/>
    </row>
    <row r="470" spans="11:14">
      <c r="K470" s="490"/>
      <c r="L470" s="490"/>
      <c r="M470" s="490"/>
      <c r="N470" s="490"/>
    </row>
    <row r="471" spans="11:14">
      <c r="K471" s="490"/>
      <c r="L471" s="490"/>
      <c r="M471" s="490"/>
      <c r="N471" s="490"/>
    </row>
    <row r="472" spans="11:14">
      <c r="K472" s="490"/>
      <c r="L472" s="490"/>
      <c r="M472" s="490"/>
      <c r="N472" s="490"/>
    </row>
    <row r="473" spans="11:14">
      <c r="K473" s="490"/>
      <c r="L473" s="490"/>
      <c r="M473" s="490"/>
      <c r="N473" s="490"/>
    </row>
    <row r="474" spans="11:14">
      <c r="K474" s="490"/>
      <c r="L474" s="490"/>
      <c r="M474" s="490"/>
      <c r="N474" s="490"/>
    </row>
    <row r="475" spans="11:14">
      <c r="K475" s="490"/>
      <c r="L475" s="490"/>
      <c r="M475" s="490"/>
      <c r="N475" s="490"/>
    </row>
    <row r="476" spans="11:14">
      <c r="K476" s="490"/>
      <c r="L476" s="490"/>
      <c r="M476" s="490"/>
      <c r="N476" s="490"/>
    </row>
    <row r="477" spans="11:14">
      <c r="K477" s="490"/>
      <c r="L477" s="490"/>
      <c r="M477" s="490"/>
      <c r="N477" s="490"/>
    </row>
    <row r="478" spans="11:14">
      <c r="K478" s="490"/>
      <c r="L478" s="490"/>
      <c r="M478" s="490"/>
      <c r="N478" s="490"/>
    </row>
    <row r="479" spans="11:14">
      <c r="K479" s="490"/>
      <c r="L479" s="490"/>
      <c r="M479" s="490"/>
      <c r="N479" s="490"/>
    </row>
    <row r="480" spans="11:14">
      <c r="K480" s="490"/>
      <c r="L480" s="490"/>
      <c r="M480" s="490"/>
      <c r="N480" s="490"/>
    </row>
    <row r="481" spans="11:14">
      <c r="K481" s="490"/>
      <c r="L481" s="490"/>
      <c r="M481" s="490"/>
      <c r="N481" s="490"/>
    </row>
    <row r="482" spans="11:14">
      <c r="K482" s="490"/>
      <c r="L482" s="490"/>
      <c r="M482" s="490"/>
      <c r="N482" s="490"/>
    </row>
    <row r="483" spans="11:14">
      <c r="K483" s="490"/>
      <c r="L483" s="490"/>
      <c r="M483" s="490"/>
      <c r="N483" s="490"/>
    </row>
    <row r="484" spans="11:14">
      <c r="K484" s="490"/>
      <c r="L484" s="490"/>
      <c r="M484" s="490"/>
      <c r="N484" s="490"/>
    </row>
    <row r="485" spans="11:14">
      <c r="K485" s="490"/>
      <c r="L485" s="490"/>
      <c r="M485" s="490"/>
      <c r="N485" s="490"/>
    </row>
    <row r="486" spans="11:14">
      <c r="K486" s="490"/>
      <c r="L486" s="490"/>
      <c r="M486" s="490"/>
      <c r="N486" s="490"/>
    </row>
    <row r="487" spans="11:14">
      <c r="K487" s="490"/>
      <c r="L487" s="490"/>
      <c r="M487" s="490"/>
      <c r="N487" s="490"/>
    </row>
    <row r="488" spans="11:14">
      <c r="K488" s="490"/>
      <c r="L488" s="490"/>
      <c r="M488" s="490"/>
      <c r="N488" s="490"/>
    </row>
    <row r="489" spans="11:14">
      <c r="K489" s="490"/>
      <c r="L489" s="490"/>
      <c r="M489" s="490"/>
      <c r="N489" s="490"/>
    </row>
    <row r="490" spans="11:14">
      <c r="K490" s="490"/>
      <c r="L490" s="490"/>
      <c r="M490" s="490"/>
      <c r="N490" s="490"/>
    </row>
    <row r="491" spans="11:14">
      <c r="K491" s="490"/>
      <c r="L491" s="490"/>
      <c r="M491" s="490"/>
      <c r="N491" s="490"/>
    </row>
    <row r="492" spans="11:14">
      <c r="K492" s="490"/>
      <c r="L492" s="490"/>
      <c r="M492" s="490"/>
      <c r="N492" s="490"/>
    </row>
    <row r="493" spans="11:14">
      <c r="K493" s="490"/>
      <c r="L493" s="490"/>
      <c r="M493" s="490"/>
      <c r="N493" s="490"/>
    </row>
    <row r="494" spans="11:14">
      <c r="K494" s="490"/>
      <c r="L494" s="490"/>
      <c r="M494" s="490"/>
      <c r="N494" s="490"/>
    </row>
    <row r="495" spans="11:14">
      <c r="K495" s="490"/>
      <c r="L495" s="490"/>
      <c r="M495" s="490"/>
      <c r="N495" s="490"/>
    </row>
    <row r="496" spans="11:14">
      <c r="K496" s="490"/>
      <c r="L496" s="490"/>
      <c r="M496" s="490"/>
      <c r="N496" s="490"/>
    </row>
    <row r="497" spans="11:14">
      <c r="K497" s="490"/>
      <c r="L497" s="490"/>
      <c r="M497" s="490"/>
      <c r="N497" s="490"/>
    </row>
    <row r="498" spans="11:14">
      <c r="K498" s="490"/>
      <c r="L498" s="490"/>
      <c r="M498" s="490"/>
      <c r="N498" s="490"/>
    </row>
    <row r="499" spans="11:14">
      <c r="K499" s="490"/>
      <c r="L499" s="490"/>
      <c r="M499" s="490"/>
      <c r="N499" s="490"/>
    </row>
    <row r="500" spans="11:14">
      <c r="K500" s="490"/>
      <c r="L500" s="490"/>
      <c r="M500" s="490"/>
      <c r="N500" s="490"/>
    </row>
    <row r="501" spans="11:14">
      <c r="K501" s="490"/>
      <c r="L501" s="490"/>
      <c r="M501" s="490"/>
      <c r="N501" s="490"/>
    </row>
    <row r="502" spans="11:14">
      <c r="K502" s="490"/>
      <c r="L502" s="490"/>
      <c r="M502" s="490"/>
      <c r="N502" s="490"/>
    </row>
    <row r="503" spans="11:14">
      <c r="K503" s="490"/>
      <c r="L503" s="490"/>
      <c r="M503" s="490"/>
      <c r="N503" s="490"/>
    </row>
    <row r="504" spans="11:14">
      <c r="K504" s="490"/>
      <c r="L504" s="490"/>
      <c r="M504" s="490"/>
      <c r="N504" s="490"/>
    </row>
    <row r="505" spans="11:14">
      <c r="K505" s="490"/>
      <c r="L505" s="490"/>
      <c r="M505" s="490"/>
      <c r="N505" s="490"/>
    </row>
    <row r="506" spans="11:14">
      <c r="K506" s="490"/>
      <c r="L506" s="490"/>
      <c r="M506" s="490"/>
      <c r="N506" s="490"/>
    </row>
    <row r="507" spans="11:14">
      <c r="K507" s="490"/>
      <c r="L507" s="490"/>
      <c r="M507" s="490"/>
      <c r="N507" s="490"/>
    </row>
    <row r="508" spans="11:14">
      <c r="K508" s="490"/>
      <c r="L508" s="490"/>
      <c r="M508" s="490"/>
      <c r="N508" s="490"/>
    </row>
    <row r="509" spans="11:14">
      <c r="K509" s="490"/>
      <c r="L509" s="490"/>
      <c r="M509" s="490"/>
      <c r="N509" s="490"/>
    </row>
    <row r="510" spans="11:14">
      <c r="K510" s="490"/>
      <c r="L510" s="490"/>
      <c r="M510" s="490"/>
      <c r="N510" s="490"/>
    </row>
    <row r="511" spans="11:14">
      <c r="K511" s="490"/>
      <c r="L511" s="490"/>
      <c r="M511" s="490"/>
      <c r="N511" s="490"/>
    </row>
    <row r="512" spans="11:14">
      <c r="K512" s="490"/>
      <c r="L512" s="490"/>
      <c r="M512" s="490"/>
      <c r="N512" s="490"/>
    </row>
    <row r="513" spans="11:14">
      <c r="K513" s="490"/>
      <c r="L513" s="490"/>
      <c r="M513" s="490"/>
      <c r="N513" s="490"/>
    </row>
    <row r="514" spans="11:14">
      <c r="K514" s="490"/>
      <c r="L514" s="490"/>
      <c r="M514" s="490"/>
      <c r="N514" s="490"/>
    </row>
    <row r="515" spans="11:14">
      <c r="K515" s="490"/>
      <c r="L515" s="490"/>
      <c r="M515" s="490"/>
      <c r="N515" s="490"/>
    </row>
    <row r="516" spans="11:14">
      <c r="K516" s="490"/>
      <c r="L516" s="490"/>
      <c r="M516" s="490"/>
      <c r="N516" s="490"/>
    </row>
    <row r="517" spans="11:14">
      <c r="K517" s="490"/>
      <c r="L517" s="490"/>
      <c r="M517" s="490"/>
      <c r="N517" s="490"/>
    </row>
    <row r="518" spans="11:14">
      <c r="K518" s="490"/>
      <c r="L518" s="490"/>
      <c r="M518" s="490"/>
      <c r="N518" s="490"/>
    </row>
    <row r="519" spans="11:14">
      <c r="K519" s="490"/>
      <c r="L519" s="490"/>
      <c r="M519" s="490"/>
      <c r="N519" s="490"/>
    </row>
    <row r="520" spans="11:14">
      <c r="K520" s="490"/>
      <c r="L520" s="490"/>
      <c r="M520" s="490"/>
      <c r="N520" s="490"/>
    </row>
    <row r="521" spans="11:14">
      <c r="K521" s="490"/>
      <c r="L521" s="490"/>
      <c r="M521" s="490"/>
      <c r="N521" s="490"/>
    </row>
    <row r="522" spans="11:14">
      <c r="K522" s="490"/>
      <c r="L522" s="490"/>
      <c r="M522" s="490"/>
      <c r="N522" s="490"/>
    </row>
    <row r="523" spans="11:14">
      <c r="K523" s="490"/>
      <c r="L523" s="490"/>
      <c r="M523" s="490"/>
      <c r="N523" s="490"/>
    </row>
    <row r="524" spans="11:14">
      <c r="K524" s="490"/>
      <c r="L524" s="490"/>
      <c r="M524" s="490"/>
      <c r="N524" s="490"/>
    </row>
    <row r="525" spans="11:14">
      <c r="K525" s="490"/>
      <c r="L525" s="490"/>
      <c r="M525" s="490"/>
      <c r="N525" s="490"/>
    </row>
    <row r="526" spans="11:14">
      <c r="K526" s="490"/>
      <c r="L526" s="490"/>
      <c r="M526" s="490"/>
      <c r="N526" s="490"/>
    </row>
    <row r="527" spans="11:14">
      <c r="K527" s="490"/>
      <c r="L527" s="490"/>
      <c r="M527" s="490"/>
      <c r="N527" s="490"/>
    </row>
    <row r="528" spans="11:14">
      <c r="K528" s="490"/>
      <c r="L528" s="490"/>
      <c r="M528" s="490"/>
      <c r="N528" s="490"/>
    </row>
    <row r="529" spans="11:14">
      <c r="K529" s="490"/>
      <c r="L529" s="490"/>
      <c r="M529" s="490"/>
      <c r="N529" s="490"/>
    </row>
    <row r="530" spans="11:14">
      <c r="K530" s="490"/>
      <c r="L530" s="490"/>
      <c r="M530" s="490"/>
      <c r="N530" s="490"/>
    </row>
    <row r="531" spans="11:14">
      <c r="K531" s="490"/>
      <c r="L531" s="490"/>
      <c r="M531" s="490"/>
      <c r="N531" s="490"/>
    </row>
    <row r="532" spans="11:14">
      <c r="K532" s="490"/>
      <c r="L532" s="490"/>
      <c r="M532" s="490"/>
      <c r="N532" s="490"/>
    </row>
    <row r="533" spans="11:14">
      <c r="K533" s="490"/>
      <c r="L533" s="490"/>
      <c r="M533" s="490"/>
      <c r="N533" s="490"/>
    </row>
    <row r="534" spans="11:14">
      <c r="K534" s="490"/>
      <c r="L534" s="490"/>
      <c r="M534" s="490"/>
      <c r="N534" s="490"/>
    </row>
    <row r="535" spans="11:14">
      <c r="K535" s="490"/>
      <c r="L535" s="490"/>
      <c r="M535" s="490"/>
      <c r="N535" s="490"/>
    </row>
    <row r="536" spans="11:14">
      <c r="K536" s="490"/>
      <c r="L536" s="490"/>
      <c r="M536" s="490"/>
      <c r="N536" s="490"/>
    </row>
    <row r="537" spans="11:14">
      <c r="K537" s="490"/>
      <c r="L537" s="490"/>
      <c r="M537" s="490"/>
      <c r="N537" s="490"/>
    </row>
    <row r="538" spans="11:14">
      <c r="K538" s="490"/>
      <c r="L538" s="490"/>
      <c r="M538" s="490"/>
      <c r="N538" s="490"/>
    </row>
    <row r="539" spans="11:14">
      <c r="K539" s="490"/>
      <c r="L539" s="490"/>
      <c r="M539" s="490"/>
      <c r="N539" s="490"/>
    </row>
    <row r="540" spans="11:14">
      <c r="K540" s="490"/>
      <c r="L540" s="490"/>
      <c r="M540" s="490"/>
      <c r="N540" s="490"/>
    </row>
    <row r="541" spans="11:14">
      <c r="K541" s="490"/>
      <c r="L541" s="490"/>
      <c r="M541" s="490"/>
      <c r="N541" s="490"/>
    </row>
    <row r="542" spans="11:14">
      <c r="K542" s="490"/>
      <c r="L542" s="490"/>
      <c r="M542" s="490"/>
      <c r="N542" s="490"/>
    </row>
    <row r="543" spans="11:14">
      <c r="K543" s="490"/>
      <c r="L543" s="490"/>
      <c r="M543" s="490"/>
      <c r="N543" s="490"/>
    </row>
  </sheetData>
  <customSheetViews>
    <customSheetView guid="{72FF4EB1-1EC1-492E-9F48-B19563C44EC9}" scale="80" state="hidden" topLeftCell="A7">
      <selection activeCell="C89" sqref="C89:D89"/>
      <pageMargins left="0.70866141732283472" right="0.70866141732283472" top="0.74803149606299213" bottom="0.74803149606299213" header="0.31496062992125984" footer="0.31496062992125984"/>
      <pageSetup paperSize="9" scale="70" orientation="landscape" r:id="rId1"/>
    </customSheetView>
    <customSheetView guid="{305D66AA-67D0-E942-B2C2-1F4A2CEDD5CA}" scale="90" topLeftCell="A16">
      <selection activeCell="M6" sqref="M6"/>
      <pageMargins left="0.70866141732283472" right="0.70866141732283472" top="0.74803149606299213" bottom="0.74803149606299213" header="0.31496062992125984" footer="0.31496062992125984"/>
      <pageSetup paperSize="9" scale="70" orientation="landscape" r:id="rId2"/>
    </customSheetView>
    <customSheetView guid="{C747A0BA-493C-4B41-8166-10CA03BB7D9E}" scale="90" showPageBreaks="1" hiddenRows="1" topLeftCell="C253">
      <selection activeCell="C267" sqref="C267"/>
      <pageMargins left="0.70866141732283472" right="0.70866141732283472" top="0.74803149606299213" bottom="0.74803149606299213" header="0.31496062992125984" footer="0.31496062992125984"/>
      <pageSetup paperSize="9" scale="60" orientation="landscape" r:id="rId3"/>
    </customSheetView>
    <customSheetView guid="{75097B10-F815-4D38-AF4F-AFA5E65ACDA2}" scale="80">
      <selection activeCell="D89" sqref="D89"/>
      <pageMargins left="0.70866141732283472" right="0.70866141732283472" top="0.74803149606299213" bottom="0.74803149606299213" header="0.31496062992125984" footer="0.31496062992125984"/>
      <pageSetup paperSize="9" scale="70" orientation="landscape" r:id="rId4"/>
    </customSheetView>
    <customSheetView guid="{B2D4BF71-E217-4E4F-8FD3-0F71C993FD2B}" scale="90" topLeftCell="D66">
      <selection activeCell="H70" sqref="H70"/>
      <pageMargins left="0.70866141732283472" right="0.70866141732283472" top="0.74803149606299213" bottom="0.74803149606299213" header="0.31496062992125984" footer="0.31496062992125984"/>
      <pageSetup paperSize="9" scale="70" orientation="landscape" r:id="rId5"/>
    </customSheetView>
    <customSheetView guid="{A20CAF61-ED7F-4543-9121-3949E9E471D3}" scale="90" topLeftCell="A79">
      <selection activeCell="I79" sqref="I79"/>
      <pageMargins left="0.70866141732283472" right="0.70866141732283472" top="0.74803149606299213" bottom="0.74803149606299213" header="0.31496062992125984" footer="0.31496062992125984"/>
      <pageSetup paperSize="9" scale="70" orientation="landscape" r:id="rId6"/>
    </customSheetView>
    <customSheetView guid="{18B1A8AB-C304-43E7-9FC1-633886D49189}" scale="68" topLeftCell="A75">
      <selection activeCell="P93" sqref="P93"/>
      <pageMargins left="0.70866141732283472" right="0.70866141732283472" top="0.74803149606299213" bottom="0.74803149606299213" header="0.31496062992125984" footer="0.31496062992125984"/>
      <pageSetup paperSize="9" scale="70" orientation="landscape" r:id="rId7"/>
    </customSheetView>
    <customSheetView guid="{8CF95058-DAE7-456F-9282-6C0F12A28B2A}" scale="80" topLeftCell="A7">
      <selection activeCell="C89" sqref="C89:D89"/>
      <pageMargins left="0.70866141732283472" right="0.70866141732283472" top="0.74803149606299213" bottom="0.74803149606299213" header="0.31496062992125984" footer="0.31496062992125984"/>
      <pageSetup paperSize="9" scale="70" orientation="landscape" r:id="rId8"/>
    </customSheetView>
  </customSheetViews>
  <mergeCells count="12">
    <mergeCell ref="C108:C110"/>
    <mergeCell ref="C3:K3"/>
    <mergeCell ref="B4:K4"/>
    <mergeCell ref="C5:K5"/>
    <mergeCell ref="C6:G6"/>
    <mergeCell ref="C8:D8"/>
    <mergeCell ref="C9:K9"/>
    <mergeCell ref="C89:D89"/>
    <mergeCell ref="C90:E90"/>
    <mergeCell ref="C92:C94"/>
    <mergeCell ref="C101:C104"/>
    <mergeCell ref="C95:C100"/>
  </mergeCells>
  <pageMargins left="0.70866141732283472" right="0.70866141732283472" top="0.74803149606299213" bottom="0.74803149606299213" header="0.31496062992125984" footer="0.31496062992125984"/>
  <pageSetup paperSize="9" scale="7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3"/>
  <sheetViews>
    <sheetView tabSelected="1" topLeftCell="C19" zoomScale="90" workbookViewId="0">
      <selection activeCell="L21" sqref="L21"/>
    </sheetView>
  </sheetViews>
  <sheetFormatPr defaultColWidth="8.81640625" defaultRowHeight="14.5"/>
  <cols>
    <col min="1" max="2" width="1.81640625" style="265" customWidth="1"/>
    <col min="3" max="3" width="24.6328125" style="265" customWidth="1"/>
    <col min="4" max="4" width="26.81640625" style="265" customWidth="1"/>
    <col min="5" max="5" width="22.81640625" style="265" customWidth="1"/>
    <col min="6" max="6" width="82.6328125" style="265" customWidth="1"/>
    <col min="7" max="7" width="2" style="265" customWidth="1"/>
    <col min="8" max="8" width="1.453125" style="265" customWidth="1"/>
    <col min="9" max="9" width="4.453125" style="265" customWidth="1"/>
    <col min="10" max="10" width="4.81640625" style="265" customWidth="1"/>
    <col min="11" max="16384" width="8.81640625" style="265"/>
  </cols>
  <sheetData>
    <row r="1" spans="2:9" ht="9" customHeight="1" thickBot="1"/>
    <row r="2" spans="2:9" ht="15" thickBot="1">
      <c r="B2" s="266"/>
      <c r="C2" s="267"/>
      <c r="D2" s="267"/>
      <c r="E2" s="267"/>
      <c r="F2" s="267"/>
      <c r="G2" s="315"/>
    </row>
    <row r="3" spans="2:9" ht="20.5" thickBot="1">
      <c r="B3" s="269"/>
      <c r="C3" s="553" t="s">
        <v>221</v>
      </c>
      <c r="D3" s="554"/>
      <c r="E3" s="554"/>
      <c r="F3" s="555"/>
      <c r="G3" s="217"/>
    </row>
    <row r="4" spans="2:9">
      <c r="B4" s="556"/>
      <c r="C4" s="557"/>
      <c r="D4" s="557"/>
      <c r="E4" s="557"/>
      <c r="F4" s="557"/>
      <c r="G4" s="217"/>
    </row>
    <row r="5" spans="2:9">
      <c r="B5" s="272"/>
      <c r="C5" s="558"/>
      <c r="D5" s="558"/>
      <c r="E5" s="558"/>
      <c r="F5" s="558"/>
      <c r="G5" s="217"/>
      <c r="I5" s="439"/>
    </row>
    <row r="6" spans="2:9">
      <c r="B6" s="272"/>
      <c r="C6" s="27"/>
      <c r="D6" s="218"/>
      <c r="E6" s="27"/>
      <c r="F6" s="218"/>
      <c r="G6" s="217"/>
    </row>
    <row r="7" spans="2:9">
      <c r="B7" s="272"/>
      <c r="C7" s="566" t="s">
        <v>228</v>
      </c>
      <c r="D7" s="566"/>
      <c r="E7" s="222"/>
      <c r="F7" s="218"/>
      <c r="G7" s="217"/>
    </row>
    <row r="8" spans="2:9" ht="15" thickBot="1">
      <c r="B8" s="272"/>
      <c r="C8" s="559" t="s">
        <v>288</v>
      </c>
      <c r="D8" s="559"/>
      <c r="E8" s="559"/>
      <c r="F8" s="559"/>
      <c r="G8" s="217"/>
    </row>
    <row r="9" spans="2:9" ht="15" thickBot="1">
      <c r="B9" s="272"/>
      <c r="C9" s="316" t="s">
        <v>230</v>
      </c>
      <c r="D9" s="317" t="s">
        <v>229</v>
      </c>
      <c r="E9" s="591" t="s">
        <v>273</v>
      </c>
      <c r="F9" s="592"/>
      <c r="G9" s="217"/>
    </row>
    <row r="10" spans="2:9" s="82" customFormat="1" ht="330.75" customHeight="1" thickBot="1">
      <c r="B10" s="318"/>
      <c r="C10" s="319" t="s">
        <v>350</v>
      </c>
      <c r="D10" s="320" t="s">
        <v>954</v>
      </c>
      <c r="E10" s="593" t="s">
        <v>998</v>
      </c>
      <c r="F10" s="594"/>
      <c r="G10" s="321"/>
    </row>
    <row r="11" spans="2:9" s="82" customFormat="1" ht="160.5" customHeight="1">
      <c r="B11" s="318"/>
      <c r="C11" s="322" t="s">
        <v>351</v>
      </c>
      <c r="D11" s="323" t="s">
        <v>792</v>
      </c>
      <c r="E11" s="589" t="s">
        <v>999</v>
      </c>
      <c r="F11" s="590"/>
      <c r="G11" s="321"/>
    </row>
    <row r="12" spans="2:9" s="82" customFormat="1" ht="242" customHeight="1">
      <c r="B12" s="318"/>
      <c r="C12" s="324" t="s">
        <v>356</v>
      </c>
      <c r="D12" s="323" t="s">
        <v>955</v>
      </c>
      <c r="E12" s="589" t="s">
        <v>1000</v>
      </c>
      <c r="F12" s="590"/>
      <c r="G12" s="321"/>
    </row>
    <row r="13" spans="2:9" s="82" customFormat="1" ht="198.75" customHeight="1">
      <c r="B13" s="318"/>
      <c r="C13" s="324" t="s">
        <v>336</v>
      </c>
      <c r="D13" s="323" t="s">
        <v>956</v>
      </c>
      <c r="E13" s="589" t="s">
        <v>1001</v>
      </c>
      <c r="F13" s="595"/>
      <c r="G13" s="321"/>
      <c r="I13" s="325"/>
    </row>
    <row r="14" spans="2:9" s="202" customFormat="1" ht="236" customHeight="1">
      <c r="B14" s="326"/>
      <c r="C14" s="327" t="s">
        <v>337</v>
      </c>
      <c r="D14" s="328" t="s">
        <v>764</v>
      </c>
      <c r="E14" s="596" t="s">
        <v>1002</v>
      </c>
      <c r="F14" s="597"/>
      <c r="G14" s="329"/>
      <c r="I14" s="330"/>
    </row>
    <row r="15" spans="2:9" s="82" customFormat="1" ht="78" customHeight="1">
      <c r="B15" s="318"/>
      <c r="C15" s="331" t="s">
        <v>352</v>
      </c>
      <c r="D15" s="332" t="s">
        <v>792</v>
      </c>
      <c r="E15" s="589" t="s">
        <v>957</v>
      </c>
      <c r="F15" s="590"/>
      <c r="G15" s="321"/>
      <c r="I15" s="325"/>
    </row>
    <row r="16" spans="2:9" s="82" customFormat="1" ht="202.5" customHeight="1">
      <c r="B16" s="318"/>
      <c r="C16" s="322" t="s">
        <v>343</v>
      </c>
      <c r="D16" s="323" t="s">
        <v>958</v>
      </c>
      <c r="E16" s="589" t="s">
        <v>1003</v>
      </c>
      <c r="F16" s="595"/>
      <c r="G16" s="321"/>
    </row>
    <row r="17" spans="2:9" s="82" customFormat="1" ht="192.75" customHeight="1">
      <c r="B17" s="318"/>
      <c r="C17" s="324" t="s">
        <v>400</v>
      </c>
      <c r="D17" s="323" t="s">
        <v>307</v>
      </c>
      <c r="E17" s="589" t="s">
        <v>959</v>
      </c>
      <c r="F17" s="595"/>
      <c r="G17" s="321"/>
    </row>
    <row r="18" spans="2:9" s="82" customFormat="1" ht="323.25" customHeight="1">
      <c r="B18" s="318"/>
      <c r="C18" s="324" t="s">
        <v>353</v>
      </c>
      <c r="D18" s="333" t="s">
        <v>960</v>
      </c>
      <c r="E18" s="589" t="s">
        <v>1006</v>
      </c>
      <c r="F18" s="595"/>
      <c r="G18" s="321"/>
      <c r="I18" s="325"/>
    </row>
    <row r="19" spans="2:9" s="202" customFormat="1" ht="124" customHeight="1">
      <c r="B19" s="326"/>
      <c r="C19" s="327" t="s">
        <v>354</v>
      </c>
      <c r="D19" s="328" t="s">
        <v>792</v>
      </c>
      <c r="E19" s="596" t="s">
        <v>961</v>
      </c>
      <c r="F19" s="600"/>
      <c r="G19" s="329"/>
      <c r="I19" s="330"/>
    </row>
    <row r="20" spans="2:9" s="83" customFormat="1" ht="121.5" customHeight="1">
      <c r="B20" s="334"/>
      <c r="C20" s="323" t="s">
        <v>355</v>
      </c>
      <c r="D20" s="333" t="s">
        <v>962</v>
      </c>
      <c r="E20" s="589" t="s">
        <v>783</v>
      </c>
      <c r="F20" s="601"/>
      <c r="G20" s="335"/>
      <c r="I20" s="265"/>
    </row>
    <row r="21" spans="2:9" s="83" customFormat="1" ht="132" customHeight="1">
      <c r="B21" s="334"/>
      <c r="C21" s="324" t="s">
        <v>357</v>
      </c>
      <c r="D21" s="323" t="s">
        <v>307</v>
      </c>
      <c r="E21" s="589" t="s">
        <v>765</v>
      </c>
      <c r="F21" s="590"/>
      <c r="G21" s="335"/>
    </row>
    <row r="22" spans="2:9" s="83" customFormat="1" ht="208.5" customHeight="1">
      <c r="B22" s="334"/>
      <c r="C22" s="336" t="s">
        <v>404</v>
      </c>
      <c r="D22" s="337" t="s">
        <v>963</v>
      </c>
      <c r="E22" s="589" t="s">
        <v>964</v>
      </c>
      <c r="F22" s="595"/>
      <c r="G22" s="335"/>
      <c r="I22" s="338"/>
    </row>
    <row r="23" spans="2:9" ht="11.25" customHeight="1" thickBot="1">
      <c r="B23" s="272"/>
      <c r="C23" s="313"/>
      <c r="D23" s="339"/>
      <c r="E23" s="602"/>
      <c r="F23" s="603"/>
      <c r="G23" s="217"/>
    </row>
    <row r="24" spans="2:9">
      <c r="B24" s="272"/>
      <c r="C24" s="218"/>
      <c r="D24" s="218"/>
      <c r="E24" s="218"/>
      <c r="F24" s="218"/>
      <c r="G24" s="217"/>
    </row>
    <row r="25" spans="2:9">
      <c r="B25" s="272"/>
      <c r="C25" s="604" t="s">
        <v>257</v>
      </c>
      <c r="D25" s="604"/>
      <c r="E25" s="604"/>
      <c r="F25" s="604"/>
      <c r="G25" s="217"/>
    </row>
    <row r="26" spans="2:9" ht="15" thickBot="1">
      <c r="B26" s="272"/>
      <c r="C26" s="605" t="s">
        <v>271</v>
      </c>
      <c r="D26" s="605"/>
      <c r="E26" s="605"/>
      <c r="F26" s="605"/>
      <c r="G26" s="217"/>
    </row>
    <row r="27" spans="2:9" ht="15" thickBot="1">
      <c r="B27" s="272"/>
      <c r="C27" s="340" t="s">
        <v>230</v>
      </c>
      <c r="D27" s="317" t="s">
        <v>229</v>
      </c>
      <c r="E27" s="606" t="s">
        <v>273</v>
      </c>
      <c r="F27" s="607"/>
      <c r="G27" s="217"/>
    </row>
    <row r="28" spans="2:9" ht="126" customHeight="1" thickBot="1">
      <c r="B28" s="272"/>
      <c r="C28" s="341" t="s">
        <v>874</v>
      </c>
      <c r="D28" s="342" t="s">
        <v>875</v>
      </c>
      <c r="E28" s="598" t="s">
        <v>896</v>
      </c>
      <c r="F28" s="599"/>
      <c r="G28" s="217"/>
      <c r="I28" s="310"/>
    </row>
    <row r="29" spans="2:9" ht="96.75" customHeight="1">
      <c r="B29" s="272"/>
      <c r="C29" s="343" t="s">
        <v>876</v>
      </c>
      <c r="D29" s="344" t="s">
        <v>877</v>
      </c>
      <c r="E29" s="608" t="s">
        <v>897</v>
      </c>
      <c r="F29" s="609"/>
      <c r="G29" s="217"/>
    </row>
    <row r="30" spans="2:9" s="283" customFormat="1" ht="74" customHeight="1">
      <c r="B30" s="282"/>
      <c r="C30" s="345" t="s">
        <v>874</v>
      </c>
      <c r="D30" s="345" t="s">
        <v>890</v>
      </c>
      <c r="E30" s="610" t="s">
        <v>1004</v>
      </c>
      <c r="F30" s="611"/>
      <c r="G30" s="346"/>
    </row>
    <row r="31" spans="2:9" ht="40" customHeight="1" thickBot="1">
      <c r="B31" s="272"/>
      <c r="C31" s="347"/>
      <c r="D31" s="347"/>
      <c r="E31" s="612"/>
      <c r="F31" s="603"/>
      <c r="G31" s="217"/>
    </row>
    <row r="32" spans="2:9">
      <c r="B32" s="272"/>
      <c r="C32" s="218"/>
      <c r="D32" s="218"/>
      <c r="E32" s="218"/>
      <c r="F32" s="218"/>
      <c r="G32" s="217"/>
    </row>
    <row r="33" spans="2:9">
      <c r="B33" s="272"/>
      <c r="C33" s="218"/>
      <c r="D33" s="218"/>
      <c r="E33" s="218"/>
      <c r="F33" s="218"/>
      <c r="G33" s="217"/>
    </row>
    <row r="34" spans="2:9" ht="31.5" customHeight="1">
      <c r="B34" s="272"/>
      <c r="C34" s="613" t="s">
        <v>256</v>
      </c>
      <c r="D34" s="613"/>
      <c r="E34" s="613"/>
      <c r="F34" s="613"/>
      <c r="G34" s="217"/>
    </row>
    <row r="35" spans="2:9" ht="15" thickBot="1">
      <c r="B35" s="272"/>
      <c r="C35" s="559" t="s">
        <v>405</v>
      </c>
      <c r="D35" s="559"/>
      <c r="E35" s="614"/>
      <c r="F35" s="614"/>
      <c r="G35" s="217"/>
    </row>
    <row r="36" spans="2:9" ht="100" customHeight="1" thickBot="1">
      <c r="B36" s="272"/>
      <c r="C36" s="567" t="s">
        <v>1005</v>
      </c>
      <c r="D36" s="615"/>
      <c r="E36" s="615"/>
      <c r="F36" s="616"/>
      <c r="G36" s="217"/>
      <c r="I36" s="310"/>
    </row>
    <row r="37" spans="2:9">
      <c r="B37" s="272"/>
      <c r="C37" s="218"/>
      <c r="D37" s="218"/>
      <c r="E37" s="218"/>
      <c r="F37" s="218"/>
      <c r="G37" s="217"/>
    </row>
    <row r="38" spans="2:9">
      <c r="B38" s="272"/>
      <c r="C38" s="218"/>
      <c r="D38" s="218"/>
      <c r="E38" s="218"/>
      <c r="F38" s="218"/>
      <c r="G38" s="217"/>
    </row>
    <row r="39" spans="2:9">
      <c r="B39" s="272"/>
      <c r="C39" s="218"/>
      <c r="D39" s="218"/>
      <c r="E39" s="218"/>
      <c r="F39" s="218"/>
      <c r="G39" s="217"/>
    </row>
    <row r="40" spans="2:9" ht="15" thickBot="1">
      <c r="B40" s="348"/>
      <c r="C40" s="349"/>
      <c r="D40" s="349"/>
      <c r="E40" s="349"/>
      <c r="F40" s="349"/>
      <c r="G40" s="350"/>
    </row>
    <row r="41" spans="2:9">
      <c r="B41" s="351"/>
      <c r="C41" s="351"/>
      <c r="D41" s="351"/>
      <c r="E41" s="351"/>
      <c r="F41" s="351"/>
      <c r="G41" s="351"/>
    </row>
    <row r="42" spans="2:9">
      <c r="B42" s="351"/>
      <c r="C42" s="351"/>
      <c r="D42" s="351"/>
      <c r="E42" s="351"/>
      <c r="F42" s="351"/>
      <c r="G42" s="351"/>
    </row>
    <row r="43" spans="2:9">
      <c r="B43" s="351"/>
      <c r="C43" s="351"/>
      <c r="D43" s="351"/>
      <c r="E43" s="351"/>
      <c r="F43" s="351"/>
      <c r="G43" s="351"/>
    </row>
    <row r="44" spans="2:9">
      <c r="B44" s="351"/>
      <c r="C44" s="351"/>
      <c r="D44" s="351"/>
      <c r="E44" s="351"/>
      <c r="F44" s="351"/>
      <c r="G44" s="351"/>
    </row>
    <row r="45" spans="2:9">
      <c r="B45" s="351"/>
      <c r="C45" s="351"/>
      <c r="D45" s="351"/>
      <c r="E45" s="351"/>
      <c r="F45" s="351"/>
      <c r="G45" s="351"/>
    </row>
    <row r="46" spans="2:9">
      <c r="B46" s="351"/>
      <c r="C46" s="351"/>
      <c r="D46" s="351"/>
      <c r="E46" s="351"/>
      <c r="F46" s="351"/>
      <c r="G46" s="351"/>
    </row>
    <row r="47" spans="2:9">
      <c r="B47" s="351"/>
      <c r="C47" s="617"/>
      <c r="D47" s="617"/>
      <c r="E47" s="352"/>
      <c r="F47" s="351"/>
      <c r="G47" s="351"/>
    </row>
    <row r="48" spans="2:9">
      <c r="B48" s="351"/>
      <c r="C48" s="617"/>
      <c r="D48" s="617"/>
      <c r="E48" s="352"/>
      <c r="F48" s="351"/>
      <c r="G48" s="351"/>
    </row>
    <row r="49" spans="2:7">
      <c r="B49" s="351"/>
      <c r="C49" s="618"/>
      <c r="D49" s="618"/>
      <c r="E49" s="618"/>
      <c r="F49" s="618"/>
      <c r="G49" s="351"/>
    </row>
    <row r="50" spans="2:7">
      <c r="B50" s="351"/>
      <c r="C50" s="618"/>
      <c r="D50" s="618"/>
      <c r="E50" s="619"/>
      <c r="F50" s="619"/>
      <c r="G50" s="351"/>
    </row>
    <row r="51" spans="2:7">
      <c r="B51" s="351"/>
      <c r="C51" s="618"/>
      <c r="D51" s="618"/>
      <c r="E51" s="620"/>
      <c r="F51" s="620"/>
      <c r="G51" s="351"/>
    </row>
    <row r="52" spans="2:7">
      <c r="B52" s="351"/>
      <c r="C52" s="351"/>
      <c r="D52" s="351"/>
      <c r="E52" s="351"/>
      <c r="F52" s="351"/>
      <c r="G52" s="351"/>
    </row>
    <row r="53" spans="2:7">
      <c r="B53" s="351"/>
      <c r="C53" s="617"/>
      <c r="D53" s="617"/>
      <c r="E53" s="352"/>
      <c r="F53" s="351"/>
      <c r="G53" s="351"/>
    </row>
    <row r="54" spans="2:7">
      <c r="B54" s="351"/>
      <c r="C54" s="617"/>
      <c r="D54" s="617"/>
      <c r="E54" s="621"/>
      <c r="F54" s="621"/>
      <c r="G54" s="351"/>
    </row>
    <row r="55" spans="2:7">
      <c r="B55" s="351"/>
      <c r="C55" s="352"/>
      <c r="D55" s="352"/>
      <c r="E55" s="352"/>
      <c r="F55" s="352"/>
      <c r="G55" s="351"/>
    </row>
    <row r="56" spans="2:7">
      <c r="B56" s="351"/>
      <c r="C56" s="618"/>
      <c r="D56" s="618"/>
      <c r="E56" s="619"/>
      <c r="F56" s="619"/>
      <c r="G56" s="351"/>
    </row>
    <row r="57" spans="2:7">
      <c r="B57" s="351"/>
      <c r="C57" s="618"/>
      <c r="D57" s="618"/>
      <c r="E57" s="620"/>
      <c r="F57" s="620"/>
      <c r="G57" s="351"/>
    </row>
    <row r="58" spans="2:7">
      <c r="B58" s="351"/>
      <c r="C58" s="351"/>
      <c r="D58" s="351"/>
      <c r="E58" s="351"/>
      <c r="F58" s="351"/>
      <c r="G58" s="351"/>
    </row>
    <row r="59" spans="2:7">
      <c r="B59" s="351"/>
      <c r="C59" s="617"/>
      <c r="D59" s="617"/>
      <c r="E59" s="351"/>
      <c r="F59" s="351"/>
      <c r="G59" s="351"/>
    </row>
    <row r="60" spans="2:7">
      <c r="B60" s="351"/>
      <c r="C60" s="617"/>
      <c r="D60" s="617"/>
      <c r="E60" s="620"/>
      <c r="F60" s="620"/>
      <c r="G60" s="351"/>
    </row>
    <row r="61" spans="2:7">
      <c r="B61" s="351"/>
      <c r="C61" s="618"/>
      <c r="D61" s="618"/>
      <c r="E61" s="620"/>
      <c r="F61" s="620"/>
      <c r="G61" s="351"/>
    </row>
    <row r="62" spans="2:7">
      <c r="B62" s="351"/>
      <c r="C62" s="353"/>
      <c r="D62" s="351"/>
      <c r="E62" s="353"/>
      <c r="F62" s="351"/>
      <c r="G62" s="351"/>
    </row>
    <row r="63" spans="2:7">
      <c r="B63" s="351"/>
      <c r="C63" s="353"/>
      <c r="D63" s="353"/>
      <c r="E63" s="353"/>
      <c r="F63" s="353"/>
      <c r="G63" s="354"/>
    </row>
  </sheetData>
  <customSheetViews>
    <customSheetView guid="{72FF4EB1-1EC1-492E-9F48-B19563C44EC9}" scale="90" fitToPage="1" topLeftCell="C19">
      <selection activeCell="L21" sqref="L21"/>
      <pageMargins left="0.25" right="0.25" top="0.17" bottom="0.17" header="0.17" footer="0.17"/>
      <pageSetup scale="58" fitToHeight="0" orientation="landscape" r:id="rId1"/>
    </customSheetView>
    <customSheetView guid="{305D66AA-67D0-E942-B2C2-1F4A2CEDD5CA}" fitToPage="1">
      <selection activeCell="E13" sqref="E13:F13"/>
      <pageMargins left="0.25" right="0.25" top="0.17" bottom="0.17" header="0.17" footer="0.17"/>
      <pageSetup scale="58" fitToHeight="0" orientation="landscape" r:id="rId2"/>
    </customSheetView>
    <customSheetView guid="{C747A0BA-493C-4B41-8166-10CA03BB7D9E}" scale="90" fitToPage="1" topLeftCell="C16">
      <selection activeCell="E13" sqref="E13:F13"/>
      <pageMargins left="0.25" right="0.25" top="0.17" bottom="0.17" header="0.17" footer="0.17"/>
      <pageSetup scale="28" fitToHeight="0" orientation="landscape" r:id="rId3"/>
    </customSheetView>
    <customSheetView guid="{75097B10-F815-4D38-AF4F-AFA5E65ACDA2}" scale="90" fitToPage="1" topLeftCell="C19">
      <selection activeCell="L21" sqref="L21"/>
      <pageMargins left="0.25" right="0.25" top="0.17" bottom="0.17" header="0.17" footer="0.17"/>
      <pageSetup scale="58" fitToHeight="0" orientation="landscape" r:id="rId4"/>
    </customSheetView>
    <customSheetView guid="{B2D4BF71-E217-4E4F-8FD3-0F71C993FD2B}" scale="90" fitToPage="1" topLeftCell="C23">
      <selection activeCell="I37" sqref="I37"/>
      <pageMargins left="0.25" right="0.25" top="0.17" bottom="0.17" header="0.17" footer="0.17"/>
      <pageSetup scale="58" fitToHeight="0" orientation="landscape" r:id="rId5"/>
    </customSheetView>
    <customSheetView guid="{A20CAF61-ED7F-4543-9121-3949E9E471D3}" scale="90" fitToPage="1" topLeftCell="C19">
      <selection activeCell="L21" sqref="L21"/>
      <pageMargins left="0.25" right="0.25" top="0.17" bottom="0.17" header="0.17" footer="0.17"/>
      <pageSetup scale="58" fitToHeight="0" orientation="landscape" r:id="rId6"/>
    </customSheetView>
    <customSheetView guid="{18B1A8AB-C304-43E7-9FC1-633886D49189}" scale="90" showPageBreaks="1" fitToPage="1" topLeftCell="C1">
      <selection activeCell="M10" sqref="M10"/>
      <pageMargins left="0.25" right="0.25" top="0.17" bottom="0.17" header="0.17" footer="0.17"/>
      <pageSetup scale="79" fitToHeight="0" orientation="landscape" r:id="rId7"/>
    </customSheetView>
    <customSheetView guid="{8CF95058-DAE7-456F-9282-6C0F12A28B2A}" scale="90" fitToPage="1" topLeftCell="C19">
      <selection activeCell="L21" sqref="L21"/>
      <pageMargins left="0.25" right="0.25" top="0.17" bottom="0.17" header="0.17" footer="0.17"/>
      <pageSetup scale="58" fitToHeight="0" orientation="landscape" r:id="rId8"/>
    </customSheetView>
  </customSheetViews>
  <mergeCells count="50">
    <mergeCell ref="C61:D61"/>
    <mergeCell ref="E61:F61"/>
    <mergeCell ref="C51:D51"/>
    <mergeCell ref="E51:F51"/>
    <mergeCell ref="C53:D53"/>
    <mergeCell ref="C54:D54"/>
    <mergeCell ref="E54:F54"/>
    <mergeCell ref="C56:D56"/>
    <mergeCell ref="E56:F56"/>
    <mergeCell ref="C57:D57"/>
    <mergeCell ref="E57:F57"/>
    <mergeCell ref="C59:D59"/>
    <mergeCell ref="C60:D60"/>
    <mergeCell ref="E60:F60"/>
    <mergeCell ref="C36:F36"/>
    <mergeCell ref="C47:D47"/>
    <mergeCell ref="C48:D48"/>
    <mergeCell ref="C49:F49"/>
    <mergeCell ref="C50:D50"/>
    <mergeCell ref="E50:F50"/>
    <mergeCell ref="E29:F29"/>
    <mergeCell ref="E30:F30"/>
    <mergeCell ref="E31:F31"/>
    <mergeCell ref="C34:F34"/>
    <mergeCell ref="C35:D35"/>
    <mergeCell ref="E35:F35"/>
    <mergeCell ref="E28:F28"/>
    <mergeCell ref="E16:F16"/>
    <mergeCell ref="E17:F17"/>
    <mergeCell ref="E18:F18"/>
    <mergeCell ref="E19:F19"/>
    <mergeCell ref="E20:F20"/>
    <mergeCell ref="E21:F21"/>
    <mergeCell ref="E22:F22"/>
    <mergeCell ref="E23:F23"/>
    <mergeCell ref="C25:F25"/>
    <mergeCell ref="C26:F26"/>
    <mergeCell ref="E27:F27"/>
    <mergeCell ref="E15:F15"/>
    <mergeCell ref="C3:F3"/>
    <mergeCell ref="B4:F4"/>
    <mergeCell ref="C5:F5"/>
    <mergeCell ref="C7:D7"/>
    <mergeCell ref="C8:F8"/>
    <mergeCell ref="E9:F9"/>
    <mergeCell ref="E10:F10"/>
    <mergeCell ref="E11:F11"/>
    <mergeCell ref="E12:F12"/>
    <mergeCell ref="E13:F13"/>
    <mergeCell ref="E14:F14"/>
  </mergeCells>
  <dataValidations count="2">
    <dataValidation type="list" allowBlank="1" showInputMessage="1" showErrorMessage="1" sqref="E60" xr:uid="{00000000-0002-0000-0300-000000000000}">
      <formula1>$K$67:$K$68</formula1>
    </dataValidation>
    <dataValidation type="whole" allowBlank="1" showInputMessage="1" showErrorMessage="1" sqref="E56 E50" xr:uid="{00000000-0002-0000-0300-000001000000}">
      <formula1>-999999999</formula1>
      <formula2>999999999</formula2>
    </dataValidation>
  </dataValidations>
  <pageMargins left="0.25" right="0.25" top="0.17" bottom="0.17" header="0.17" footer="0.17"/>
  <pageSetup scale="58" fitToHeight="0"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8"/>
  <sheetViews>
    <sheetView topLeftCell="D36" zoomScale="90" workbookViewId="0">
      <selection activeCell="F59" sqref="F59:I59"/>
    </sheetView>
  </sheetViews>
  <sheetFormatPr defaultColWidth="8.81640625" defaultRowHeight="14.5"/>
  <cols>
    <col min="1" max="1" width="2.1796875" style="265" customWidth="1"/>
    <col min="2" max="2" width="2.26953125" style="401" customWidth="1"/>
    <col min="3" max="3" width="24.453125" style="370" customWidth="1"/>
    <col min="4" max="4" width="30.81640625" style="265" customWidth="1"/>
    <col min="5" max="5" width="10.453125" style="265" customWidth="1"/>
    <col min="6" max="6" width="18.81640625" style="265" customWidth="1"/>
    <col min="7" max="7" width="15" style="265" customWidth="1"/>
    <col min="8" max="8" width="88.1796875" style="265" customWidth="1"/>
    <col min="9" max="9" width="24.1796875" style="265" customWidth="1"/>
    <col min="10" max="10" width="2.6328125" style="265" customWidth="1"/>
    <col min="11" max="11" width="2" style="265" customWidth="1"/>
    <col min="12" max="12" width="40.6328125" style="265" customWidth="1"/>
    <col min="13" max="16384" width="8.81640625" style="265"/>
  </cols>
  <sheetData>
    <row r="1" spans="1:52" ht="15" thickBot="1">
      <c r="A1" s="10"/>
      <c r="B1" s="356"/>
      <c r="C1" s="9"/>
      <c r="D1" s="10"/>
      <c r="E1" s="10"/>
      <c r="F1" s="10"/>
      <c r="G1" s="10"/>
      <c r="H1" s="357"/>
      <c r="I1" s="357"/>
      <c r="J1" s="10"/>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row>
    <row r="2" spans="1:52" ht="15" thickBot="1">
      <c r="A2" s="10"/>
      <c r="B2" s="358"/>
      <c r="C2" s="359"/>
      <c r="D2" s="25"/>
      <c r="E2" s="25"/>
      <c r="F2" s="25"/>
      <c r="G2" s="25"/>
      <c r="H2" s="360"/>
      <c r="I2" s="360"/>
      <c r="J2" s="26"/>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row>
    <row r="3" spans="1:52" ht="20.5" thickBot="1">
      <c r="A3" s="10"/>
      <c r="B3" s="269"/>
      <c r="C3" s="553" t="s">
        <v>254</v>
      </c>
      <c r="D3" s="554"/>
      <c r="E3" s="554"/>
      <c r="F3" s="554"/>
      <c r="G3" s="554"/>
      <c r="H3" s="554"/>
      <c r="I3" s="555"/>
      <c r="J3" s="361"/>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row>
    <row r="4" spans="1:52" ht="15" customHeight="1">
      <c r="A4" s="10"/>
      <c r="B4" s="362"/>
      <c r="C4" s="672" t="s">
        <v>222</v>
      </c>
      <c r="D4" s="672"/>
      <c r="E4" s="672"/>
      <c r="F4" s="672"/>
      <c r="G4" s="672"/>
      <c r="H4" s="672"/>
      <c r="I4" s="672"/>
      <c r="J4" s="28"/>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row>
    <row r="5" spans="1:52" ht="15" customHeight="1">
      <c r="A5" s="10"/>
      <c r="B5" s="362"/>
      <c r="C5" s="363"/>
      <c r="D5" s="363"/>
      <c r="E5" s="363"/>
      <c r="F5" s="363"/>
      <c r="G5" s="363"/>
      <c r="H5" s="363"/>
      <c r="I5" s="363"/>
      <c r="J5" s="28"/>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row>
    <row r="6" spans="1:52">
      <c r="A6" s="10"/>
      <c r="B6" s="362"/>
      <c r="C6" s="220"/>
      <c r="D6" s="27"/>
      <c r="E6" s="27"/>
      <c r="F6" s="27"/>
      <c r="G6" s="27"/>
      <c r="H6" s="364"/>
      <c r="I6" s="364"/>
      <c r="J6" s="28"/>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row>
    <row r="7" spans="1:52" ht="35.25" customHeight="1" thickBot="1">
      <c r="A7" s="10"/>
      <c r="B7" s="362"/>
      <c r="C7" s="220"/>
      <c r="D7" s="661" t="s">
        <v>255</v>
      </c>
      <c r="E7" s="661"/>
      <c r="F7" s="661" t="s">
        <v>258</v>
      </c>
      <c r="G7" s="661"/>
      <c r="H7" s="309" t="s">
        <v>259</v>
      </c>
      <c r="I7" s="309" t="s">
        <v>227</v>
      </c>
      <c r="J7" s="28"/>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row>
    <row r="8" spans="1:52" s="370" customFormat="1" ht="75" customHeight="1">
      <c r="A8" s="9"/>
      <c r="B8" s="365"/>
      <c r="C8" s="366" t="s">
        <v>253</v>
      </c>
      <c r="D8" s="673" t="s">
        <v>372</v>
      </c>
      <c r="E8" s="674"/>
      <c r="F8" s="674" t="s">
        <v>258</v>
      </c>
      <c r="G8" s="674"/>
      <c r="H8" s="367" t="s">
        <v>259</v>
      </c>
      <c r="I8" s="368" t="s">
        <v>227</v>
      </c>
      <c r="J8" s="369"/>
      <c r="L8" s="371"/>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row>
    <row r="9" spans="1:52" s="370" customFormat="1" ht="409.5">
      <c r="A9" s="9"/>
      <c r="B9" s="365"/>
      <c r="C9" s="366"/>
      <c r="D9" s="608" t="s">
        <v>1044</v>
      </c>
      <c r="E9" s="622"/>
      <c r="F9" s="675" t="s">
        <v>882</v>
      </c>
      <c r="G9" s="676"/>
      <c r="H9" s="442" t="s">
        <v>994</v>
      </c>
      <c r="I9" s="205" t="s">
        <v>226</v>
      </c>
      <c r="J9" s="372"/>
      <c r="K9" s="373"/>
      <c r="L9" s="374"/>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row>
    <row r="10" spans="1:52" s="370" customFormat="1" ht="409.5">
      <c r="A10" s="9"/>
      <c r="B10" s="365"/>
      <c r="C10" s="366"/>
      <c r="D10" s="608" t="s">
        <v>965</v>
      </c>
      <c r="E10" s="622"/>
      <c r="F10" s="677" t="s">
        <v>346</v>
      </c>
      <c r="G10" s="678"/>
      <c r="H10" s="440" t="s">
        <v>966</v>
      </c>
      <c r="I10" s="205" t="s">
        <v>225</v>
      </c>
      <c r="J10" s="369"/>
      <c r="L10" s="371"/>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row>
    <row r="11" spans="1:52" s="370" customFormat="1" ht="266.25" customHeight="1">
      <c r="A11" s="9"/>
      <c r="B11" s="365"/>
      <c r="C11" s="366"/>
      <c r="D11" s="608" t="s">
        <v>967</v>
      </c>
      <c r="E11" s="622"/>
      <c r="F11" s="677" t="s">
        <v>968</v>
      </c>
      <c r="G11" s="678"/>
      <c r="H11" s="440" t="s">
        <v>878</v>
      </c>
      <c r="I11" s="205" t="s">
        <v>226</v>
      </c>
      <c r="J11" s="369"/>
      <c r="L11" s="371"/>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357"/>
      <c r="AO11" s="357"/>
      <c r="AP11" s="357"/>
      <c r="AQ11" s="357"/>
      <c r="AR11" s="357"/>
      <c r="AS11" s="357"/>
      <c r="AT11" s="357"/>
      <c r="AU11" s="357"/>
      <c r="AV11" s="357"/>
      <c r="AW11" s="357"/>
      <c r="AX11" s="357"/>
      <c r="AY11" s="357"/>
      <c r="AZ11" s="357"/>
    </row>
    <row r="12" spans="1:52" s="370" customFormat="1">
      <c r="A12" s="9"/>
      <c r="B12" s="365"/>
      <c r="C12" s="366"/>
      <c r="D12" s="671" t="s">
        <v>313</v>
      </c>
      <c r="E12" s="636"/>
      <c r="F12" s="636" t="s">
        <v>258</v>
      </c>
      <c r="G12" s="636"/>
      <c r="H12" s="375" t="s">
        <v>259</v>
      </c>
      <c r="I12" s="376"/>
      <c r="J12" s="369"/>
      <c r="L12" s="371"/>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row>
    <row r="13" spans="1:52" s="370" customFormat="1" ht="280">
      <c r="A13" s="9"/>
      <c r="B13" s="365"/>
      <c r="C13" s="366"/>
      <c r="D13" s="608" t="s">
        <v>373</v>
      </c>
      <c r="E13" s="622"/>
      <c r="F13" s="622" t="s">
        <v>969</v>
      </c>
      <c r="G13" s="622"/>
      <c r="H13" s="440" t="s">
        <v>992</v>
      </c>
      <c r="I13" s="205" t="s">
        <v>225</v>
      </c>
      <c r="J13" s="369"/>
      <c r="L13" s="37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row>
    <row r="14" spans="1:52" s="370" customFormat="1" ht="409.5">
      <c r="A14" s="9"/>
      <c r="B14" s="365"/>
      <c r="C14" s="366"/>
      <c r="D14" s="608" t="s">
        <v>374</v>
      </c>
      <c r="E14" s="622"/>
      <c r="F14" s="622" t="s">
        <v>970</v>
      </c>
      <c r="G14" s="622"/>
      <c r="H14" s="441" t="s">
        <v>993</v>
      </c>
      <c r="I14" s="205" t="s">
        <v>225</v>
      </c>
      <c r="J14" s="369"/>
      <c r="L14" s="378"/>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7"/>
      <c r="AR14" s="357"/>
      <c r="AS14" s="357"/>
      <c r="AT14" s="357"/>
      <c r="AU14" s="357"/>
      <c r="AV14" s="357"/>
      <c r="AW14" s="357"/>
      <c r="AX14" s="357"/>
      <c r="AY14" s="357"/>
      <c r="AZ14" s="357"/>
    </row>
    <row r="15" spans="1:52" s="370" customFormat="1">
      <c r="A15" s="9"/>
      <c r="B15" s="365"/>
      <c r="C15" s="366"/>
      <c r="D15" s="671" t="s">
        <v>320</v>
      </c>
      <c r="E15" s="636"/>
      <c r="F15" s="636" t="s">
        <v>258</v>
      </c>
      <c r="G15" s="636"/>
      <c r="H15" s="379" t="s">
        <v>259</v>
      </c>
      <c r="I15" s="379" t="s">
        <v>227</v>
      </c>
      <c r="J15" s="369"/>
      <c r="L15" s="378"/>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row>
    <row r="16" spans="1:52" s="370" customFormat="1" ht="409.5" customHeight="1">
      <c r="A16" s="9"/>
      <c r="B16" s="365"/>
      <c r="C16" s="366"/>
      <c r="D16" s="579" t="s">
        <v>375</v>
      </c>
      <c r="E16" s="679"/>
      <c r="F16" s="679" t="s">
        <v>769</v>
      </c>
      <c r="G16" s="679"/>
      <c r="H16" s="441" t="s">
        <v>1190</v>
      </c>
      <c r="I16" s="443" t="s">
        <v>225</v>
      </c>
      <c r="J16" s="444"/>
      <c r="K16" s="445"/>
      <c r="L16" s="446"/>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row>
    <row r="17" spans="1:52" s="370" customFormat="1" ht="197.25" customHeight="1">
      <c r="A17" s="9"/>
      <c r="B17" s="365"/>
      <c r="C17" s="366"/>
      <c r="D17" s="608" t="s">
        <v>376</v>
      </c>
      <c r="E17" s="622"/>
      <c r="F17" s="622" t="s">
        <v>395</v>
      </c>
      <c r="G17" s="622"/>
      <c r="H17" s="380" t="s">
        <v>971</v>
      </c>
      <c r="I17" s="205" t="s">
        <v>225</v>
      </c>
      <c r="J17" s="369"/>
      <c r="L17" s="381"/>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row>
    <row r="18" spans="1:52" s="370" customFormat="1" ht="168">
      <c r="A18" s="9"/>
      <c r="B18" s="365"/>
      <c r="C18" s="366"/>
      <c r="D18" s="608" t="s">
        <v>377</v>
      </c>
      <c r="E18" s="622"/>
      <c r="F18" s="622" t="s">
        <v>393</v>
      </c>
      <c r="G18" s="622"/>
      <c r="H18" s="380" t="s">
        <v>1007</v>
      </c>
      <c r="I18" s="205" t="s">
        <v>225</v>
      </c>
      <c r="J18" s="658"/>
      <c r="L18" s="381"/>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row>
    <row r="19" spans="1:52" s="370" customFormat="1" ht="95.25" customHeight="1">
      <c r="A19" s="9"/>
      <c r="B19" s="365"/>
      <c r="C19" s="366"/>
      <c r="D19" s="608" t="s">
        <v>378</v>
      </c>
      <c r="E19" s="622"/>
      <c r="F19" s="622" t="s">
        <v>884</v>
      </c>
      <c r="G19" s="622"/>
      <c r="H19" s="380" t="s">
        <v>932</v>
      </c>
      <c r="I19" s="205" t="s">
        <v>226</v>
      </c>
      <c r="J19" s="658"/>
      <c r="L19" s="37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row>
    <row r="20" spans="1:52" s="370" customFormat="1" ht="409.5" customHeight="1">
      <c r="A20" s="9"/>
      <c r="B20" s="365"/>
      <c r="C20" s="366"/>
      <c r="D20" s="608" t="s">
        <v>379</v>
      </c>
      <c r="E20" s="622"/>
      <c r="F20" s="622" t="s">
        <v>972</v>
      </c>
      <c r="G20" s="622"/>
      <c r="H20" s="380" t="s">
        <v>1008</v>
      </c>
      <c r="I20" s="205" t="s">
        <v>226</v>
      </c>
      <c r="J20" s="658"/>
      <c r="L20" s="381"/>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357"/>
    </row>
    <row r="21" spans="1:52" s="370" customFormat="1" ht="409.5" customHeight="1">
      <c r="A21" s="9"/>
      <c r="B21" s="365"/>
      <c r="C21" s="366"/>
      <c r="D21" s="608" t="s">
        <v>380</v>
      </c>
      <c r="E21" s="622"/>
      <c r="F21" s="622" t="s">
        <v>885</v>
      </c>
      <c r="G21" s="622"/>
      <c r="H21" s="380" t="s">
        <v>1009</v>
      </c>
      <c r="I21" s="205" t="s">
        <v>225</v>
      </c>
      <c r="J21" s="658"/>
      <c r="L21" s="381"/>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row>
    <row r="22" spans="1:52" s="370" customFormat="1" ht="44.25" customHeight="1">
      <c r="A22" s="9"/>
      <c r="B22" s="365"/>
      <c r="C22" s="366"/>
      <c r="D22" s="671" t="s">
        <v>338</v>
      </c>
      <c r="E22" s="636"/>
      <c r="F22" s="636" t="s">
        <v>258</v>
      </c>
      <c r="G22" s="636"/>
      <c r="H22" s="382" t="s">
        <v>259</v>
      </c>
      <c r="I22" s="379" t="s">
        <v>227</v>
      </c>
      <c r="J22" s="658"/>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c r="AU22" s="357"/>
      <c r="AV22" s="357"/>
      <c r="AW22" s="357"/>
      <c r="AX22" s="357"/>
      <c r="AY22" s="357"/>
      <c r="AZ22" s="357"/>
    </row>
    <row r="23" spans="1:52" s="373" customFormat="1" ht="409.5">
      <c r="A23" s="355"/>
      <c r="B23" s="365"/>
      <c r="C23" s="366"/>
      <c r="D23" s="608" t="s">
        <v>370</v>
      </c>
      <c r="E23" s="622"/>
      <c r="F23" s="680" t="s">
        <v>1039</v>
      </c>
      <c r="G23" s="680"/>
      <c r="H23" s="380" t="s">
        <v>973</v>
      </c>
      <c r="I23" s="383" t="s">
        <v>225</v>
      </c>
      <c r="J23" s="658"/>
      <c r="L23" s="447"/>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row>
    <row r="24" spans="1:52" s="373" customFormat="1" ht="409.5" customHeight="1">
      <c r="A24" s="355"/>
      <c r="B24" s="452"/>
      <c r="C24" s="449"/>
      <c r="D24" s="454" t="s">
        <v>771</v>
      </c>
      <c r="E24" s="455"/>
      <c r="F24" s="450" t="s">
        <v>399</v>
      </c>
      <c r="G24" s="456"/>
      <c r="H24" s="543" t="s">
        <v>1191</v>
      </c>
      <c r="I24" s="457" t="s">
        <v>226</v>
      </c>
      <c r="J24" s="451"/>
      <c r="L24" s="447"/>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row>
    <row r="25" spans="1:52" s="370" customFormat="1" ht="21" customHeight="1" thickBot="1">
      <c r="A25" s="9"/>
      <c r="B25" s="365"/>
      <c r="C25" s="366"/>
      <c r="D25" s="385"/>
      <c r="E25" s="386"/>
      <c r="F25" s="386"/>
      <c r="G25" s="387"/>
      <c r="H25" s="388" t="s">
        <v>401</v>
      </c>
      <c r="I25" s="389" t="s">
        <v>226</v>
      </c>
      <c r="J25" s="369"/>
      <c r="L25" s="37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row>
    <row r="26" spans="1:52" s="370" customFormat="1" ht="44.25" customHeight="1" thickBot="1">
      <c r="A26" s="9"/>
      <c r="B26" s="641"/>
      <c r="C26" s="552"/>
      <c r="D26" s="664" t="s">
        <v>348</v>
      </c>
      <c r="E26" s="664"/>
      <c r="F26" s="664"/>
      <c r="G26" s="664"/>
      <c r="H26" s="664"/>
      <c r="I26" s="664"/>
      <c r="J26" s="369"/>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row>
    <row r="27" spans="1:52" ht="21" customHeight="1">
      <c r="A27" s="10"/>
      <c r="B27" s="641"/>
      <c r="C27" s="552"/>
      <c r="D27" s="50" t="s">
        <v>59</v>
      </c>
      <c r="E27" s="665" t="s">
        <v>306</v>
      </c>
      <c r="F27" s="666"/>
      <c r="G27" s="666"/>
      <c r="H27" s="667"/>
      <c r="I27" s="663"/>
      <c r="J27" s="658"/>
      <c r="K27" s="291"/>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357"/>
      <c r="AZ27" s="357"/>
    </row>
    <row r="28" spans="1:52" ht="20.25" customHeight="1" thickBot="1">
      <c r="A28" s="10"/>
      <c r="B28" s="641"/>
      <c r="C28" s="552"/>
      <c r="D28" s="50" t="s">
        <v>61</v>
      </c>
      <c r="E28" s="668" t="s">
        <v>358</v>
      </c>
      <c r="F28" s="669"/>
      <c r="G28" s="669"/>
      <c r="H28" s="670"/>
      <c r="I28" s="663"/>
      <c r="J28" s="658"/>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357"/>
      <c r="AY28" s="357"/>
      <c r="AZ28" s="357"/>
    </row>
    <row r="29" spans="1:52" ht="20.25" customHeight="1">
      <c r="A29" s="10"/>
      <c r="B29" s="641"/>
      <c r="C29" s="552"/>
      <c r="D29" s="221"/>
      <c r="E29" s="221"/>
      <c r="F29" s="663"/>
      <c r="G29" s="663"/>
      <c r="H29" s="221"/>
      <c r="I29" s="663"/>
      <c r="J29" s="658"/>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row>
    <row r="30" spans="1:52" s="370" customFormat="1" ht="15" thickBot="1">
      <c r="A30" s="9"/>
      <c r="B30" s="365"/>
      <c r="C30" s="366"/>
      <c r="D30" s="307"/>
      <c r="E30" s="307"/>
      <c r="F30" s="307"/>
      <c r="G30" s="307"/>
      <c r="H30" s="307"/>
      <c r="I30" s="364"/>
      <c r="J30" s="658"/>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row>
    <row r="31" spans="1:52" s="370" customFormat="1" ht="15" customHeight="1">
      <c r="A31" s="9"/>
      <c r="B31" s="641"/>
      <c r="C31" s="552"/>
      <c r="D31" s="646" t="s">
        <v>1010</v>
      </c>
      <c r="E31" s="647"/>
      <c r="F31" s="647"/>
      <c r="G31" s="647"/>
      <c r="H31" s="647"/>
      <c r="I31" s="648"/>
      <c r="J31" s="658"/>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row>
    <row r="32" spans="1:52" s="370" customFormat="1" ht="15.75" customHeight="1">
      <c r="A32" s="9"/>
      <c r="B32" s="641"/>
      <c r="C32" s="552"/>
      <c r="D32" s="649"/>
      <c r="E32" s="650"/>
      <c r="F32" s="650"/>
      <c r="G32" s="650"/>
      <c r="H32" s="650"/>
      <c r="I32" s="651"/>
      <c r="J32" s="658"/>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row>
    <row r="33" spans="1:52" s="370" customFormat="1" ht="164" customHeight="1">
      <c r="A33" s="9"/>
      <c r="B33" s="641"/>
      <c r="C33" s="552"/>
      <c r="D33" s="649"/>
      <c r="E33" s="650"/>
      <c r="F33" s="650"/>
      <c r="G33" s="650"/>
      <c r="H33" s="650"/>
      <c r="I33" s="651"/>
      <c r="J33" s="658"/>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row>
    <row r="34" spans="1:52" s="370" customFormat="1" ht="257.25" customHeight="1" thickBot="1">
      <c r="A34" s="9"/>
      <c r="B34" s="365"/>
      <c r="C34" s="307" t="s">
        <v>223</v>
      </c>
      <c r="D34" s="652"/>
      <c r="E34" s="653"/>
      <c r="F34" s="653"/>
      <c r="G34" s="653"/>
      <c r="H34" s="653"/>
      <c r="I34" s="654"/>
      <c r="J34" s="369"/>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row>
    <row r="35" spans="1:52" s="370" customFormat="1" ht="30.75" customHeight="1">
      <c r="A35" s="9"/>
      <c r="B35" s="365"/>
      <c r="C35" s="307"/>
      <c r="D35" s="307"/>
      <c r="E35" s="307"/>
      <c r="F35" s="660"/>
      <c r="G35" s="660"/>
      <c r="H35" s="364"/>
      <c r="I35" s="364"/>
      <c r="J35" s="369"/>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row>
    <row r="36" spans="1:52" s="370" customFormat="1" ht="30.75" customHeight="1">
      <c r="A36" s="9"/>
      <c r="B36" s="365"/>
      <c r="C36" s="307"/>
      <c r="D36" s="661" t="s">
        <v>255</v>
      </c>
      <c r="E36" s="661"/>
      <c r="F36" s="661" t="s">
        <v>258</v>
      </c>
      <c r="G36" s="661"/>
      <c r="H36" s="309" t="s">
        <v>259</v>
      </c>
      <c r="I36" s="309" t="s">
        <v>227</v>
      </c>
      <c r="J36" s="369"/>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row>
    <row r="37" spans="1:52" s="370" customFormat="1" ht="72.75" customHeight="1">
      <c r="A37" s="9"/>
      <c r="B37" s="365"/>
      <c r="C37" s="307"/>
      <c r="D37" s="662" t="s">
        <v>372</v>
      </c>
      <c r="E37" s="662"/>
      <c r="F37" s="662" t="s">
        <v>258</v>
      </c>
      <c r="G37" s="662"/>
      <c r="H37" s="390" t="s">
        <v>259</v>
      </c>
      <c r="I37" s="390" t="s">
        <v>227</v>
      </c>
      <c r="J37" s="369"/>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row>
    <row r="38" spans="1:52" s="370" customFormat="1" ht="113" customHeight="1">
      <c r="A38" s="9"/>
      <c r="B38" s="641"/>
      <c r="C38" s="307"/>
      <c r="D38" s="622" t="s">
        <v>773</v>
      </c>
      <c r="E38" s="622"/>
      <c r="F38" s="655" t="s">
        <v>387</v>
      </c>
      <c r="G38" s="655"/>
      <c r="H38" s="437" t="s">
        <v>1040</v>
      </c>
      <c r="I38" s="215" t="s">
        <v>891</v>
      </c>
      <c r="J38" s="658"/>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row>
    <row r="39" spans="1:52" s="370" customFormat="1" ht="196">
      <c r="A39" s="9"/>
      <c r="B39" s="641"/>
      <c r="C39" s="307"/>
      <c r="D39" s="622" t="s">
        <v>772</v>
      </c>
      <c r="E39" s="622"/>
      <c r="F39" s="635" t="s">
        <v>346</v>
      </c>
      <c r="G39" s="635"/>
      <c r="H39" s="391" t="s">
        <v>1182</v>
      </c>
      <c r="I39" s="215" t="s">
        <v>893</v>
      </c>
      <c r="J39" s="658"/>
      <c r="L39" s="391"/>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row>
    <row r="40" spans="1:52" ht="140" customHeight="1">
      <c r="A40" s="10"/>
      <c r="B40" s="641"/>
      <c r="C40" s="220"/>
      <c r="D40" s="622" t="s">
        <v>361</v>
      </c>
      <c r="E40" s="622"/>
      <c r="F40" s="622" t="s">
        <v>766</v>
      </c>
      <c r="G40" s="622"/>
      <c r="H40" s="391" t="s">
        <v>1041</v>
      </c>
      <c r="I40" s="215" t="s">
        <v>892</v>
      </c>
      <c r="J40" s="658"/>
      <c r="K40" s="291"/>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row>
    <row r="41" spans="1:52" s="370" customFormat="1" ht="46.5" customHeight="1" thickBot="1">
      <c r="A41" s="9"/>
      <c r="B41" s="641"/>
      <c r="C41" s="392" t="s">
        <v>780</v>
      </c>
      <c r="D41" s="636" t="s">
        <v>313</v>
      </c>
      <c r="E41" s="636"/>
      <c r="F41" s="656"/>
      <c r="G41" s="656"/>
      <c r="H41" s="393"/>
      <c r="I41" s="382"/>
      <c r="J41" s="658"/>
      <c r="L41" s="371"/>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row>
    <row r="42" spans="1:52" s="370" customFormat="1" ht="93.75" customHeight="1">
      <c r="A42" s="9"/>
      <c r="B42" s="365"/>
      <c r="C42" s="366"/>
      <c r="D42" s="622" t="s">
        <v>373</v>
      </c>
      <c r="E42" s="622"/>
      <c r="F42" s="622" t="s">
        <v>767</v>
      </c>
      <c r="G42" s="622"/>
      <c r="H42" s="394" t="s">
        <v>1042</v>
      </c>
      <c r="I42" s="395" t="s">
        <v>893</v>
      </c>
      <c r="J42" s="369"/>
      <c r="L42" s="371"/>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row>
    <row r="43" spans="1:52" s="370" customFormat="1" ht="225" customHeight="1">
      <c r="A43" s="9"/>
      <c r="B43" s="365"/>
      <c r="C43" s="366"/>
      <c r="D43" s="622" t="s">
        <v>781</v>
      </c>
      <c r="E43" s="622"/>
      <c r="F43" s="622" t="s">
        <v>768</v>
      </c>
      <c r="G43" s="622"/>
      <c r="H43" s="391" t="s">
        <v>1183</v>
      </c>
      <c r="I43" s="215" t="s">
        <v>891</v>
      </c>
      <c r="J43" s="369"/>
      <c r="L43" s="371"/>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row>
    <row r="44" spans="1:52" s="370" customFormat="1" ht="110.5" customHeight="1">
      <c r="A44" s="9"/>
      <c r="B44" s="365"/>
      <c r="C44" s="366"/>
      <c r="D44" s="636" t="s">
        <v>320</v>
      </c>
      <c r="E44" s="636"/>
      <c r="F44" s="636" t="s">
        <v>258</v>
      </c>
      <c r="G44" s="636"/>
      <c r="H44" s="375" t="s">
        <v>259</v>
      </c>
      <c r="I44" s="375" t="s">
        <v>227</v>
      </c>
      <c r="J44" s="369"/>
      <c r="L44" s="371"/>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row>
    <row r="45" spans="1:52" s="370" customFormat="1" ht="409" customHeight="1">
      <c r="A45" s="9"/>
      <c r="B45" s="365"/>
      <c r="C45" s="366"/>
      <c r="D45" s="622" t="s">
        <v>364</v>
      </c>
      <c r="E45" s="622"/>
      <c r="F45" s="622" t="s">
        <v>769</v>
      </c>
      <c r="G45" s="622"/>
      <c r="H45" s="380" t="s">
        <v>1038</v>
      </c>
      <c r="I45" s="215" t="s">
        <v>892</v>
      </c>
      <c r="J45" s="369"/>
      <c r="L45" s="396"/>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row>
    <row r="46" spans="1:52" s="370" customFormat="1" ht="111" customHeight="1">
      <c r="A46" s="9"/>
      <c r="B46" s="365"/>
      <c r="C46" s="366"/>
      <c r="D46" s="622" t="s">
        <v>365</v>
      </c>
      <c r="E46" s="622"/>
      <c r="F46" s="622" t="s">
        <v>395</v>
      </c>
      <c r="G46" s="622"/>
      <c r="H46" s="380" t="s">
        <v>1043</v>
      </c>
      <c r="I46" s="397" t="s">
        <v>893</v>
      </c>
      <c r="J46" s="369"/>
      <c r="L46" s="37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row>
    <row r="47" spans="1:52" s="373" customFormat="1" ht="409.5">
      <c r="A47" s="355"/>
      <c r="B47" s="365"/>
      <c r="C47" s="398"/>
      <c r="D47" s="622" t="s">
        <v>366</v>
      </c>
      <c r="E47" s="622"/>
      <c r="F47" s="622" t="s">
        <v>393</v>
      </c>
      <c r="G47" s="622"/>
      <c r="H47" s="380" t="s">
        <v>1184</v>
      </c>
      <c r="I47" s="215" t="s">
        <v>891</v>
      </c>
      <c r="J47" s="372"/>
      <c r="L47" s="380"/>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row>
    <row r="48" spans="1:52" s="370" customFormat="1" ht="308">
      <c r="A48" s="9"/>
      <c r="B48" s="365"/>
      <c r="C48" s="366"/>
      <c r="D48" s="622" t="s">
        <v>367</v>
      </c>
      <c r="E48" s="622"/>
      <c r="F48" s="622" t="s">
        <v>883</v>
      </c>
      <c r="G48" s="622"/>
      <c r="H48" s="380" t="s">
        <v>1185</v>
      </c>
      <c r="I48" s="215" t="s">
        <v>891</v>
      </c>
      <c r="J48" s="369"/>
      <c r="L48" s="37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row>
    <row r="49" spans="1:52" s="370" customFormat="1" ht="252">
      <c r="A49" s="9"/>
      <c r="B49" s="365"/>
      <c r="C49" s="366"/>
      <c r="D49" s="622" t="s">
        <v>368</v>
      </c>
      <c r="E49" s="622"/>
      <c r="F49" s="622" t="s">
        <v>328</v>
      </c>
      <c r="G49" s="622"/>
      <c r="H49" s="380" t="s">
        <v>1186</v>
      </c>
      <c r="I49" s="215" t="s">
        <v>892</v>
      </c>
      <c r="J49" s="369"/>
      <c r="L49" s="374"/>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row>
    <row r="50" spans="1:52" s="370" customFormat="1" ht="210">
      <c r="A50" s="9"/>
      <c r="B50" s="365"/>
      <c r="C50" s="366"/>
      <c r="D50" s="622" t="s">
        <v>369</v>
      </c>
      <c r="E50" s="622"/>
      <c r="F50" s="622" t="s">
        <v>885</v>
      </c>
      <c r="G50" s="622"/>
      <c r="H50" s="391" t="s">
        <v>1187</v>
      </c>
      <c r="I50" s="380" t="s">
        <v>893</v>
      </c>
      <c r="J50" s="369"/>
      <c r="L50" s="37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row>
    <row r="51" spans="1:52" s="370" customFormat="1" ht="45.75" customHeight="1">
      <c r="A51" s="9"/>
      <c r="B51" s="365"/>
      <c r="C51" s="366"/>
      <c r="D51" s="636" t="s">
        <v>338</v>
      </c>
      <c r="E51" s="636"/>
      <c r="F51" s="636" t="s">
        <v>258</v>
      </c>
      <c r="G51" s="636"/>
      <c r="H51" s="375" t="s">
        <v>259</v>
      </c>
      <c r="I51" s="375" t="s">
        <v>227</v>
      </c>
      <c r="J51" s="658"/>
      <c r="L51" s="37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row>
    <row r="52" spans="1:52" s="370" customFormat="1" ht="154">
      <c r="A52" s="9"/>
      <c r="B52" s="365"/>
      <c r="C52" s="366"/>
      <c r="D52" s="622" t="s">
        <v>370</v>
      </c>
      <c r="E52" s="622"/>
      <c r="F52" s="622" t="s">
        <v>349</v>
      </c>
      <c r="G52" s="622"/>
      <c r="H52" s="380" t="s">
        <v>1188</v>
      </c>
      <c r="I52" s="215" t="s">
        <v>893</v>
      </c>
      <c r="J52" s="658"/>
      <c r="L52" s="37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row>
    <row r="53" spans="1:52" s="370" customFormat="1" ht="74" customHeight="1">
      <c r="A53" s="9"/>
      <c r="B53" s="365"/>
      <c r="C53" s="366"/>
      <c r="D53" s="622" t="s">
        <v>771</v>
      </c>
      <c r="E53" s="622"/>
      <c r="F53" s="622" t="s">
        <v>399</v>
      </c>
      <c r="G53" s="622"/>
      <c r="H53" s="391" t="s">
        <v>895</v>
      </c>
      <c r="I53" s="215" t="s">
        <v>894</v>
      </c>
      <c r="J53" s="658"/>
      <c r="L53" s="37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row>
    <row r="54" spans="1:52">
      <c r="A54" s="10"/>
      <c r="B54" s="365"/>
      <c r="C54" s="366"/>
      <c r="D54" s="657"/>
      <c r="E54" s="657"/>
      <c r="F54" s="657"/>
      <c r="G54" s="657"/>
      <c r="H54" s="399" t="s">
        <v>401</v>
      </c>
      <c r="I54" s="397" t="s">
        <v>891</v>
      </c>
      <c r="J54" s="369"/>
      <c r="K54" s="291"/>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row>
    <row r="55" spans="1:52" ht="30" customHeight="1">
      <c r="A55" s="10"/>
      <c r="B55" s="365"/>
      <c r="C55" s="220"/>
      <c r="D55" s="400" t="s">
        <v>348</v>
      </c>
      <c r="E55" s="401"/>
      <c r="F55" s="220"/>
      <c r="G55" s="220"/>
      <c r="H55" s="402"/>
      <c r="I55" s="220"/>
      <c r="J55" s="369"/>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row>
    <row r="56" spans="1:52" s="370" customFormat="1">
      <c r="A56" s="9"/>
      <c r="B56" s="365"/>
      <c r="C56" s="366"/>
      <c r="D56" s="50" t="s">
        <v>59</v>
      </c>
      <c r="E56" s="632" t="s">
        <v>1193</v>
      </c>
      <c r="F56" s="632"/>
      <c r="G56" s="632"/>
      <c r="H56" s="632"/>
      <c r="I56" s="220"/>
      <c r="J56" s="369"/>
      <c r="L56" s="37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row>
    <row r="57" spans="1:52" s="370" customFormat="1">
      <c r="A57" s="9"/>
      <c r="B57" s="365"/>
      <c r="C57" s="220"/>
      <c r="D57" s="50" t="s">
        <v>61</v>
      </c>
      <c r="E57" s="632" t="s">
        <v>1194</v>
      </c>
      <c r="F57" s="632"/>
      <c r="G57" s="632"/>
      <c r="H57" s="632"/>
      <c r="I57" s="220"/>
      <c r="J57" s="369"/>
      <c r="L57" s="37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row>
    <row r="58" spans="1:52" ht="15" thickBot="1">
      <c r="A58" s="10"/>
      <c r="B58" s="365"/>
      <c r="C58" s="220"/>
      <c r="D58" s="50"/>
      <c r="E58" s="220"/>
      <c r="F58" s="220"/>
      <c r="G58" s="220"/>
      <c r="H58" s="220"/>
      <c r="I58" s="220"/>
      <c r="J58" s="369"/>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row>
    <row r="59" spans="1:52" s="370" customFormat="1" ht="399" customHeight="1" thickBot="1">
      <c r="A59" s="9"/>
      <c r="B59" s="365"/>
      <c r="C59" s="307"/>
      <c r="D59" s="633" t="s">
        <v>260</v>
      </c>
      <c r="E59" s="634"/>
      <c r="F59" s="629" t="s">
        <v>1037</v>
      </c>
      <c r="G59" s="630"/>
      <c r="H59" s="630"/>
      <c r="I59" s="631"/>
      <c r="J59" s="369"/>
      <c r="L59" s="371"/>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row>
    <row r="60" spans="1:52" s="370" customFormat="1" ht="48" customHeight="1">
      <c r="A60" s="9"/>
      <c r="B60" s="641"/>
      <c r="C60" s="552"/>
      <c r="D60" s="218"/>
      <c r="E60" s="218"/>
      <c r="F60" s="218"/>
      <c r="G60" s="218"/>
      <c r="H60" s="364"/>
      <c r="I60" s="220"/>
      <c r="J60" s="658"/>
      <c r="L60" s="371"/>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row>
    <row r="61" spans="1:52" s="370" customFormat="1" ht="15.75" customHeight="1" thickBot="1">
      <c r="A61" s="9"/>
      <c r="B61" s="641"/>
      <c r="C61" s="552"/>
      <c r="D61" s="27"/>
      <c r="E61" s="27"/>
      <c r="F61" s="27"/>
      <c r="G61" s="403" t="s">
        <v>224</v>
      </c>
      <c r="H61" s="364"/>
      <c r="I61" s="364"/>
      <c r="J61" s="658"/>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row>
    <row r="62" spans="1:52" s="370" customFormat="1" ht="78" customHeight="1">
      <c r="A62" s="9"/>
      <c r="B62" s="641"/>
      <c r="C62" s="552"/>
      <c r="D62" s="27"/>
      <c r="E62" s="27"/>
      <c r="F62" s="404" t="s">
        <v>225</v>
      </c>
      <c r="G62" s="643" t="s">
        <v>974</v>
      </c>
      <c r="H62" s="644"/>
      <c r="I62" s="645"/>
      <c r="J62" s="658"/>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row>
    <row r="63" spans="1:52" s="370" customFormat="1" ht="54.75" customHeight="1">
      <c r="A63" s="9"/>
      <c r="B63" s="641"/>
      <c r="C63" s="552"/>
      <c r="D63" s="27"/>
      <c r="E63" s="27"/>
      <c r="F63" s="405" t="s">
        <v>226</v>
      </c>
      <c r="G63" s="623" t="s">
        <v>975</v>
      </c>
      <c r="H63" s="624"/>
      <c r="I63" s="625"/>
      <c r="J63" s="658"/>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row>
    <row r="64" spans="1:52" s="370" customFormat="1" ht="58.5" customHeight="1">
      <c r="A64" s="9"/>
      <c r="B64" s="641"/>
      <c r="C64" s="552"/>
      <c r="D64" s="27"/>
      <c r="E64" s="27"/>
      <c r="F64" s="405" t="s">
        <v>770</v>
      </c>
      <c r="G64" s="623" t="s">
        <v>976</v>
      </c>
      <c r="H64" s="624"/>
      <c r="I64" s="625"/>
      <c r="J64" s="658"/>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row>
    <row r="65" spans="1:52" ht="60" customHeight="1">
      <c r="A65" s="10"/>
      <c r="B65" s="641"/>
      <c r="C65" s="552"/>
      <c r="D65" s="27"/>
      <c r="E65" s="27"/>
      <c r="F65" s="405" t="s">
        <v>777</v>
      </c>
      <c r="G65" s="623" t="s">
        <v>977</v>
      </c>
      <c r="H65" s="624"/>
      <c r="I65" s="625"/>
      <c r="J65" s="658"/>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row>
    <row r="66" spans="1:52" ht="54" customHeight="1">
      <c r="A66" s="10"/>
      <c r="B66" s="641"/>
      <c r="C66" s="552"/>
      <c r="D66" s="27"/>
      <c r="E66" s="27"/>
      <c r="F66" s="405" t="s">
        <v>778</v>
      </c>
      <c r="G66" s="623" t="s">
        <v>978</v>
      </c>
      <c r="H66" s="624"/>
      <c r="I66" s="625"/>
      <c r="J66" s="658"/>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row>
    <row r="67" spans="1:52" ht="61.5" customHeight="1" thickBot="1">
      <c r="A67" s="10"/>
      <c r="B67" s="641"/>
      <c r="C67" s="552"/>
      <c r="D67" s="27"/>
      <c r="E67" s="27"/>
      <c r="F67" s="406" t="s">
        <v>779</v>
      </c>
      <c r="G67" s="626" t="s">
        <v>979</v>
      </c>
      <c r="H67" s="627"/>
      <c r="I67" s="628"/>
      <c r="J67" s="658"/>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row>
    <row r="68" spans="1:52" ht="15" thickBot="1">
      <c r="A68" s="10"/>
      <c r="B68" s="642"/>
      <c r="C68" s="565"/>
      <c r="D68" s="256"/>
      <c r="E68" s="256"/>
      <c r="F68" s="256"/>
      <c r="G68" s="407"/>
      <c r="H68" s="408"/>
      <c r="I68" s="409"/>
      <c r="J68" s="659"/>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52" ht="15" customHeight="1">
      <c r="A69" s="10"/>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row>
    <row r="70" spans="1:52">
      <c r="A70" s="10"/>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row>
    <row r="71" spans="1:52" ht="15" customHeight="1">
      <c r="A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row>
    <row r="72" spans="1:52" ht="14.5" customHeight="1">
      <c r="A72" s="357"/>
      <c r="B72" s="638"/>
      <c r="C72" s="640"/>
      <c r="D72" s="357"/>
      <c r="E72" s="357"/>
      <c r="F72" s="357"/>
      <c r="G72" s="357"/>
      <c r="H72" s="357"/>
      <c r="I72" s="357"/>
      <c r="J72" s="640"/>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row>
    <row r="73" spans="1:52" ht="14.5" customHeight="1">
      <c r="A73" s="357"/>
      <c r="B73" s="638"/>
      <c r="C73" s="640"/>
      <c r="D73" s="357"/>
      <c r="E73" s="357"/>
      <c r="F73" s="357"/>
      <c r="G73" s="357"/>
      <c r="H73" s="357"/>
      <c r="I73" s="357"/>
      <c r="J73" s="640"/>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row>
    <row r="74" spans="1:52" ht="14.5" customHeight="1">
      <c r="A74" s="357"/>
      <c r="B74" s="638"/>
      <c r="C74" s="640"/>
      <c r="D74" s="357"/>
      <c r="E74" s="357"/>
      <c r="F74" s="357"/>
      <c r="G74" s="357"/>
      <c r="H74" s="357"/>
      <c r="I74" s="357"/>
      <c r="J74" s="640"/>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row>
    <row r="75" spans="1:52">
      <c r="A75" s="357"/>
      <c r="B75" s="638"/>
      <c r="C75" s="640"/>
      <c r="D75" s="357"/>
      <c r="E75" s="357"/>
      <c r="F75" s="357"/>
      <c r="G75" s="357"/>
      <c r="H75" s="357"/>
      <c r="I75" s="357"/>
      <c r="J75" s="640"/>
      <c r="K75" s="357"/>
    </row>
    <row r="76" spans="1:52">
      <c r="A76" s="357"/>
      <c r="B76" s="638"/>
      <c r="C76" s="640"/>
      <c r="D76" s="357"/>
      <c r="E76" s="357"/>
      <c r="F76" s="357"/>
      <c r="G76" s="357"/>
      <c r="H76" s="357"/>
      <c r="I76" s="357"/>
      <c r="J76" s="640"/>
      <c r="K76" s="357"/>
    </row>
    <row r="77" spans="1:52" ht="14.5" customHeight="1">
      <c r="A77" s="357"/>
      <c r="B77" s="638"/>
      <c r="C77" s="640"/>
      <c r="D77" s="357"/>
      <c r="E77" s="357"/>
      <c r="F77" s="357"/>
      <c r="G77" s="357"/>
      <c r="H77" s="357"/>
      <c r="I77" s="357"/>
      <c r="J77" s="640"/>
      <c r="K77" s="357"/>
    </row>
    <row r="78" spans="1:52" ht="14.5" customHeight="1">
      <c r="A78" s="357"/>
      <c r="B78" s="638"/>
      <c r="C78" s="640"/>
      <c r="D78" s="357"/>
      <c r="E78" s="357"/>
      <c r="F78" s="357"/>
      <c r="G78" s="357"/>
      <c r="H78" s="357"/>
      <c r="I78" s="357"/>
      <c r="J78" s="640"/>
      <c r="K78" s="357"/>
    </row>
    <row r="79" spans="1:52" ht="14.5" customHeight="1">
      <c r="A79" s="357"/>
      <c r="B79" s="638"/>
      <c r="C79" s="640"/>
      <c r="D79" s="357"/>
      <c r="E79" s="357"/>
      <c r="F79" s="357"/>
      <c r="G79" s="357"/>
      <c r="H79" s="357"/>
      <c r="I79" s="357"/>
      <c r="J79" s="640"/>
      <c r="K79" s="357"/>
    </row>
    <row r="80" spans="1:52">
      <c r="A80" s="357"/>
      <c r="B80" s="638"/>
      <c r="C80" s="640"/>
      <c r="D80" s="357"/>
      <c r="E80" s="357"/>
      <c r="F80" s="357"/>
      <c r="G80" s="357"/>
      <c r="H80" s="357"/>
      <c r="I80" s="357"/>
      <c r="J80" s="640"/>
      <c r="K80" s="357"/>
    </row>
    <row r="81" spans="1:11" ht="14.5" customHeight="1">
      <c r="A81" s="357"/>
      <c r="B81" s="638"/>
      <c r="C81" s="640"/>
      <c r="D81" s="357"/>
      <c r="E81" s="357"/>
      <c r="F81" s="357"/>
      <c r="G81" s="357"/>
      <c r="H81" s="357"/>
      <c r="I81" s="357"/>
      <c r="J81" s="640"/>
      <c r="K81" s="357"/>
    </row>
    <row r="82" spans="1:11" ht="14.5" customHeight="1">
      <c r="A82" s="357"/>
      <c r="B82" s="638"/>
      <c r="C82" s="640"/>
      <c r="D82" s="357"/>
      <c r="E82" s="357"/>
      <c r="F82" s="357"/>
      <c r="G82" s="357"/>
      <c r="H82" s="357"/>
      <c r="I82" s="357"/>
      <c r="J82" s="640"/>
      <c r="K82" s="357"/>
    </row>
    <row r="83" spans="1:11" ht="15" customHeight="1">
      <c r="A83" s="357"/>
      <c r="B83" s="638"/>
      <c r="C83" s="640"/>
      <c r="D83" s="357"/>
      <c r="E83" s="357"/>
      <c r="F83" s="357"/>
      <c r="G83" s="357"/>
      <c r="H83" s="357"/>
      <c r="I83" s="357"/>
      <c r="J83" s="640"/>
      <c r="K83" s="357"/>
    </row>
    <row r="84" spans="1:11">
      <c r="A84" s="357"/>
      <c r="B84" s="410"/>
      <c r="C84" s="357"/>
      <c r="D84" s="640"/>
      <c r="E84" s="640"/>
      <c r="F84" s="357"/>
      <c r="G84" s="357"/>
      <c r="H84" s="357"/>
      <c r="I84" s="357"/>
      <c r="J84" s="357"/>
      <c r="K84" s="357"/>
    </row>
    <row r="85" spans="1:11" ht="15" customHeight="1">
      <c r="A85" s="357"/>
      <c r="B85" s="410"/>
      <c r="C85" s="357"/>
      <c r="D85" s="640"/>
      <c r="E85" s="640"/>
      <c r="F85" s="357"/>
      <c r="G85" s="357"/>
      <c r="H85" s="357"/>
      <c r="I85" s="357"/>
      <c r="J85" s="357"/>
      <c r="K85" s="357"/>
    </row>
    <row r="86" spans="1:11" ht="15" customHeight="1">
      <c r="A86" s="357"/>
      <c r="B86" s="410"/>
      <c r="C86" s="357"/>
      <c r="D86" s="640"/>
      <c r="E86" s="640"/>
      <c r="F86" s="357"/>
      <c r="G86" s="357"/>
      <c r="H86" s="357"/>
      <c r="I86" s="357"/>
      <c r="J86" s="357"/>
      <c r="K86" s="357"/>
    </row>
    <row r="87" spans="1:11">
      <c r="A87" s="357"/>
      <c r="B87" s="410"/>
      <c r="C87" s="357"/>
      <c r="D87" s="640"/>
      <c r="E87" s="640"/>
      <c r="F87" s="357"/>
      <c r="G87" s="357"/>
      <c r="H87" s="357"/>
      <c r="I87" s="357"/>
      <c r="J87" s="357"/>
      <c r="K87" s="357"/>
    </row>
    <row r="88" spans="1:11" ht="15" customHeight="1">
      <c r="A88" s="357"/>
      <c r="B88" s="410"/>
      <c r="C88" s="357"/>
      <c r="D88" s="640"/>
      <c r="E88" s="640"/>
      <c r="F88" s="357"/>
      <c r="G88" s="357"/>
      <c r="H88" s="357"/>
      <c r="I88" s="357"/>
      <c r="J88" s="357"/>
      <c r="K88" s="357"/>
    </row>
    <row r="89" spans="1:11" ht="14.5" customHeight="1">
      <c r="A89" s="357"/>
      <c r="B89" s="638"/>
      <c r="C89" s="640"/>
      <c r="D89" s="640"/>
      <c r="E89" s="640"/>
      <c r="F89" s="357"/>
      <c r="G89" s="357"/>
      <c r="H89" s="357"/>
      <c r="I89" s="357"/>
      <c r="J89" s="640"/>
      <c r="K89" s="357"/>
    </row>
    <row r="90" spans="1:11" ht="14.5" customHeight="1">
      <c r="A90" s="357"/>
      <c r="B90" s="638"/>
      <c r="C90" s="640"/>
      <c r="D90" s="640"/>
      <c r="E90" s="640"/>
      <c r="F90" s="357"/>
      <c r="G90" s="357"/>
      <c r="H90" s="357"/>
      <c r="I90" s="357"/>
      <c r="J90" s="640"/>
      <c r="K90" s="357"/>
    </row>
    <row r="91" spans="1:11" ht="15" customHeight="1">
      <c r="A91" s="357"/>
      <c r="B91" s="638"/>
      <c r="C91" s="640"/>
      <c r="D91" s="640"/>
      <c r="E91" s="640"/>
      <c r="F91" s="357"/>
      <c r="G91" s="357"/>
      <c r="H91" s="357"/>
      <c r="I91" s="357"/>
      <c r="J91" s="640"/>
      <c r="K91" s="357"/>
    </row>
    <row r="92" spans="1:11" ht="14.5" customHeight="1">
      <c r="A92" s="357"/>
      <c r="B92" s="638"/>
      <c r="C92" s="640"/>
      <c r="D92" s="640"/>
      <c r="E92" s="640"/>
      <c r="F92" s="357"/>
      <c r="G92" s="357"/>
      <c r="H92" s="640"/>
      <c r="I92" s="640"/>
      <c r="J92" s="640"/>
      <c r="K92" s="357"/>
    </row>
    <row r="93" spans="1:11" ht="14.5" customHeight="1">
      <c r="A93" s="357"/>
      <c r="B93" s="638"/>
      <c r="C93" s="640"/>
      <c r="D93" s="640"/>
      <c r="E93" s="640"/>
      <c r="F93" s="357"/>
      <c r="G93" s="357"/>
      <c r="H93" s="640"/>
      <c r="I93" s="640"/>
      <c r="J93" s="640"/>
      <c r="K93" s="357"/>
    </row>
    <row r="94" spans="1:11" ht="15" customHeight="1">
      <c r="A94" s="357"/>
      <c r="B94" s="638"/>
      <c r="C94" s="640"/>
      <c r="D94" s="640"/>
      <c r="E94" s="640"/>
      <c r="F94" s="357"/>
      <c r="G94" s="357"/>
      <c r="H94" s="640"/>
      <c r="I94" s="640"/>
      <c r="J94" s="640"/>
      <c r="K94" s="357"/>
    </row>
    <row r="95" spans="1:11" ht="14.5" customHeight="1">
      <c r="A95" s="357"/>
      <c r="B95" s="638"/>
      <c r="C95" s="640"/>
      <c r="D95" s="640"/>
      <c r="E95" s="640"/>
      <c r="F95" s="357"/>
      <c r="G95" s="357"/>
      <c r="H95" s="640"/>
      <c r="I95" s="640"/>
      <c r="J95" s="640"/>
      <c r="K95" s="357"/>
    </row>
    <row r="96" spans="1:11" ht="14.5" customHeight="1">
      <c r="A96" s="357"/>
      <c r="B96" s="638"/>
      <c r="C96" s="640"/>
      <c r="D96" s="640"/>
      <c r="E96" s="640"/>
      <c r="F96" s="357"/>
      <c r="G96" s="357"/>
      <c r="H96" s="640"/>
      <c r="I96" s="640"/>
      <c r="J96" s="640"/>
      <c r="K96" s="357"/>
    </row>
    <row r="97" spans="1:11" ht="14.5" customHeight="1">
      <c r="A97" s="357"/>
      <c r="B97" s="638"/>
      <c r="C97" s="640"/>
      <c r="D97" s="637"/>
      <c r="E97" s="637"/>
      <c r="G97" s="357"/>
      <c r="H97" s="640"/>
      <c r="I97" s="640"/>
      <c r="J97" s="640"/>
      <c r="K97" s="357"/>
    </row>
    <row r="98" spans="1:11" ht="14.5" customHeight="1">
      <c r="A98" s="357"/>
      <c r="B98" s="638"/>
      <c r="C98" s="640"/>
      <c r="D98" s="637"/>
      <c r="E98" s="637"/>
      <c r="G98" s="357"/>
      <c r="H98" s="640"/>
      <c r="I98" s="640"/>
      <c r="J98" s="640"/>
      <c r="K98" s="357"/>
    </row>
    <row r="99" spans="1:11" ht="14.5" customHeight="1">
      <c r="A99" s="357"/>
      <c r="B99" s="638"/>
      <c r="C99" s="640"/>
      <c r="D99" s="637"/>
      <c r="E99" s="637"/>
      <c r="G99" s="357"/>
      <c r="H99" s="640"/>
      <c r="I99" s="640"/>
      <c r="J99" s="640"/>
      <c r="K99" s="357"/>
    </row>
    <row r="100" spans="1:11" ht="15" customHeight="1">
      <c r="A100" s="357"/>
      <c r="B100" s="638"/>
      <c r="C100" s="640"/>
      <c r="D100" s="637"/>
      <c r="E100" s="637"/>
      <c r="G100" s="357"/>
      <c r="H100" s="640"/>
      <c r="I100" s="640"/>
      <c r="J100" s="640"/>
      <c r="K100" s="357"/>
    </row>
    <row r="101" spans="1:11">
      <c r="A101" s="357"/>
      <c r="B101" s="410"/>
      <c r="C101" s="357"/>
      <c r="D101" s="637"/>
      <c r="E101" s="637"/>
      <c r="G101" s="357"/>
      <c r="H101" s="640"/>
      <c r="I101" s="640"/>
      <c r="J101" s="357"/>
      <c r="K101" s="357"/>
    </row>
    <row r="102" spans="1:11" ht="44" customHeight="1">
      <c r="A102" s="357"/>
      <c r="B102" s="410"/>
      <c r="C102" s="357"/>
      <c r="G102" s="357"/>
      <c r="H102" s="640"/>
      <c r="I102" s="640"/>
      <c r="J102" s="357"/>
      <c r="K102" s="357"/>
    </row>
    <row r="103" spans="1:11" ht="29" customHeight="1">
      <c r="A103" s="357"/>
      <c r="B103" s="638"/>
      <c r="C103" s="640"/>
      <c r="G103" s="357"/>
      <c r="H103" s="640"/>
      <c r="I103" s="640"/>
      <c r="J103" s="640"/>
      <c r="K103" s="357"/>
    </row>
    <row r="104" spans="1:11">
      <c r="A104" s="357"/>
      <c r="B104" s="638"/>
      <c r="C104" s="640"/>
      <c r="H104" s="357"/>
      <c r="I104" s="357"/>
      <c r="J104" s="640"/>
      <c r="K104" s="357"/>
    </row>
    <row r="105" spans="1:11">
      <c r="A105" s="357"/>
      <c r="B105" s="638"/>
      <c r="C105" s="640"/>
      <c r="H105" s="357"/>
      <c r="I105" s="357"/>
      <c r="J105" s="640"/>
      <c r="K105" s="357"/>
    </row>
    <row r="106" spans="1:11">
      <c r="A106" s="357"/>
      <c r="B106" s="410"/>
      <c r="C106" s="357"/>
      <c r="H106" s="640"/>
      <c r="I106" s="640"/>
      <c r="J106" s="357"/>
      <c r="K106" s="357"/>
    </row>
    <row r="107" spans="1:11">
      <c r="A107" s="357"/>
      <c r="B107" s="410"/>
      <c r="C107" s="357"/>
      <c r="D107" s="637"/>
      <c r="E107" s="637"/>
      <c r="F107" s="637"/>
      <c r="H107" s="640"/>
      <c r="I107" s="640"/>
      <c r="J107" s="357"/>
      <c r="K107" s="357"/>
    </row>
    <row r="108" spans="1:11">
      <c r="A108" s="357"/>
      <c r="B108" s="410"/>
      <c r="C108" s="357"/>
      <c r="D108" s="637"/>
      <c r="E108" s="637"/>
      <c r="F108" s="637"/>
      <c r="H108" s="640"/>
      <c r="I108" s="640"/>
      <c r="J108" s="357"/>
      <c r="K108" s="357"/>
    </row>
    <row r="109" spans="1:11">
      <c r="A109" s="357"/>
      <c r="B109" s="410"/>
      <c r="C109" s="357"/>
      <c r="D109" s="637"/>
      <c r="E109" s="637"/>
      <c r="F109" s="637"/>
      <c r="H109" s="357"/>
      <c r="I109" s="357"/>
      <c r="J109" s="357"/>
      <c r="K109" s="357"/>
    </row>
    <row r="110" spans="1:11">
      <c r="A110" s="357"/>
      <c r="B110" s="410"/>
      <c r="D110" s="637"/>
      <c r="E110" s="637"/>
      <c r="F110" s="637"/>
      <c r="I110" s="357"/>
      <c r="J110" s="357"/>
      <c r="K110" s="357"/>
    </row>
    <row r="111" spans="1:11">
      <c r="A111" s="357"/>
      <c r="B111" s="638"/>
      <c r="C111" s="639"/>
      <c r="D111" s="637"/>
      <c r="E111" s="637"/>
      <c r="F111" s="637"/>
      <c r="I111" s="357"/>
      <c r="J111" s="640"/>
      <c r="K111" s="357"/>
    </row>
    <row r="112" spans="1:11">
      <c r="A112" s="357"/>
      <c r="B112" s="638"/>
      <c r="C112" s="639"/>
      <c r="D112" s="637"/>
      <c r="E112" s="637"/>
      <c r="F112" s="637"/>
      <c r="I112" s="357"/>
      <c r="J112" s="640"/>
      <c r="K112" s="357"/>
    </row>
    <row r="113" spans="1:11" ht="43.25" customHeight="1">
      <c r="A113" s="357"/>
      <c r="B113" s="638"/>
      <c r="C113" s="639"/>
      <c r="D113" s="637"/>
      <c r="E113" s="637"/>
      <c r="F113" s="637"/>
      <c r="I113" s="357"/>
      <c r="J113" s="640"/>
      <c r="K113" s="357"/>
    </row>
    <row r="114" spans="1:11">
      <c r="A114" s="357"/>
      <c r="B114" s="638"/>
      <c r="C114" s="639"/>
      <c r="D114" s="637"/>
      <c r="E114" s="637"/>
      <c r="F114" s="637"/>
      <c r="G114" s="637"/>
      <c r="H114" s="637"/>
      <c r="I114" s="637"/>
      <c r="J114" s="640"/>
      <c r="K114" s="357"/>
    </row>
    <row r="115" spans="1:11" ht="72" customHeight="1">
      <c r="A115" s="357"/>
      <c r="B115" s="638"/>
      <c r="C115" s="639"/>
      <c r="D115" s="637"/>
      <c r="E115" s="637"/>
      <c r="F115" s="637"/>
      <c r="G115" s="637"/>
      <c r="H115" s="637"/>
      <c r="I115" s="637"/>
      <c r="J115" s="640"/>
      <c r="K115" s="357"/>
    </row>
    <row r="116" spans="1:11">
      <c r="A116" s="357"/>
      <c r="B116" s="638"/>
      <c r="C116" s="639"/>
      <c r="D116" s="637"/>
      <c r="E116" s="637"/>
      <c r="F116" s="637"/>
      <c r="G116" s="637"/>
      <c r="H116" s="637"/>
      <c r="I116" s="637"/>
      <c r="J116" s="640"/>
      <c r="K116" s="357"/>
    </row>
    <row r="117" spans="1:11">
      <c r="A117" s="357"/>
      <c r="B117" s="638"/>
      <c r="C117" s="639"/>
      <c r="D117" s="637"/>
      <c r="E117" s="637"/>
      <c r="F117" s="637"/>
      <c r="G117" s="637"/>
      <c r="H117" s="637"/>
      <c r="I117" s="637"/>
      <c r="J117" s="640"/>
      <c r="K117" s="357"/>
    </row>
    <row r="118" spans="1:11">
      <c r="A118" s="357"/>
      <c r="B118" s="638"/>
      <c r="C118" s="639"/>
      <c r="D118" s="637"/>
      <c r="E118" s="637"/>
      <c r="F118" s="637"/>
      <c r="G118" s="637"/>
      <c r="H118" s="637"/>
      <c r="I118" s="637"/>
      <c r="J118" s="640"/>
      <c r="K118" s="357"/>
    </row>
    <row r="119" spans="1:11">
      <c r="B119" s="638"/>
      <c r="C119" s="639"/>
      <c r="D119" s="637"/>
      <c r="E119" s="637"/>
      <c r="F119" s="637"/>
      <c r="G119" s="637"/>
      <c r="H119" s="637"/>
      <c r="I119" s="637"/>
      <c r="J119" s="640"/>
    </row>
    <row r="120" spans="1:11">
      <c r="B120" s="638"/>
      <c r="C120" s="639"/>
      <c r="G120" s="637"/>
      <c r="H120" s="637"/>
      <c r="I120" s="637"/>
      <c r="J120" s="640"/>
    </row>
    <row r="121" spans="1:11">
      <c r="B121" s="638"/>
      <c r="C121" s="639"/>
      <c r="G121" s="637"/>
      <c r="H121" s="637"/>
      <c r="I121" s="637"/>
      <c r="J121" s="640"/>
    </row>
    <row r="122" spans="1:11">
      <c r="B122" s="638"/>
      <c r="C122" s="639"/>
      <c r="G122" s="637"/>
      <c r="H122" s="637"/>
      <c r="I122" s="637"/>
      <c r="J122" s="640"/>
    </row>
    <row r="123" spans="1:11">
      <c r="B123" s="638"/>
      <c r="C123" s="639"/>
      <c r="G123" s="637"/>
      <c r="H123" s="637"/>
      <c r="I123" s="637"/>
      <c r="J123" s="640"/>
    </row>
    <row r="124" spans="1:11">
      <c r="G124" s="637"/>
      <c r="H124" s="637"/>
      <c r="I124" s="637"/>
    </row>
    <row r="125" spans="1:11">
      <c r="G125" s="637"/>
      <c r="H125" s="637"/>
      <c r="I125" s="637"/>
    </row>
    <row r="126" spans="1:11">
      <c r="G126" s="637"/>
      <c r="H126" s="637"/>
      <c r="I126" s="637"/>
    </row>
    <row r="128" spans="1:11">
      <c r="G128" s="637"/>
      <c r="H128" s="637"/>
    </row>
  </sheetData>
  <customSheetViews>
    <customSheetView guid="{72FF4EB1-1EC1-492E-9F48-B19563C44EC9}" scale="90" topLeftCell="D36">
      <selection activeCell="F59" sqref="F59:I59"/>
      <pageMargins left="0.2" right="0.21" top="0.17" bottom="0.17" header="0.17" footer="0.17"/>
      <pageSetup orientation="landscape" r:id="rId1"/>
    </customSheetView>
    <customSheetView guid="{305D66AA-67D0-E942-B2C2-1F4A2CEDD5CA}">
      <selection activeCell="H24" sqref="H24"/>
      <pageMargins left="0.2" right="0.21" top="0.17" bottom="0.17" header="0.17" footer="0.17"/>
      <pageSetup orientation="landscape" r:id="rId2"/>
    </customSheetView>
    <customSheetView guid="{C747A0BA-493C-4B41-8166-10CA03BB7D9E}" scale="90" topLeftCell="C30">
      <selection activeCell="L33" sqref="L33"/>
      <pageMargins left="0.2" right="0.21" top="0.17" bottom="0.17" header="0.17" footer="0.17"/>
      <pageSetup orientation="landscape" r:id="rId3"/>
    </customSheetView>
    <customSheetView guid="{75097B10-F815-4D38-AF4F-AFA5E65ACDA2}" scale="90" topLeftCell="D52">
      <selection activeCell="F58" sqref="F58:I58"/>
      <pageMargins left="0.2" right="0.21" top="0.17" bottom="0.17" header="0.17" footer="0.17"/>
      <pageSetup orientation="landscape" r:id="rId4"/>
    </customSheetView>
    <customSheetView guid="{B2D4BF71-E217-4E4F-8FD3-0F71C993FD2B}" scale="90" topLeftCell="C13">
      <selection activeCell="H23" sqref="H23"/>
      <pageMargins left="0.2" right="0.21" top="0.17" bottom="0.17" header="0.17" footer="0.17"/>
      <pageSetup orientation="landscape" r:id="rId5"/>
    </customSheetView>
    <customSheetView guid="{A20CAF61-ED7F-4543-9121-3949E9E471D3}" scale="90" topLeftCell="D52">
      <selection activeCell="F58" sqref="F58:I58"/>
      <pageMargins left="0.2" right="0.21" top="0.17" bottom="0.17" header="0.17" footer="0.17"/>
      <pageSetup orientation="landscape" r:id="rId6"/>
    </customSheetView>
    <customSheetView guid="{18B1A8AB-C304-43E7-9FC1-633886D49189}" topLeftCell="B24">
      <selection activeCell="H24" sqref="H24"/>
      <pageMargins left="0.2" right="0.21" top="0.17" bottom="0.17" header="0.17" footer="0.17"/>
      <pageSetup orientation="landscape" r:id="rId7"/>
    </customSheetView>
    <customSheetView guid="{8CF95058-DAE7-456F-9282-6C0F12A28B2A}" scale="90" topLeftCell="D36">
      <selection activeCell="F59" sqref="F59:I59"/>
      <pageMargins left="0.2" right="0.21" top="0.17" bottom="0.17" header="0.17" footer="0.17"/>
      <pageSetup orientation="landscape" r:id="rId8"/>
    </customSheetView>
  </customSheetViews>
  <mergeCells count="145">
    <mergeCell ref="D11:E11"/>
    <mergeCell ref="F19:G19"/>
    <mergeCell ref="D17:E17"/>
    <mergeCell ref="F17:G17"/>
    <mergeCell ref="D23:E23"/>
    <mergeCell ref="F23:G23"/>
    <mergeCell ref="F22:G22"/>
    <mergeCell ref="F18:G18"/>
    <mergeCell ref="D20:E20"/>
    <mergeCell ref="D19:E19"/>
    <mergeCell ref="F12:G12"/>
    <mergeCell ref="C3:I3"/>
    <mergeCell ref="C4:I4"/>
    <mergeCell ref="D8:E8"/>
    <mergeCell ref="D7:E7"/>
    <mergeCell ref="D13:E13"/>
    <mergeCell ref="F7:G7"/>
    <mergeCell ref="F14:G14"/>
    <mergeCell ref="D21:E21"/>
    <mergeCell ref="F21:G21"/>
    <mergeCell ref="D9:E9"/>
    <mergeCell ref="F9:G9"/>
    <mergeCell ref="F11:G11"/>
    <mergeCell ref="D10:E10"/>
    <mergeCell ref="F10:G10"/>
    <mergeCell ref="F16:G16"/>
    <mergeCell ref="F20:G20"/>
    <mergeCell ref="D12:E12"/>
    <mergeCell ref="D18:E18"/>
    <mergeCell ref="F8:G8"/>
    <mergeCell ref="D15:E15"/>
    <mergeCell ref="D16:E16"/>
    <mergeCell ref="D14:E14"/>
    <mergeCell ref="F13:G13"/>
    <mergeCell ref="F15:G15"/>
    <mergeCell ref="J27:J30"/>
    <mergeCell ref="B31:B33"/>
    <mergeCell ref="C31:C33"/>
    <mergeCell ref="F29:G29"/>
    <mergeCell ref="I27:I29"/>
    <mergeCell ref="J31:J33"/>
    <mergeCell ref="J18:J23"/>
    <mergeCell ref="B28:B29"/>
    <mergeCell ref="C28:C29"/>
    <mergeCell ref="B26:B27"/>
    <mergeCell ref="C26:C27"/>
    <mergeCell ref="D26:I26"/>
    <mergeCell ref="E27:H27"/>
    <mergeCell ref="E28:H28"/>
    <mergeCell ref="D22:E22"/>
    <mergeCell ref="J72:J83"/>
    <mergeCell ref="D84:E84"/>
    <mergeCell ref="J60:J68"/>
    <mergeCell ref="F35:G35"/>
    <mergeCell ref="D36:E36"/>
    <mergeCell ref="F36:G36"/>
    <mergeCell ref="D37:E37"/>
    <mergeCell ref="F37:G37"/>
    <mergeCell ref="D42:E42"/>
    <mergeCell ref="F42:G42"/>
    <mergeCell ref="D43:E43"/>
    <mergeCell ref="F43:G43"/>
    <mergeCell ref="D44:E44"/>
    <mergeCell ref="F44:G44"/>
    <mergeCell ref="D45:E45"/>
    <mergeCell ref="F45:G45"/>
    <mergeCell ref="J38:J41"/>
    <mergeCell ref="J51:J53"/>
    <mergeCell ref="D47:E47"/>
    <mergeCell ref="F47:G47"/>
    <mergeCell ref="D48:E48"/>
    <mergeCell ref="F48:G48"/>
    <mergeCell ref="D49:E49"/>
    <mergeCell ref="F49:G49"/>
    <mergeCell ref="B72:B83"/>
    <mergeCell ref="C72:C83"/>
    <mergeCell ref="B60:B68"/>
    <mergeCell ref="C60:C68"/>
    <mergeCell ref="G62:I62"/>
    <mergeCell ref="G63:I63"/>
    <mergeCell ref="G64:I64"/>
    <mergeCell ref="G65:I65"/>
    <mergeCell ref="D31:I34"/>
    <mergeCell ref="B38:B41"/>
    <mergeCell ref="D38:E38"/>
    <mergeCell ref="F38:G38"/>
    <mergeCell ref="D40:E40"/>
    <mergeCell ref="F40:G40"/>
    <mergeCell ref="D41:E41"/>
    <mergeCell ref="F41:G41"/>
    <mergeCell ref="D52:E52"/>
    <mergeCell ref="F52:G52"/>
    <mergeCell ref="D53:E53"/>
    <mergeCell ref="F53:G53"/>
    <mergeCell ref="D54:E54"/>
    <mergeCell ref="F54:G54"/>
    <mergeCell ref="D46:E46"/>
    <mergeCell ref="F46:G46"/>
    <mergeCell ref="D85:E87"/>
    <mergeCell ref="H98:H103"/>
    <mergeCell ref="I98:I103"/>
    <mergeCell ref="J95:J100"/>
    <mergeCell ref="D97:E97"/>
    <mergeCell ref="B95:B100"/>
    <mergeCell ref="C95:C100"/>
    <mergeCell ref="D91:E96"/>
    <mergeCell ref="I106:I108"/>
    <mergeCell ref="H92:H94"/>
    <mergeCell ref="I92:I94"/>
    <mergeCell ref="J89:J91"/>
    <mergeCell ref="B92:B94"/>
    <mergeCell ref="C92:C94"/>
    <mergeCell ref="D88:E90"/>
    <mergeCell ref="H95:H97"/>
    <mergeCell ref="I95:I97"/>
    <mergeCell ref="J92:J94"/>
    <mergeCell ref="B89:B91"/>
    <mergeCell ref="C89:C91"/>
    <mergeCell ref="G128:H128"/>
    <mergeCell ref="B111:B123"/>
    <mergeCell ref="C111:C123"/>
    <mergeCell ref="D107:E119"/>
    <mergeCell ref="J103:J105"/>
    <mergeCell ref="H106:H108"/>
    <mergeCell ref="D98:E98"/>
    <mergeCell ref="B103:B105"/>
    <mergeCell ref="C103:C105"/>
    <mergeCell ref="D99:E101"/>
    <mergeCell ref="F107:F119"/>
    <mergeCell ref="G114:G126"/>
    <mergeCell ref="H114:H126"/>
    <mergeCell ref="I114:I126"/>
    <mergeCell ref="J111:J123"/>
    <mergeCell ref="D50:E50"/>
    <mergeCell ref="F50:G50"/>
    <mergeCell ref="G66:I66"/>
    <mergeCell ref="G67:I67"/>
    <mergeCell ref="F59:I59"/>
    <mergeCell ref="E56:H56"/>
    <mergeCell ref="E57:H57"/>
    <mergeCell ref="D59:E59"/>
    <mergeCell ref="D39:E39"/>
    <mergeCell ref="F39:G39"/>
    <mergeCell ref="D51:E51"/>
    <mergeCell ref="F51:G51"/>
  </mergeCells>
  <hyperlinks>
    <hyperlink ref="E28" r:id="rId9" xr:uid="{00000000-0004-0000-0400-000000000000}"/>
  </hyperlinks>
  <pageMargins left="0.2" right="0.21" top="0.17" bottom="0.17" header="0.17" footer="0.17"/>
  <pageSetup orientation="landscape"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23"/>
  <sheetViews>
    <sheetView topLeftCell="A5" zoomScale="80" workbookViewId="0">
      <selection activeCell="H18" sqref="H18"/>
    </sheetView>
  </sheetViews>
  <sheetFormatPr defaultColWidth="8.81640625" defaultRowHeight="14.5"/>
  <cols>
    <col min="1" max="1" width="1.453125" style="265" customWidth="1"/>
    <col min="2" max="2" width="1.81640625" style="265" customWidth="1"/>
    <col min="3" max="3" width="18.6328125" style="265" customWidth="1"/>
    <col min="4" max="4" width="26" style="265" customWidth="1"/>
    <col min="5" max="5" width="4" style="265" hidden="1" customWidth="1"/>
    <col min="6" max="6" width="31.453125" style="265" customWidth="1"/>
    <col min="7" max="7" width="101.6328125" style="265" customWidth="1"/>
    <col min="8" max="8" width="31.26953125" style="265" customWidth="1"/>
    <col min="9" max="10" width="1.6328125" style="265" customWidth="1"/>
    <col min="11" max="16384" width="8.81640625" style="265"/>
  </cols>
  <sheetData>
    <row r="1" spans="2:16" ht="15" thickBot="1"/>
    <row r="2" spans="2:16" ht="15" thickBot="1">
      <c r="B2" s="358"/>
      <c r="C2" s="359"/>
      <c r="D2" s="25"/>
      <c r="E2" s="25"/>
      <c r="F2" s="25"/>
      <c r="G2" s="25"/>
      <c r="H2" s="25"/>
      <c r="I2" s="26"/>
    </row>
    <row r="3" spans="2:16" ht="15" customHeight="1" thickBot="1">
      <c r="B3" s="269"/>
      <c r="C3" s="553" t="s">
        <v>248</v>
      </c>
      <c r="D3" s="554"/>
      <c r="E3" s="554"/>
      <c r="F3" s="554"/>
      <c r="G3" s="554"/>
      <c r="H3" s="555"/>
      <c r="I3" s="361"/>
    </row>
    <row r="4" spans="2:16" ht="14.5" customHeight="1">
      <c r="B4" s="362"/>
      <c r="C4" s="690" t="s">
        <v>249</v>
      </c>
      <c r="D4" s="690"/>
      <c r="E4" s="690"/>
      <c r="F4" s="690"/>
      <c r="G4" s="690"/>
      <c r="H4" s="690"/>
      <c r="I4" s="28"/>
    </row>
    <row r="5" spans="2:16">
      <c r="B5" s="362"/>
      <c r="C5" s="691"/>
      <c r="D5" s="691"/>
      <c r="E5" s="691"/>
      <c r="F5" s="691"/>
      <c r="G5" s="691"/>
      <c r="H5" s="691"/>
      <c r="I5" s="28"/>
    </row>
    <row r="6" spans="2:16" ht="30.75" customHeight="1" thickBot="1">
      <c r="B6" s="362"/>
      <c r="C6" s="696" t="s">
        <v>250</v>
      </c>
      <c r="D6" s="696"/>
      <c r="E6" s="27"/>
      <c r="F6" s="27"/>
      <c r="G6" s="27"/>
      <c r="H6" s="27"/>
      <c r="I6" s="28"/>
    </row>
    <row r="7" spans="2:16" ht="30" customHeight="1" thickBot="1">
      <c r="B7" s="362"/>
      <c r="C7" s="58" t="s">
        <v>247</v>
      </c>
      <c r="D7" s="692" t="s">
        <v>246</v>
      </c>
      <c r="E7" s="693"/>
      <c r="F7" s="411" t="s">
        <v>244</v>
      </c>
      <c r="G7" s="412" t="s">
        <v>274</v>
      </c>
      <c r="H7" s="411" t="s">
        <v>281</v>
      </c>
      <c r="I7" s="28"/>
      <c r="L7" s="310" t="s">
        <v>889</v>
      </c>
    </row>
    <row r="8" spans="2:16" ht="409.5" customHeight="1" thickBot="1">
      <c r="B8" s="365"/>
      <c r="C8" s="413" t="s">
        <v>339</v>
      </c>
      <c r="D8" s="694" t="s">
        <v>980</v>
      </c>
      <c r="E8" s="695"/>
      <c r="F8" s="178" t="s">
        <v>332</v>
      </c>
      <c r="G8" s="195" t="s">
        <v>774</v>
      </c>
      <c r="H8" s="178" t="s">
        <v>800</v>
      </c>
      <c r="I8" s="369"/>
    </row>
    <row r="9" spans="2:16" ht="105.75" customHeight="1" thickBot="1">
      <c r="B9" s="365"/>
      <c r="C9" s="697" t="s">
        <v>340</v>
      </c>
      <c r="D9" s="698" t="s">
        <v>311</v>
      </c>
      <c r="E9" s="698"/>
      <c r="F9" s="67" t="s">
        <v>312</v>
      </c>
      <c r="G9" s="180" t="s">
        <v>775</v>
      </c>
      <c r="H9" s="67" t="s">
        <v>981</v>
      </c>
      <c r="I9" s="369"/>
    </row>
    <row r="10" spans="2:16" ht="310.5" customHeight="1" thickBot="1">
      <c r="B10" s="365"/>
      <c r="C10" s="687"/>
      <c r="D10" s="699" t="s">
        <v>385</v>
      </c>
      <c r="E10" s="700"/>
      <c r="F10" s="179" t="s">
        <v>386</v>
      </c>
      <c r="G10" s="196" t="s">
        <v>1011</v>
      </c>
      <c r="H10" s="197" t="s">
        <v>1023</v>
      </c>
      <c r="I10" s="369"/>
    </row>
    <row r="11" spans="2:16" ht="228.75" customHeight="1" thickBot="1">
      <c r="B11" s="365"/>
      <c r="C11" s="414"/>
      <c r="D11" s="65" t="s">
        <v>388</v>
      </c>
      <c r="E11" s="78"/>
      <c r="F11" s="66" t="s">
        <v>390</v>
      </c>
      <c r="G11" s="180" t="s">
        <v>1012</v>
      </c>
      <c r="H11" s="67" t="s">
        <v>968</v>
      </c>
      <c r="I11" s="369"/>
      <c r="K11" s="265" t="s">
        <v>834</v>
      </c>
      <c r="P11" s="265" t="s">
        <v>834</v>
      </c>
    </row>
    <row r="12" spans="2:16" ht="112.5" customHeight="1" thickBot="1">
      <c r="B12" s="365"/>
      <c r="C12" s="685" t="s">
        <v>313</v>
      </c>
      <c r="D12" s="66" t="s">
        <v>314</v>
      </c>
      <c r="E12" s="415"/>
      <c r="F12" s="66" t="s">
        <v>315</v>
      </c>
      <c r="G12" s="180" t="s">
        <v>982</v>
      </c>
      <c r="H12" s="66" t="s">
        <v>983</v>
      </c>
      <c r="I12" s="369"/>
    </row>
    <row r="13" spans="2:16" ht="163.5" customHeight="1" thickBot="1">
      <c r="B13" s="365"/>
      <c r="C13" s="686"/>
      <c r="D13" s="688" t="s">
        <v>389</v>
      </c>
      <c r="E13" s="689"/>
      <c r="F13" s="66" t="s">
        <v>391</v>
      </c>
      <c r="G13" s="180" t="s">
        <v>1013</v>
      </c>
      <c r="H13" s="181" t="s">
        <v>984</v>
      </c>
      <c r="I13" s="369"/>
    </row>
    <row r="14" spans="2:16" ht="196.25" customHeight="1" thickBot="1">
      <c r="B14" s="365"/>
      <c r="C14" s="686"/>
      <c r="D14" s="681" t="s">
        <v>316</v>
      </c>
      <c r="E14" s="682"/>
      <c r="F14" s="66" t="s">
        <v>317</v>
      </c>
      <c r="G14" s="180" t="s">
        <v>1014</v>
      </c>
      <c r="H14" s="66" t="s">
        <v>985</v>
      </c>
      <c r="I14" s="369"/>
    </row>
    <row r="15" spans="2:16" ht="209.5" thickBot="1">
      <c r="B15" s="365"/>
      <c r="C15" s="687"/>
      <c r="D15" s="681" t="s">
        <v>318</v>
      </c>
      <c r="E15" s="682"/>
      <c r="F15" s="66" t="s">
        <v>319</v>
      </c>
      <c r="G15" s="180" t="s">
        <v>986</v>
      </c>
      <c r="H15" s="66" t="s">
        <v>987</v>
      </c>
      <c r="I15" s="369"/>
    </row>
    <row r="16" spans="2:16" ht="138.5" thickBot="1">
      <c r="B16" s="365"/>
      <c r="C16" s="685" t="s">
        <v>320</v>
      </c>
      <c r="D16" s="681" t="s">
        <v>321</v>
      </c>
      <c r="E16" s="682"/>
      <c r="F16" s="216" t="s">
        <v>392</v>
      </c>
      <c r="G16" s="181" t="s">
        <v>776</v>
      </c>
      <c r="H16" s="216" t="s">
        <v>393</v>
      </c>
      <c r="I16" s="369"/>
    </row>
    <row r="17" spans="2:9" ht="159.75" customHeight="1" thickBot="1">
      <c r="B17" s="365"/>
      <c r="C17" s="687"/>
      <c r="D17" s="681" t="s">
        <v>322</v>
      </c>
      <c r="E17" s="682"/>
      <c r="F17" s="216" t="s">
        <v>323</v>
      </c>
      <c r="G17" s="180" t="s">
        <v>1015</v>
      </c>
      <c r="H17" s="66" t="s">
        <v>988</v>
      </c>
      <c r="I17" s="369"/>
    </row>
    <row r="18" spans="2:9" ht="344.25" customHeight="1" thickBot="1">
      <c r="B18" s="365"/>
      <c r="C18" s="685"/>
      <c r="D18" s="688" t="s">
        <v>394</v>
      </c>
      <c r="E18" s="689"/>
      <c r="F18" s="216" t="s">
        <v>324</v>
      </c>
      <c r="G18" s="180" t="s">
        <v>1016</v>
      </c>
      <c r="H18" s="66" t="s">
        <v>1017</v>
      </c>
      <c r="I18" s="369"/>
    </row>
    <row r="19" spans="2:9" ht="167.25" customHeight="1" thickBot="1">
      <c r="B19" s="365"/>
      <c r="C19" s="686"/>
      <c r="D19" s="681" t="s">
        <v>325</v>
      </c>
      <c r="E19" s="682"/>
      <c r="F19" s="216" t="s">
        <v>1018</v>
      </c>
      <c r="G19" s="180" t="s">
        <v>1019</v>
      </c>
      <c r="H19" s="66" t="s">
        <v>989</v>
      </c>
      <c r="I19" s="369"/>
    </row>
    <row r="20" spans="2:9" ht="265" thickBot="1">
      <c r="B20" s="365"/>
      <c r="C20" s="687"/>
      <c r="D20" s="681" t="s">
        <v>326</v>
      </c>
      <c r="E20" s="682"/>
      <c r="F20" s="66" t="s">
        <v>327</v>
      </c>
      <c r="G20" s="180" t="s">
        <v>1020</v>
      </c>
      <c r="H20" s="66" t="s">
        <v>972</v>
      </c>
      <c r="I20" s="369"/>
    </row>
    <row r="21" spans="2:9" ht="201.75" customHeight="1" thickBot="1">
      <c r="B21" s="365"/>
      <c r="C21" s="683" t="s">
        <v>329</v>
      </c>
      <c r="D21" s="681" t="s">
        <v>330</v>
      </c>
      <c r="E21" s="682"/>
      <c r="F21" s="66" t="s">
        <v>331</v>
      </c>
      <c r="G21" s="180" t="s">
        <v>1021</v>
      </c>
      <c r="H21" s="181" t="s">
        <v>1022</v>
      </c>
      <c r="I21" s="369"/>
    </row>
    <row r="22" spans="2:9" ht="150.5" customHeight="1" thickBot="1">
      <c r="B22" s="365"/>
      <c r="C22" s="684"/>
      <c r="D22" s="681" t="s">
        <v>396</v>
      </c>
      <c r="E22" s="682"/>
      <c r="F22" s="67" t="s">
        <v>397</v>
      </c>
      <c r="G22" s="180" t="s">
        <v>398</v>
      </c>
      <c r="H22" s="66" t="s">
        <v>990</v>
      </c>
      <c r="I22" s="369"/>
    </row>
    <row r="23" spans="2:9" ht="15" thickBot="1">
      <c r="B23" s="416"/>
      <c r="C23" s="417"/>
      <c r="D23" s="417"/>
      <c r="E23" s="417"/>
      <c r="F23" s="417"/>
      <c r="G23" s="417"/>
      <c r="H23" s="417"/>
      <c r="I23" s="418"/>
    </row>
  </sheetData>
  <customSheetViews>
    <customSheetView guid="{72FF4EB1-1EC1-492E-9F48-B19563C44EC9}" scale="80" fitToPage="1" hiddenColumns="1" topLeftCell="A5">
      <selection activeCell="H18" sqref="H18"/>
      <pageMargins left="0.23622047244094491" right="0.23622047244094491" top="0.15748031496062992" bottom="0.15748031496062992" header="0.15748031496062992" footer="0.15748031496062992"/>
      <pageSetup scale="55" fitToHeight="0" orientation="landscape" r:id="rId1"/>
    </customSheetView>
    <customSheetView guid="{305D66AA-67D0-E942-B2C2-1F4A2CEDD5CA}" scale="80" fitToPage="1" hiddenColumns="1" topLeftCell="D8">
      <selection activeCell="F19" sqref="F19"/>
      <pageMargins left="0.23622047244094491" right="0.23622047244094491" top="0.15748031496062992" bottom="0.15748031496062992" header="0.15748031496062992" footer="0.15748031496062992"/>
      <pageSetup scale="55" fitToHeight="0" orientation="landscape" r:id="rId2"/>
    </customSheetView>
    <customSheetView guid="{C747A0BA-493C-4B41-8166-10CA03BB7D9E}" scale="80" fitToPage="1" hiddenColumns="1" topLeftCell="F1">
      <selection activeCell="M8" sqref="M8"/>
      <pageMargins left="0.23622047244094491" right="0.23622047244094491" top="0.15748031496062992" bottom="0.15748031496062992" header="0.15748031496062992" footer="0.15748031496062992"/>
      <pageSetup scale="40" fitToHeight="0" orientation="landscape" r:id="rId3"/>
    </customSheetView>
    <customSheetView guid="{75097B10-F815-4D38-AF4F-AFA5E65ACDA2}" scale="80" fitToPage="1" hiddenColumns="1">
      <selection activeCell="H18" sqref="H18"/>
      <pageMargins left="0.23622047244094491" right="0.23622047244094491" top="0.15748031496062992" bottom="0.15748031496062992" header="0.15748031496062992" footer="0.15748031496062992"/>
      <pageSetup scale="55" fitToHeight="0" orientation="landscape" r:id="rId4"/>
    </customSheetView>
    <customSheetView guid="{B2D4BF71-E217-4E4F-8FD3-0F71C993FD2B}" scale="80" fitToPage="1" hiddenColumns="1" topLeftCell="F19">
      <selection activeCell="F19" sqref="F19"/>
      <pageMargins left="0.23622047244094491" right="0.23622047244094491" top="0.15748031496062992" bottom="0.15748031496062992" header="0.15748031496062992" footer="0.15748031496062992"/>
      <pageSetup scale="55" fitToHeight="0" orientation="landscape" r:id="rId5"/>
    </customSheetView>
    <customSheetView guid="{A20CAF61-ED7F-4543-9121-3949E9E471D3}" scale="80" fitToPage="1" hiddenColumns="1" topLeftCell="A21">
      <selection activeCell="H18" sqref="H18"/>
      <pageMargins left="0.23622047244094491" right="0.23622047244094491" top="0.15748031496062992" bottom="0.15748031496062992" header="0.15748031496062992" footer="0.15748031496062992"/>
      <pageSetup scale="55" fitToHeight="0" orientation="landscape" r:id="rId6"/>
    </customSheetView>
    <customSheetView guid="{18B1A8AB-C304-43E7-9FC1-633886D49189}" scale="80" showPageBreaks="1" fitToPage="1" hiddenColumns="1" topLeftCell="F18">
      <selection activeCell="K8" sqref="K8"/>
      <pageMargins left="0.23622047244094491" right="0.23622047244094491" top="0.15748031496062992" bottom="0.15748031496062992" header="0.15748031496062992" footer="0.15748031496062992"/>
      <pageSetup scale="40" fitToHeight="0" orientation="landscape" r:id="rId7"/>
    </customSheetView>
    <customSheetView guid="{8CF95058-DAE7-456F-9282-6C0F12A28B2A}" scale="80" fitToPage="1" hiddenColumns="1" topLeftCell="A5">
      <selection activeCell="H18" sqref="H18"/>
      <pageMargins left="0.23622047244094491" right="0.23622047244094491" top="0.15748031496062992" bottom="0.15748031496062992" header="0.15748031496062992" footer="0.15748031496062992"/>
      <pageSetup scale="55" fitToHeight="0" orientation="landscape" r:id="rId8"/>
    </customSheetView>
  </customSheetViews>
  <mergeCells count="23">
    <mergeCell ref="C9:C10"/>
    <mergeCell ref="D15:E15"/>
    <mergeCell ref="C12:C15"/>
    <mergeCell ref="D9:E9"/>
    <mergeCell ref="D10:E10"/>
    <mergeCell ref="D13:E13"/>
    <mergeCell ref="C3:H3"/>
    <mergeCell ref="C4:H4"/>
    <mergeCell ref="C5:H5"/>
    <mergeCell ref="D7:E7"/>
    <mergeCell ref="D8:E8"/>
    <mergeCell ref="C6:D6"/>
    <mergeCell ref="D22:E22"/>
    <mergeCell ref="C21:C22"/>
    <mergeCell ref="C18:C20"/>
    <mergeCell ref="C16:C17"/>
    <mergeCell ref="D14:E14"/>
    <mergeCell ref="D21:E21"/>
    <mergeCell ref="D20:E20"/>
    <mergeCell ref="D16:E16"/>
    <mergeCell ref="D17:E17"/>
    <mergeCell ref="D18:E18"/>
    <mergeCell ref="D19:E19"/>
  </mergeCells>
  <pageMargins left="0.23622047244094491" right="0.23622047244094491" top="0.15748031496062992" bottom="0.15748031496062992" header="0.15748031496062992" footer="0.15748031496062992"/>
  <pageSetup scale="55" fitToHeight="0" orientation="landscape" r:id="rId9"/>
  <legacy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9"/>
  <sheetViews>
    <sheetView topLeftCell="A23" zoomScale="90" zoomScaleNormal="78" zoomScalePageLayoutView="78" workbookViewId="0">
      <selection activeCell="D25" sqref="D25"/>
    </sheetView>
  </sheetViews>
  <sheetFormatPr defaultColWidth="8.81640625" defaultRowHeight="14.5"/>
  <cols>
    <col min="1" max="1" width="1.26953125" style="265" customWidth="1"/>
    <col min="2" max="2" width="2" style="419" customWidth="1"/>
    <col min="3" max="3" width="28.81640625" style="265" customWidth="1"/>
    <col min="4" max="4" width="91.453125" style="265" customWidth="1"/>
    <col min="5" max="5" width="2.453125" style="419" customWidth="1"/>
    <col min="6" max="6" width="1.453125" style="265" customWidth="1"/>
    <col min="7" max="7" width="8.81640625" style="265"/>
    <col min="8" max="9" width="27.453125" style="265" customWidth="1"/>
    <col min="10" max="16384" width="8.81640625" style="265"/>
  </cols>
  <sheetData>
    <row r="1" spans="2:9" ht="15" thickBot="1"/>
    <row r="2" spans="2:9" ht="15" customHeight="1" thickBot="1">
      <c r="B2" s="210"/>
      <c r="C2" s="213"/>
      <c r="D2" s="213"/>
      <c r="E2" s="207"/>
    </row>
    <row r="3" spans="2:9" ht="18" customHeight="1" thickBot="1">
      <c r="B3" s="211"/>
      <c r="C3" s="703" t="s">
        <v>261</v>
      </c>
      <c r="D3" s="704"/>
      <c r="E3" s="208"/>
    </row>
    <row r="4" spans="2:9" ht="14.5" customHeight="1">
      <c r="B4" s="211"/>
      <c r="C4" s="420"/>
      <c r="D4" s="420"/>
      <c r="E4" s="208"/>
    </row>
    <row r="5" spans="2:9" ht="15" customHeight="1" thickBot="1">
      <c r="B5" s="211"/>
      <c r="C5" s="421" t="s">
        <v>290</v>
      </c>
      <c r="D5" s="420"/>
      <c r="E5" s="208"/>
    </row>
    <row r="6" spans="2:9" ht="28.25" customHeight="1" thickBot="1">
      <c r="B6" s="211"/>
      <c r="C6" s="422" t="s">
        <v>262</v>
      </c>
      <c r="D6" s="423" t="s">
        <v>263</v>
      </c>
      <c r="E6" s="208"/>
    </row>
    <row r="7" spans="2:9" ht="233.25" customHeight="1" thickBot="1">
      <c r="B7" s="211"/>
      <c r="C7" s="424" t="s">
        <v>293</v>
      </c>
      <c r="D7" s="425" t="s">
        <v>1024</v>
      </c>
      <c r="E7" s="208"/>
      <c r="H7" s="426"/>
      <c r="I7" s="371"/>
    </row>
    <row r="8" spans="2:9" s="283" customFormat="1" ht="143.25" customHeight="1" thickBot="1">
      <c r="B8" s="211"/>
      <c r="C8" s="427" t="s">
        <v>294</v>
      </c>
      <c r="D8" s="428" t="s">
        <v>1025</v>
      </c>
      <c r="E8" s="208"/>
    </row>
    <row r="9" spans="2:9" ht="93.75" customHeight="1" thickBot="1">
      <c r="B9" s="211"/>
      <c r="C9" s="429" t="s">
        <v>341</v>
      </c>
      <c r="D9" s="430" t="s">
        <v>1026</v>
      </c>
      <c r="E9" s="208"/>
      <c r="H9" s="431"/>
    </row>
    <row r="10" spans="2:9" ht="192" customHeight="1" thickBot="1">
      <c r="B10" s="211"/>
      <c r="C10" s="424" t="s">
        <v>275</v>
      </c>
      <c r="D10" s="425" t="s">
        <v>1027</v>
      </c>
      <c r="E10" s="208"/>
      <c r="H10" s="310"/>
    </row>
    <row r="11" spans="2:9" ht="32.25" customHeight="1">
      <c r="B11" s="211"/>
      <c r="C11" s="432"/>
      <c r="D11" s="432"/>
      <c r="E11" s="208"/>
    </row>
    <row r="12" spans="2:9" ht="15" thickBot="1">
      <c r="B12" s="211"/>
      <c r="C12" s="705" t="s">
        <v>991</v>
      </c>
      <c r="D12" s="705"/>
      <c r="E12" s="208"/>
    </row>
    <row r="13" spans="2:9" ht="15" thickBot="1">
      <c r="B13" s="211"/>
      <c r="C13" s="433" t="s">
        <v>264</v>
      </c>
      <c r="D13" s="433" t="s">
        <v>263</v>
      </c>
      <c r="E13" s="208"/>
    </row>
    <row r="14" spans="2:9" ht="15" thickBot="1">
      <c r="B14" s="211"/>
      <c r="C14" s="701" t="s">
        <v>291</v>
      </c>
      <c r="D14" s="702"/>
      <c r="E14" s="208"/>
    </row>
    <row r="15" spans="2:9" s="283" customFormat="1" ht="409.6" thickBot="1">
      <c r="B15" s="211"/>
      <c r="C15" s="203" t="s">
        <v>295</v>
      </c>
      <c r="D15" s="204" t="s">
        <v>1028</v>
      </c>
      <c r="E15" s="208"/>
      <c r="H15" s="434"/>
    </row>
    <row r="16" spans="2:9" s="283" customFormat="1" ht="98.5" thickBot="1">
      <c r="B16" s="211"/>
      <c r="C16" s="203" t="s">
        <v>296</v>
      </c>
      <c r="D16" s="204" t="s">
        <v>1029</v>
      </c>
      <c r="E16" s="208"/>
      <c r="H16" s="435"/>
    </row>
    <row r="17" spans="2:8" ht="15" thickBot="1">
      <c r="B17" s="211"/>
      <c r="C17" s="701" t="s">
        <v>292</v>
      </c>
      <c r="D17" s="702"/>
      <c r="E17" s="208"/>
    </row>
    <row r="18" spans="2:8" s="283" customFormat="1" ht="252.5" thickBot="1">
      <c r="B18" s="211"/>
      <c r="C18" s="203" t="s">
        <v>297</v>
      </c>
      <c r="D18" s="204" t="s">
        <v>1030</v>
      </c>
      <c r="E18" s="208"/>
      <c r="H18" s="436"/>
    </row>
    <row r="19" spans="2:8" s="283" customFormat="1" ht="210.5" thickBot="1">
      <c r="B19" s="211"/>
      <c r="C19" s="203" t="s">
        <v>289</v>
      </c>
      <c r="D19" s="203" t="s">
        <v>1031</v>
      </c>
      <c r="E19" s="208"/>
      <c r="H19" s="436"/>
    </row>
    <row r="20" spans="2:8" ht="15" thickBot="1">
      <c r="B20" s="211"/>
      <c r="C20" s="701" t="s">
        <v>265</v>
      </c>
      <c r="D20" s="702"/>
      <c r="E20" s="208"/>
    </row>
    <row r="21" spans="2:8" s="283" customFormat="1" ht="409.6" thickBot="1">
      <c r="B21" s="211"/>
      <c r="C21" s="203" t="s">
        <v>266</v>
      </c>
      <c r="D21" s="203" t="s">
        <v>1032</v>
      </c>
      <c r="E21" s="208"/>
      <c r="H21" s="436"/>
    </row>
    <row r="22" spans="2:8" ht="98.5" thickBot="1">
      <c r="B22" s="211"/>
      <c r="C22" s="203" t="s">
        <v>267</v>
      </c>
      <c r="D22" s="203" t="s">
        <v>1033</v>
      </c>
      <c r="E22" s="208"/>
    </row>
    <row r="23" spans="2:8" s="283" customFormat="1" ht="252.5" thickBot="1">
      <c r="B23" s="211"/>
      <c r="C23" s="203" t="s">
        <v>268</v>
      </c>
      <c r="D23" s="203" t="s">
        <v>1034</v>
      </c>
      <c r="E23" s="208"/>
      <c r="H23" s="436"/>
    </row>
    <row r="24" spans="2:8" ht="15" thickBot="1">
      <c r="B24" s="211"/>
      <c r="C24" s="701" t="s">
        <v>269</v>
      </c>
      <c r="D24" s="702"/>
      <c r="E24" s="208"/>
    </row>
    <row r="25" spans="2:8" s="283" customFormat="1" ht="392.5" thickBot="1">
      <c r="B25" s="211"/>
      <c r="C25" s="203" t="s">
        <v>298</v>
      </c>
      <c r="D25" s="448" t="s">
        <v>1035</v>
      </c>
      <c r="E25" s="208"/>
      <c r="H25" s="436"/>
    </row>
    <row r="26" spans="2:8" s="283" customFormat="1" ht="238.5" thickBot="1">
      <c r="B26" s="211"/>
      <c r="C26" s="203" t="s">
        <v>299</v>
      </c>
      <c r="D26" s="203" t="s">
        <v>1036</v>
      </c>
      <c r="E26" s="208"/>
      <c r="H26" s="435"/>
    </row>
    <row r="27" spans="2:8" s="283" customFormat="1" ht="98.5" thickBot="1">
      <c r="B27" s="211"/>
      <c r="C27" s="203" t="s">
        <v>270</v>
      </c>
      <c r="D27" s="203" t="s">
        <v>888</v>
      </c>
      <c r="E27" s="208"/>
      <c r="H27" s="435"/>
    </row>
    <row r="28" spans="2:8" s="283" customFormat="1" ht="56.5" thickBot="1">
      <c r="B28" s="211"/>
      <c r="C28" s="203" t="s">
        <v>300</v>
      </c>
      <c r="D28" s="203" t="s">
        <v>949</v>
      </c>
      <c r="E28" s="208"/>
      <c r="H28" s="435"/>
    </row>
    <row r="29" spans="2:8" ht="15" thickBot="1">
      <c r="B29" s="212"/>
      <c r="C29" s="214"/>
      <c r="D29" s="214"/>
      <c r="E29" s="209"/>
    </row>
  </sheetData>
  <customSheetViews>
    <customSheetView guid="{72FF4EB1-1EC1-492E-9F48-B19563C44EC9}" scale="90" fitToPage="1" topLeftCell="A23">
      <selection activeCell="D25" sqref="D25"/>
      <pageMargins left="0.25" right="0.25" top="0.18" bottom="0.17" header="0.17" footer="0.17"/>
      <pageSetup scale="86" fitToHeight="0" orientation="landscape" r:id="rId1"/>
      <headerFooter>
        <oddHeader>&amp;C&amp;G</oddHeader>
      </headerFooter>
    </customSheetView>
    <customSheetView guid="{305D66AA-67D0-E942-B2C2-1F4A2CEDD5CA}" scale="90" fitToPage="1">
      <selection activeCell="D8" sqref="D8"/>
      <pageMargins left="0.25" right="0.25" top="0.18" bottom="0.17" header="0.17" footer="0.17"/>
      <pageSetup scale="86" fitToHeight="0" orientation="landscape" r:id="rId2"/>
      <headerFooter>
        <oddHeader>&amp;C&amp;G</oddHeader>
      </headerFooter>
    </customSheetView>
    <customSheetView guid="{C747A0BA-493C-4B41-8166-10CA03BB7D9E}" scale="90" fitToPage="1" topLeftCell="A22">
      <selection activeCell="H28" sqref="H28"/>
      <pageMargins left="0.25" right="0.25" top="0.18" bottom="0.17" header="0.17" footer="0.17"/>
      <pageSetup scale="40" fitToHeight="0" orientation="landscape" r:id="rId3"/>
      <headerFooter>
        <oddHeader>&amp;C&amp;G</oddHeader>
      </headerFooter>
    </customSheetView>
    <customSheetView guid="{75097B10-F815-4D38-AF4F-AFA5E65ACDA2}" scale="90" fitToPage="1" topLeftCell="A23">
      <selection activeCell="D25" sqref="D25"/>
      <pageMargins left="0.25" right="0.25" top="0.18" bottom="0.17" header="0.17" footer="0.17"/>
      <pageSetup scale="86" fitToHeight="0" orientation="landscape" r:id="rId4"/>
      <headerFooter>
        <oddHeader>&amp;C&amp;G</oddHeader>
      </headerFooter>
    </customSheetView>
    <customSheetView guid="{B2D4BF71-E217-4E4F-8FD3-0F71C993FD2B}" scale="90" fitToPage="1" topLeftCell="A25">
      <selection activeCell="H28" sqref="H28"/>
      <pageMargins left="0.25" right="0.25" top="0.18" bottom="0.17" header="0.17" footer="0.17"/>
      <pageSetup scale="86" fitToHeight="0" orientation="landscape" r:id="rId5"/>
      <headerFooter>
        <oddHeader>&amp;C&amp;G</oddHeader>
      </headerFooter>
    </customSheetView>
    <customSheetView guid="{A20CAF61-ED7F-4543-9121-3949E9E471D3}" scale="90" fitToPage="1" topLeftCell="A7">
      <selection activeCell="D7" sqref="D7"/>
      <pageMargins left="0.25" right="0.25" top="0.18" bottom="0.17" header="0.17" footer="0.17"/>
      <pageSetup scale="86" fitToHeight="0" orientation="landscape" r:id="rId6"/>
      <headerFooter>
        <oddHeader>&amp;C&amp;G</oddHeader>
      </headerFooter>
    </customSheetView>
    <customSheetView guid="{18B1A8AB-C304-43E7-9FC1-633886D49189}" scale="78" showPageBreaks="1" fitToPage="1" topLeftCell="A27">
      <selection activeCell="J32" sqref="J32"/>
      <pageMargins left="0.25" right="0.25" top="0.18" bottom="0.17" header="0.17" footer="0.17"/>
      <pageSetup scale="70" fitToHeight="0" orientation="landscape" r:id="rId7"/>
      <headerFooter>
        <oddHeader>&amp;C&amp;G</oddHeader>
      </headerFooter>
    </customSheetView>
    <customSheetView guid="{8CF95058-DAE7-456F-9282-6C0F12A28B2A}" scale="90" fitToPage="1" topLeftCell="A23">
      <selection activeCell="D25" sqref="D25"/>
      <pageMargins left="0.25" right="0.25" top="0.18" bottom="0.17" header="0.17" footer="0.17"/>
      <pageSetup scale="86" fitToHeight="0" orientation="landscape" r:id="rId8"/>
      <headerFooter>
        <oddHeader>&amp;C&amp;G</oddHeader>
      </headerFooter>
    </customSheetView>
  </customSheetViews>
  <mergeCells count="6">
    <mergeCell ref="C24:D24"/>
    <mergeCell ref="C3:D3"/>
    <mergeCell ref="C12:D12"/>
    <mergeCell ref="C14:D14"/>
    <mergeCell ref="C17:D17"/>
    <mergeCell ref="C20:D20"/>
  </mergeCells>
  <pageMargins left="0.25" right="0.25" top="0.18" bottom="0.17" header="0.17" footer="0.17"/>
  <pageSetup scale="86" fitToHeight="0" orientation="landscape" r:id="rId9"/>
  <headerFooter>
    <oddHeader>&amp;C&amp;G</oddHeader>
  </headerFooter>
  <legacyDrawingHF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K48" zoomScale="70" zoomScaleNormal="70" zoomScalePageLayoutView="70" workbookViewId="0">
      <selection activeCell="H59" sqref="H59"/>
    </sheetView>
  </sheetViews>
  <sheetFormatPr defaultColWidth="8.81640625" defaultRowHeight="14.5" outlineLevelRow="1"/>
  <cols>
    <col min="1" max="1" width="3" style="84" customWidth="1"/>
    <col min="2" max="2" width="28.453125" style="84" customWidth="1"/>
    <col min="3" max="3" width="50.453125" style="84" customWidth="1"/>
    <col min="4" max="4" width="34.26953125" style="84" customWidth="1"/>
    <col min="5" max="5" width="32" style="84" customWidth="1"/>
    <col min="6" max="6" width="26.6328125" style="84" customWidth="1"/>
    <col min="7" max="7" width="26.453125" style="84" bestFit="1" customWidth="1"/>
    <col min="8" max="8" width="30" style="84" customWidth="1"/>
    <col min="9" max="9" width="26.1796875" style="84" customWidth="1"/>
    <col min="10" max="10" width="25.81640625" style="84" customWidth="1"/>
    <col min="11" max="11" width="31" style="84" bestFit="1" customWidth="1"/>
    <col min="12" max="12" width="30.26953125" style="84" customWidth="1"/>
    <col min="13" max="13" width="27.1796875" style="84" bestFit="1" customWidth="1"/>
    <col min="14" max="14" width="25" style="84" customWidth="1"/>
    <col min="15" max="15" width="25.81640625" style="84" bestFit="1" customWidth="1"/>
    <col min="16" max="16" width="30.26953125" style="84" customWidth="1"/>
    <col min="17" max="17" width="27.1796875" style="84" bestFit="1" customWidth="1"/>
    <col min="18" max="18" width="24.26953125" style="84" customWidth="1"/>
    <col min="19" max="19" width="23.1796875" style="84" bestFit="1" customWidth="1"/>
    <col min="20" max="20" width="27.6328125" style="84" customWidth="1"/>
    <col min="21" max="16384" width="8.81640625" style="84"/>
  </cols>
  <sheetData>
    <row r="1" spans="2:19" ht="15" thickBot="1"/>
    <row r="2" spans="2:19" ht="26">
      <c r="B2" s="43"/>
      <c r="C2" s="805"/>
      <c r="D2" s="805"/>
      <c r="E2" s="805"/>
      <c r="F2" s="805"/>
      <c r="G2" s="805"/>
      <c r="H2" s="38"/>
      <c r="I2" s="38"/>
      <c r="J2" s="38"/>
      <c r="K2" s="38"/>
      <c r="L2" s="38"/>
      <c r="M2" s="38"/>
      <c r="N2" s="38"/>
      <c r="O2" s="38"/>
      <c r="P2" s="38"/>
      <c r="Q2" s="38"/>
      <c r="R2" s="38"/>
      <c r="S2" s="39"/>
    </row>
    <row r="3" spans="2:19" ht="26">
      <c r="B3" s="44"/>
      <c r="C3" s="806" t="s">
        <v>286</v>
      </c>
      <c r="D3" s="807"/>
      <c r="E3" s="807"/>
      <c r="F3" s="807"/>
      <c r="G3" s="808"/>
      <c r="H3" s="41"/>
      <c r="I3" s="41"/>
      <c r="J3" s="41"/>
      <c r="K3" s="41"/>
      <c r="L3" s="41"/>
      <c r="M3" s="41"/>
      <c r="N3" s="41"/>
      <c r="O3" s="41"/>
      <c r="P3" s="41"/>
      <c r="Q3" s="41"/>
      <c r="R3" s="41"/>
      <c r="S3" s="42"/>
    </row>
    <row r="4" spans="2:19" ht="26">
      <c r="B4" s="44"/>
      <c r="C4" s="45"/>
      <c r="D4" s="45"/>
      <c r="E4" s="45"/>
      <c r="F4" s="45"/>
      <c r="G4" s="45"/>
      <c r="H4" s="41"/>
      <c r="I4" s="41"/>
      <c r="J4" s="41"/>
      <c r="K4" s="41"/>
      <c r="L4" s="41"/>
      <c r="M4" s="41"/>
      <c r="N4" s="41"/>
      <c r="O4" s="41"/>
      <c r="P4" s="41"/>
      <c r="Q4" s="41"/>
      <c r="R4" s="41"/>
      <c r="S4" s="42"/>
    </row>
    <row r="5" spans="2:19" ht="15" thickBot="1">
      <c r="B5" s="40"/>
      <c r="C5" s="41"/>
      <c r="D5" s="41"/>
      <c r="E5" s="41"/>
      <c r="F5" s="41"/>
      <c r="G5" s="41"/>
      <c r="H5" s="41"/>
      <c r="I5" s="41"/>
      <c r="J5" s="41"/>
      <c r="K5" s="41"/>
      <c r="L5" s="41"/>
      <c r="M5" s="41"/>
      <c r="N5" s="41"/>
      <c r="O5" s="41"/>
      <c r="P5" s="41"/>
      <c r="Q5" s="41"/>
      <c r="R5" s="41"/>
      <c r="S5" s="42"/>
    </row>
    <row r="6" spans="2:19" ht="34.5" customHeight="1" thickBot="1">
      <c r="B6" s="809" t="s">
        <v>406</v>
      </c>
      <c r="C6" s="810"/>
      <c r="D6" s="810"/>
      <c r="E6" s="810"/>
      <c r="F6" s="810"/>
      <c r="G6" s="810"/>
      <c r="H6" s="85"/>
      <c r="I6" s="85"/>
      <c r="J6" s="85"/>
      <c r="K6" s="85"/>
      <c r="L6" s="85"/>
      <c r="M6" s="85"/>
      <c r="N6" s="85"/>
      <c r="O6" s="85"/>
      <c r="P6" s="85"/>
      <c r="Q6" s="85"/>
      <c r="R6" s="85"/>
      <c r="S6" s="86"/>
    </row>
    <row r="7" spans="2:19" ht="15.75" customHeight="1">
      <c r="B7" s="809" t="s">
        <v>407</v>
      </c>
      <c r="C7" s="811"/>
      <c r="D7" s="811"/>
      <c r="E7" s="811"/>
      <c r="F7" s="811"/>
      <c r="G7" s="811"/>
      <c r="H7" s="85"/>
      <c r="I7" s="85"/>
      <c r="J7" s="85"/>
      <c r="K7" s="85"/>
      <c r="L7" s="85"/>
      <c r="M7" s="85"/>
      <c r="N7" s="85"/>
      <c r="O7" s="85"/>
      <c r="P7" s="85"/>
      <c r="Q7" s="85"/>
      <c r="R7" s="85"/>
      <c r="S7" s="86"/>
    </row>
    <row r="8" spans="2:19" ht="15.75" customHeight="1" thickBot="1">
      <c r="B8" s="812" t="s">
        <v>243</v>
      </c>
      <c r="C8" s="813"/>
      <c r="D8" s="813"/>
      <c r="E8" s="813"/>
      <c r="F8" s="813"/>
      <c r="G8" s="813"/>
      <c r="H8" s="87"/>
      <c r="I8" s="87"/>
      <c r="J8" s="87"/>
      <c r="K8" s="87"/>
      <c r="L8" s="87"/>
      <c r="M8" s="87"/>
      <c r="N8" s="87"/>
      <c r="O8" s="87"/>
      <c r="P8" s="87"/>
      <c r="Q8" s="87"/>
      <c r="R8" s="87"/>
      <c r="S8" s="88"/>
    </row>
    <row r="10" spans="2:19" ht="21">
      <c r="B10" s="814" t="s">
        <v>408</v>
      </c>
      <c r="C10" s="814"/>
    </row>
    <row r="11" spans="2:19" ht="15" thickBot="1"/>
    <row r="12" spans="2:19" ht="15" customHeight="1" thickBot="1">
      <c r="B12" s="89" t="s">
        <v>409</v>
      </c>
      <c r="C12" s="90" t="s">
        <v>344</v>
      </c>
    </row>
    <row r="13" spans="2:19" ht="15.75" customHeight="1" thickBot="1">
      <c r="B13" s="89" t="s">
        <v>278</v>
      </c>
      <c r="C13" s="90" t="s">
        <v>309</v>
      </c>
    </row>
    <row r="14" spans="2:19" ht="15.75" customHeight="1" thickBot="1">
      <c r="B14" s="89" t="s">
        <v>410</v>
      </c>
      <c r="C14" s="90" t="s">
        <v>342</v>
      </c>
    </row>
    <row r="15" spans="2:19" ht="15.75" customHeight="1" thickBot="1">
      <c r="B15" s="89" t="s">
        <v>411</v>
      </c>
      <c r="C15" s="90" t="s">
        <v>345</v>
      </c>
    </row>
    <row r="16" spans="2:19" ht="15" thickBot="1">
      <c r="B16" s="89" t="s">
        <v>412</v>
      </c>
      <c r="C16" s="90" t="s">
        <v>413</v>
      </c>
    </row>
    <row r="17" spans="2:19" ht="15" thickBot="1">
      <c r="B17" s="89" t="s">
        <v>414</v>
      </c>
      <c r="C17" s="90" t="s">
        <v>415</v>
      </c>
    </row>
    <row r="18" spans="2:19" ht="15" thickBot="1"/>
    <row r="19" spans="2:19" ht="15" thickBot="1">
      <c r="D19" s="721" t="s">
        <v>416</v>
      </c>
      <c r="E19" s="722"/>
      <c r="F19" s="722"/>
      <c r="G19" s="723"/>
      <c r="H19" s="721" t="s">
        <v>417</v>
      </c>
      <c r="I19" s="722"/>
      <c r="J19" s="722"/>
      <c r="K19" s="723"/>
      <c r="L19" s="721" t="s">
        <v>418</v>
      </c>
      <c r="M19" s="722"/>
      <c r="N19" s="722"/>
      <c r="O19" s="723"/>
      <c r="P19" s="721" t="s">
        <v>419</v>
      </c>
      <c r="Q19" s="722"/>
      <c r="R19" s="722"/>
      <c r="S19" s="723"/>
    </row>
    <row r="20" spans="2:19" ht="45" customHeight="1" thickBot="1">
      <c r="B20" s="724" t="s">
        <v>420</v>
      </c>
      <c r="C20" s="802" t="s">
        <v>421</v>
      </c>
      <c r="D20" s="91"/>
      <c r="E20" s="92" t="s">
        <v>422</v>
      </c>
      <c r="F20" s="93" t="s">
        <v>423</v>
      </c>
      <c r="G20" s="94" t="s">
        <v>424</v>
      </c>
      <c r="H20" s="91"/>
      <c r="I20" s="92" t="s">
        <v>422</v>
      </c>
      <c r="J20" s="93" t="s">
        <v>423</v>
      </c>
      <c r="K20" s="94" t="s">
        <v>424</v>
      </c>
      <c r="L20" s="91"/>
      <c r="M20" s="92" t="s">
        <v>422</v>
      </c>
      <c r="N20" s="93" t="s">
        <v>423</v>
      </c>
      <c r="O20" s="94" t="s">
        <v>424</v>
      </c>
      <c r="P20" s="91"/>
      <c r="Q20" s="92" t="s">
        <v>422</v>
      </c>
      <c r="R20" s="93" t="s">
        <v>423</v>
      </c>
      <c r="S20" s="94" t="s">
        <v>424</v>
      </c>
    </row>
    <row r="21" spans="2:19" ht="40.5" customHeight="1">
      <c r="B21" s="767"/>
      <c r="C21" s="803"/>
      <c r="D21" s="95" t="s">
        <v>425</v>
      </c>
      <c r="E21" s="96">
        <v>0</v>
      </c>
      <c r="F21" s="97">
        <v>0</v>
      </c>
      <c r="G21" s="98">
        <v>0</v>
      </c>
      <c r="H21" s="99" t="s">
        <v>425</v>
      </c>
      <c r="I21" s="100">
        <v>5000</v>
      </c>
      <c r="J21" s="101">
        <v>500</v>
      </c>
      <c r="K21" s="102">
        <v>4500</v>
      </c>
      <c r="L21" s="95" t="s">
        <v>425</v>
      </c>
      <c r="M21" s="100">
        <v>5000</v>
      </c>
      <c r="N21" s="101">
        <v>1378</v>
      </c>
      <c r="O21" s="102">
        <f>M21-N21</f>
        <v>3622</v>
      </c>
      <c r="P21" s="95" t="s">
        <v>425</v>
      </c>
      <c r="Q21" s="100"/>
      <c r="R21" s="101"/>
      <c r="S21" s="102"/>
    </row>
    <row r="22" spans="2:19" ht="39.75" customHeight="1">
      <c r="B22" s="767"/>
      <c r="C22" s="803"/>
      <c r="D22" s="103" t="s">
        <v>426</v>
      </c>
      <c r="E22" s="104">
        <v>0</v>
      </c>
      <c r="F22" s="104">
        <v>0</v>
      </c>
      <c r="G22" s="105">
        <v>0</v>
      </c>
      <c r="H22" s="106" t="s">
        <v>426</v>
      </c>
      <c r="I22" s="107">
        <v>0.5</v>
      </c>
      <c r="J22" s="107">
        <v>0.5</v>
      </c>
      <c r="K22" s="108">
        <v>0.5</v>
      </c>
      <c r="L22" s="103" t="s">
        <v>426</v>
      </c>
      <c r="M22" s="107">
        <v>0.5</v>
      </c>
      <c r="N22" s="107">
        <v>0.5</v>
      </c>
      <c r="O22" s="108">
        <v>0.5</v>
      </c>
      <c r="P22" s="103" t="s">
        <v>426</v>
      </c>
      <c r="Q22" s="107"/>
      <c r="R22" s="107"/>
      <c r="S22" s="108"/>
    </row>
    <row r="23" spans="2:19" ht="37.5" customHeight="1">
      <c r="B23" s="725"/>
      <c r="C23" s="804"/>
      <c r="D23" s="103" t="s">
        <v>427</v>
      </c>
      <c r="E23" s="104">
        <v>0</v>
      </c>
      <c r="F23" s="104">
        <v>0</v>
      </c>
      <c r="G23" s="105">
        <v>0</v>
      </c>
      <c r="H23" s="106" t="s">
        <v>427</v>
      </c>
      <c r="I23" s="107">
        <v>0.2</v>
      </c>
      <c r="J23" s="107">
        <v>0.2</v>
      </c>
      <c r="K23" s="108">
        <v>0.2</v>
      </c>
      <c r="L23" s="103" t="s">
        <v>427</v>
      </c>
      <c r="M23" s="107">
        <v>0.2</v>
      </c>
      <c r="N23" s="107">
        <v>0.2</v>
      </c>
      <c r="O23" s="108">
        <v>0.2</v>
      </c>
      <c r="P23" s="103" t="s">
        <v>427</v>
      </c>
      <c r="Q23" s="107"/>
      <c r="R23" s="107"/>
      <c r="S23" s="108"/>
    </row>
    <row r="24" spans="2:19" ht="15" thickBot="1">
      <c r="B24" s="109"/>
      <c r="C24" s="109"/>
      <c r="Q24" s="110"/>
      <c r="R24" s="110"/>
      <c r="S24" s="110"/>
    </row>
    <row r="25" spans="2:19" ht="30" customHeight="1" thickBot="1">
      <c r="B25" s="109"/>
      <c r="C25" s="109"/>
      <c r="D25" s="721" t="s">
        <v>416</v>
      </c>
      <c r="E25" s="722"/>
      <c r="F25" s="722"/>
      <c r="G25" s="723"/>
      <c r="H25" s="721" t="s">
        <v>417</v>
      </c>
      <c r="I25" s="722"/>
      <c r="J25" s="722"/>
      <c r="K25" s="723"/>
      <c r="L25" s="721" t="s">
        <v>418</v>
      </c>
      <c r="M25" s="722"/>
      <c r="N25" s="722"/>
      <c r="O25" s="723"/>
      <c r="P25" s="721" t="s">
        <v>419</v>
      </c>
      <c r="Q25" s="722"/>
      <c r="R25" s="722"/>
      <c r="S25" s="723"/>
    </row>
    <row r="26" spans="2:19" ht="47.25" customHeight="1">
      <c r="B26" s="724" t="s">
        <v>784</v>
      </c>
      <c r="C26" s="724" t="s">
        <v>785</v>
      </c>
      <c r="D26" s="782" t="s">
        <v>428</v>
      </c>
      <c r="E26" s="783"/>
      <c r="F26" s="111" t="s">
        <v>429</v>
      </c>
      <c r="G26" s="112" t="s">
        <v>430</v>
      </c>
      <c r="H26" s="782" t="s">
        <v>428</v>
      </c>
      <c r="I26" s="783"/>
      <c r="J26" s="111" t="s">
        <v>429</v>
      </c>
      <c r="K26" s="112" t="s">
        <v>430</v>
      </c>
      <c r="L26" s="782" t="s">
        <v>428</v>
      </c>
      <c r="M26" s="783"/>
      <c r="N26" s="111" t="s">
        <v>429</v>
      </c>
      <c r="O26" s="112" t="s">
        <v>430</v>
      </c>
      <c r="P26" s="782" t="s">
        <v>428</v>
      </c>
      <c r="Q26" s="783"/>
      <c r="R26" s="111" t="s">
        <v>429</v>
      </c>
      <c r="S26" s="112" t="s">
        <v>430</v>
      </c>
    </row>
    <row r="27" spans="2:19" ht="51" customHeight="1">
      <c r="B27" s="767"/>
      <c r="C27" s="767"/>
      <c r="D27" s="113" t="s">
        <v>425</v>
      </c>
      <c r="E27" s="114">
        <v>0</v>
      </c>
      <c r="F27" s="790" t="s">
        <v>431</v>
      </c>
      <c r="G27" s="792" t="s">
        <v>631</v>
      </c>
      <c r="H27" s="113" t="s">
        <v>425</v>
      </c>
      <c r="I27" s="115">
        <v>5000</v>
      </c>
      <c r="J27" s="786" t="s">
        <v>431</v>
      </c>
      <c r="K27" s="788" t="s">
        <v>523</v>
      </c>
      <c r="L27" s="113" t="s">
        <v>425</v>
      </c>
      <c r="M27" s="115">
        <v>5000</v>
      </c>
      <c r="N27" s="786" t="s">
        <v>431</v>
      </c>
      <c r="O27" s="788" t="s">
        <v>631</v>
      </c>
      <c r="P27" s="113" t="s">
        <v>425</v>
      </c>
      <c r="Q27" s="115"/>
      <c r="R27" s="786"/>
      <c r="S27" s="788"/>
    </row>
    <row r="28" spans="2:19" ht="51" customHeight="1">
      <c r="B28" s="725"/>
      <c r="C28" s="725"/>
      <c r="D28" s="116" t="s">
        <v>432</v>
      </c>
      <c r="E28" s="117">
        <v>0</v>
      </c>
      <c r="F28" s="791"/>
      <c r="G28" s="793"/>
      <c r="H28" s="116" t="s">
        <v>432</v>
      </c>
      <c r="I28" s="118">
        <v>0.5</v>
      </c>
      <c r="J28" s="787"/>
      <c r="K28" s="789"/>
      <c r="L28" s="116" t="s">
        <v>432</v>
      </c>
      <c r="M28" s="118">
        <v>0.5</v>
      </c>
      <c r="N28" s="787"/>
      <c r="O28" s="789"/>
      <c r="P28" s="116" t="s">
        <v>432</v>
      </c>
      <c r="Q28" s="118"/>
      <c r="R28" s="787"/>
      <c r="S28" s="789"/>
    </row>
    <row r="29" spans="2:19" ht="33.75" customHeight="1">
      <c r="B29" s="718" t="s">
        <v>786</v>
      </c>
      <c r="C29" s="729" t="s">
        <v>433</v>
      </c>
      <c r="D29" s="189" t="s">
        <v>434</v>
      </c>
      <c r="E29" s="119" t="s">
        <v>414</v>
      </c>
      <c r="F29" s="119" t="s">
        <v>435</v>
      </c>
      <c r="G29" s="120" t="s">
        <v>436</v>
      </c>
      <c r="H29" s="189" t="s">
        <v>434</v>
      </c>
      <c r="I29" s="119" t="s">
        <v>414</v>
      </c>
      <c r="J29" s="119" t="s">
        <v>435</v>
      </c>
      <c r="K29" s="120" t="s">
        <v>436</v>
      </c>
      <c r="L29" s="189" t="s">
        <v>434</v>
      </c>
      <c r="M29" s="119" t="s">
        <v>414</v>
      </c>
      <c r="N29" s="119" t="s">
        <v>435</v>
      </c>
      <c r="O29" s="120" t="s">
        <v>436</v>
      </c>
      <c r="P29" s="189" t="s">
        <v>434</v>
      </c>
      <c r="Q29" s="119" t="s">
        <v>414</v>
      </c>
      <c r="R29" s="119" t="s">
        <v>435</v>
      </c>
      <c r="S29" s="120" t="s">
        <v>436</v>
      </c>
    </row>
    <row r="30" spans="2:19" ht="30" customHeight="1">
      <c r="B30" s="719"/>
      <c r="C30" s="730"/>
      <c r="D30" s="121"/>
      <c r="E30" s="122"/>
      <c r="F30" s="122"/>
      <c r="G30" s="123"/>
      <c r="H30" s="124"/>
      <c r="I30" s="125"/>
      <c r="J30" s="124"/>
      <c r="K30" s="126"/>
      <c r="L30" s="124"/>
      <c r="M30" s="125"/>
      <c r="N30" s="124"/>
      <c r="O30" s="126"/>
      <c r="P30" s="124"/>
      <c r="Q30" s="125"/>
      <c r="R30" s="124"/>
      <c r="S30" s="126"/>
    </row>
    <row r="31" spans="2:19" ht="36.75" hidden="1" customHeight="1" outlineLevel="1">
      <c r="B31" s="719"/>
      <c r="C31" s="730"/>
      <c r="D31" s="189" t="s">
        <v>434</v>
      </c>
      <c r="E31" s="119" t="s">
        <v>414</v>
      </c>
      <c r="F31" s="119" t="s">
        <v>435</v>
      </c>
      <c r="G31" s="120" t="s">
        <v>436</v>
      </c>
      <c r="H31" s="189" t="s">
        <v>434</v>
      </c>
      <c r="I31" s="119" t="s">
        <v>414</v>
      </c>
      <c r="J31" s="119" t="s">
        <v>435</v>
      </c>
      <c r="K31" s="120" t="s">
        <v>436</v>
      </c>
      <c r="L31" s="189" t="s">
        <v>434</v>
      </c>
      <c r="M31" s="119" t="s">
        <v>414</v>
      </c>
      <c r="N31" s="119" t="s">
        <v>435</v>
      </c>
      <c r="O31" s="120" t="s">
        <v>436</v>
      </c>
      <c r="P31" s="189" t="s">
        <v>434</v>
      </c>
      <c r="Q31" s="119" t="s">
        <v>414</v>
      </c>
      <c r="R31" s="119" t="s">
        <v>435</v>
      </c>
      <c r="S31" s="120" t="s">
        <v>436</v>
      </c>
    </row>
    <row r="32" spans="2:19" ht="30" hidden="1" customHeight="1" outlineLevel="1">
      <c r="B32" s="719"/>
      <c r="C32" s="730"/>
      <c r="D32" s="121"/>
      <c r="E32" s="122"/>
      <c r="F32" s="122"/>
      <c r="G32" s="123"/>
      <c r="H32" s="124"/>
      <c r="I32" s="125"/>
      <c r="J32" s="124"/>
      <c r="K32" s="126"/>
      <c r="L32" s="124"/>
      <c r="M32" s="125"/>
      <c r="N32" s="124"/>
      <c r="O32" s="126"/>
      <c r="P32" s="124"/>
      <c r="Q32" s="125"/>
      <c r="R32" s="124"/>
      <c r="S32" s="126"/>
    </row>
    <row r="33" spans="2:19" ht="36" hidden="1" customHeight="1" outlineLevel="1">
      <c r="B33" s="719"/>
      <c r="C33" s="730"/>
      <c r="D33" s="189" t="s">
        <v>434</v>
      </c>
      <c r="E33" s="119" t="s">
        <v>414</v>
      </c>
      <c r="F33" s="119" t="s">
        <v>435</v>
      </c>
      <c r="G33" s="120" t="s">
        <v>436</v>
      </c>
      <c r="H33" s="189" t="s">
        <v>434</v>
      </c>
      <c r="I33" s="119" t="s">
        <v>414</v>
      </c>
      <c r="J33" s="119" t="s">
        <v>435</v>
      </c>
      <c r="K33" s="120" t="s">
        <v>436</v>
      </c>
      <c r="L33" s="189" t="s">
        <v>434</v>
      </c>
      <c r="M33" s="119" t="s">
        <v>414</v>
      </c>
      <c r="N33" s="119" t="s">
        <v>435</v>
      </c>
      <c r="O33" s="120" t="s">
        <v>436</v>
      </c>
      <c r="P33" s="189" t="s">
        <v>434</v>
      </c>
      <c r="Q33" s="119" t="s">
        <v>414</v>
      </c>
      <c r="R33" s="119" t="s">
        <v>435</v>
      </c>
      <c r="S33" s="120" t="s">
        <v>436</v>
      </c>
    </row>
    <row r="34" spans="2:19" ht="30" hidden="1" customHeight="1" outlineLevel="1">
      <c r="B34" s="719"/>
      <c r="C34" s="730"/>
      <c r="D34" s="121"/>
      <c r="E34" s="122"/>
      <c r="F34" s="122"/>
      <c r="G34" s="123"/>
      <c r="H34" s="124"/>
      <c r="I34" s="125"/>
      <c r="J34" s="124"/>
      <c r="K34" s="126"/>
      <c r="L34" s="124"/>
      <c r="M34" s="125"/>
      <c r="N34" s="124"/>
      <c r="O34" s="126"/>
      <c r="P34" s="124"/>
      <c r="Q34" s="125"/>
      <c r="R34" s="124"/>
      <c r="S34" s="126"/>
    </row>
    <row r="35" spans="2:19" ht="39" hidden="1" customHeight="1" outlineLevel="1">
      <c r="B35" s="719"/>
      <c r="C35" s="730"/>
      <c r="D35" s="189" t="s">
        <v>434</v>
      </c>
      <c r="E35" s="119" t="s">
        <v>414</v>
      </c>
      <c r="F35" s="119" t="s">
        <v>435</v>
      </c>
      <c r="G35" s="120" t="s">
        <v>436</v>
      </c>
      <c r="H35" s="189" t="s">
        <v>434</v>
      </c>
      <c r="I35" s="119" t="s">
        <v>414</v>
      </c>
      <c r="J35" s="119" t="s">
        <v>435</v>
      </c>
      <c r="K35" s="120" t="s">
        <v>436</v>
      </c>
      <c r="L35" s="189" t="s">
        <v>434</v>
      </c>
      <c r="M35" s="119" t="s">
        <v>414</v>
      </c>
      <c r="N35" s="119" t="s">
        <v>435</v>
      </c>
      <c r="O35" s="120" t="s">
        <v>436</v>
      </c>
      <c r="P35" s="189" t="s">
        <v>434</v>
      </c>
      <c r="Q35" s="119" t="s">
        <v>414</v>
      </c>
      <c r="R35" s="119" t="s">
        <v>435</v>
      </c>
      <c r="S35" s="120" t="s">
        <v>436</v>
      </c>
    </row>
    <row r="36" spans="2:19" ht="30" hidden="1" customHeight="1" outlineLevel="1">
      <c r="B36" s="719"/>
      <c r="C36" s="730"/>
      <c r="D36" s="121"/>
      <c r="E36" s="122"/>
      <c r="F36" s="122"/>
      <c r="G36" s="123"/>
      <c r="H36" s="124"/>
      <c r="I36" s="125"/>
      <c r="J36" s="124"/>
      <c r="K36" s="126"/>
      <c r="L36" s="124"/>
      <c r="M36" s="125"/>
      <c r="N36" s="124"/>
      <c r="O36" s="126"/>
      <c r="P36" s="124"/>
      <c r="Q36" s="125"/>
      <c r="R36" s="124"/>
      <c r="S36" s="126"/>
    </row>
    <row r="37" spans="2:19" ht="36.75" hidden="1" customHeight="1" outlineLevel="1">
      <c r="B37" s="719"/>
      <c r="C37" s="730"/>
      <c r="D37" s="189" t="s">
        <v>434</v>
      </c>
      <c r="E37" s="119" t="s">
        <v>414</v>
      </c>
      <c r="F37" s="119" t="s">
        <v>435</v>
      </c>
      <c r="G37" s="120" t="s">
        <v>436</v>
      </c>
      <c r="H37" s="189" t="s">
        <v>434</v>
      </c>
      <c r="I37" s="119" t="s">
        <v>414</v>
      </c>
      <c r="J37" s="119" t="s">
        <v>435</v>
      </c>
      <c r="K37" s="120" t="s">
        <v>436</v>
      </c>
      <c r="L37" s="189" t="s">
        <v>434</v>
      </c>
      <c r="M37" s="119" t="s">
        <v>414</v>
      </c>
      <c r="N37" s="119" t="s">
        <v>435</v>
      </c>
      <c r="O37" s="120" t="s">
        <v>436</v>
      </c>
      <c r="P37" s="189" t="s">
        <v>434</v>
      </c>
      <c r="Q37" s="119" t="s">
        <v>414</v>
      </c>
      <c r="R37" s="119" t="s">
        <v>435</v>
      </c>
      <c r="S37" s="120" t="s">
        <v>436</v>
      </c>
    </row>
    <row r="38" spans="2:19" ht="30" hidden="1" customHeight="1" outlineLevel="1">
      <c r="B38" s="720"/>
      <c r="C38" s="731"/>
      <c r="D38" s="121"/>
      <c r="E38" s="122"/>
      <c r="F38" s="122"/>
      <c r="G38" s="123"/>
      <c r="H38" s="124"/>
      <c r="I38" s="125"/>
      <c r="J38" s="124"/>
      <c r="K38" s="126"/>
      <c r="L38" s="124"/>
      <c r="M38" s="125"/>
      <c r="N38" s="124"/>
      <c r="O38" s="126"/>
      <c r="P38" s="124"/>
      <c r="Q38" s="125"/>
      <c r="R38" s="124"/>
      <c r="S38" s="126"/>
    </row>
    <row r="39" spans="2:19" ht="30" customHeight="1" collapsed="1">
      <c r="B39" s="718" t="s">
        <v>787</v>
      </c>
      <c r="C39" s="718" t="s">
        <v>437</v>
      </c>
      <c r="D39" s="119" t="s">
        <v>438</v>
      </c>
      <c r="E39" s="119" t="s">
        <v>439</v>
      </c>
      <c r="F39" s="93" t="s">
        <v>440</v>
      </c>
      <c r="G39" s="127"/>
      <c r="H39" s="119" t="s">
        <v>438</v>
      </c>
      <c r="I39" s="119" t="s">
        <v>439</v>
      </c>
      <c r="J39" s="93" t="s">
        <v>440</v>
      </c>
      <c r="K39" s="128"/>
      <c r="L39" s="119" t="s">
        <v>438</v>
      </c>
      <c r="M39" s="119" t="s">
        <v>439</v>
      </c>
      <c r="N39" s="93" t="s">
        <v>440</v>
      </c>
      <c r="O39" s="128"/>
      <c r="P39" s="119" t="s">
        <v>438</v>
      </c>
      <c r="Q39" s="119" t="s">
        <v>439</v>
      </c>
      <c r="R39" s="93" t="s">
        <v>440</v>
      </c>
      <c r="S39" s="128"/>
    </row>
    <row r="40" spans="2:19" ht="30" customHeight="1">
      <c r="B40" s="719"/>
      <c r="C40" s="719"/>
      <c r="D40" s="800"/>
      <c r="E40" s="800"/>
      <c r="F40" s="93" t="s">
        <v>441</v>
      </c>
      <c r="G40" s="129"/>
      <c r="H40" s="798"/>
      <c r="I40" s="798"/>
      <c r="J40" s="93" t="s">
        <v>441</v>
      </c>
      <c r="K40" s="130"/>
      <c r="L40" s="798"/>
      <c r="M40" s="798"/>
      <c r="N40" s="93" t="s">
        <v>441</v>
      </c>
      <c r="O40" s="130"/>
      <c r="P40" s="798"/>
      <c r="Q40" s="798"/>
      <c r="R40" s="93" t="s">
        <v>441</v>
      </c>
      <c r="S40" s="130"/>
    </row>
    <row r="41" spans="2:19" ht="30" customHeight="1">
      <c r="B41" s="719"/>
      <c r="C41" s="719"/>
      <c r="D41" s="801"/>
      <c r="E41" s="801"/>
      <c r="F41" s="93" t="s">
        <v>442</v>
      </c>
      <c r="G41" s="123"/>
      <c r="H41" s="799"/>
      <c r="I41" s="799"/>
      <c r="J41" s="93" t="s">
        <v>442</v>
      </c>
      <c r="K41" s="126"/>
      <c r="L41" s="799"/>
      <c r="M41" s="799"/>
      <c r="N41" s="93" t="s">
        <v>442</v>
      </c>
      <c r="O41" s="126"/>
      <c r="P41" s="799"/>
      <c r="Q41" s="799"/>
      <c r="R41" s="93" t="s">
        <v>442</v>
      </c>
      <c r="S41" s="126"/>
    </row>
    <row r="42" spans="2:19" ht="30" customHeight="1" outlineLevel="1">
      <c r="B42" s="719"/>
      <c r="C42" s="719"/>
      <c r="D42" s="119" t="s">
        <v>438</v>
      </c>
      <c r="E42" s="119" t="s">
        <v>439</v>
      </c>
      <c r="F42" s="93" t="s">
        <v>440</v>
      </c>
      <c r="G42" s="127"/>
      <c r="H42" s="119" t="s">
        <v>438</v>
      </c>
      <c r="I42" s="119" t="s">
        <v>439</v>
      </c>
      <c r="J42" s="93" t="s">
        <v>440</v>
      </c>
      <c r="K42" s="128"/>
      <c r="L42" s="119" t="s">
        <v>438</v>
      </c>
      <c r="M42" s="119" t="s">
        <v>439</v>
      </c>
      <c r="N42" s="93" t="s">
        <v>440</v>
      </c>
      <c r="O42" s="128"/>
      <c r="P42" s="119" t="s">
        <v>438</v>
      </c>
      <c r="Q42" s="119" t="s">
        <v>439</v>
      </c>
      <c r="R42" s="93" t="s">
        <v>440</v>
      </c>
      <c r="S42" s="128"/>
    </row>
    <row r="43" spans="2:19" ht="30" customHeight="1" outlineLevel="1">
      <c r="B43" s="719"/>
      <c r="C43" s="719"/>
      <c r="D43" s="800"/>
      <c r="E43" s="800"/>
      <c r="F43" s="93" t="s">
        <v>441</v>
      </c>
      <c r="G43" s="129"/>
      <c r="H43" s="798"/>
      <c r="I43" s="798"/>
      <c r="J43" s="93" t="s">
        <v>441</v>
      </c>
      <c r="K43" s="130"/>
      <c r="L43" s="798"/>
      <c r="M43" s="798"/>
      <c r="N43" s="93" t="s">
        <v>441</v>
      </c>
      <c r="O43" s="130"/>
      <c r="P43" s="798"/>
      <c r="Q43" s="798"/>
      <c r="R43" s="93" t="s">
        <v>441</v>
      </c>
      <c r="S43" s="130"/>
    </row>
    <row r="44" spans="2:19" ht="30" customHeight="1" outlineLevel="1">
      <c r="B44" s="719"/>
      <c r="C44" s="719"/>
      <c r="D44" s="801"/>
      <c r="E44" s="801"/>
      <c r="F44" s="93" t="s">
        <v>442</v>
      </c>
      <c r="G44" s="123"/>
      <c r="H44" s="799"/>
      <c r="I44" s="799"/>
      <c r="J44" s="93" t="s">
        <v>442</v>
      </c>
      <c r="K44" s="126"/>
      <c r="L44" s="799"/>
      <c r="M44" s="799"/>
      <c r="N44" s="93" t="s">
        <v>442</v>
      </c>
      <c r="O44" s="126"/>
      <c r="P44" s="799"/>
      <c r="Q44" s="799"/>
      <c r="R44" s="93" t="s">
        <v>442</v>
      </c>
      <c r="S44" s="126"/>
    </row>
    <row r="45" spans="2:19" ht="30" customHeight="1" outlineLevel="1">
      <c r="B45" s="719"/>
      <c r="C45" s="719"/>
      <c r="D45" s="119" t="s">
        <v>438</v>
      </c>
      <c r="E45" s="119" t="s">
        <v>439</v>
      </c>
      <c r="F45" s="93" t="s">
        <v>440</v>
      </c>
      <c r="G45" s="127"/>
      <c r="H45" s="119" t="s">
        <v>438</v>
      </c>
      <c r="I45" s="119" t="s">
        <v>439</v>
      </c>
      <c r="J45" s="93" t="s">
        <v>440</v>
      </c>
      <c r="K45" s="128"/>
      <c r="L45" s="119" t="s">
        <v>438</v>
      </c>
      <c r="M45" s="119" t="s">
        <v>439</v>
      </c>
      <c r="N45" s="93" t="s">
        <v>440</v>
      </c>
      <c r="O45" s="128"/>
      <c r="P45" s="119" t="s">
        <v>438</v>
      </c>
      <c r="Q45" s="119" t="s">
        <v>439</v>
      </c>
      <c r="R45" s="93" t="s">
        <v>440</v>
      </c>
      <c r="S45" s="128"/>
    </row>
    <row r="46" spans="2:19" ht="30" customHeight="1" outlineLevel="1">
      <c r="B46" s="719"/>
      <c r="C46" s="719"/>
      <c r="D46" s="800"/>
      <c r="E46" s="800"/>
      <c r="F46" s="93" t="s">
        <v>441</v>
      </c>
      <c r="G46" s="129"/>
      <c r="H46" s="798"/>
      <c r="I46" s="798"/>
      <c r="J46" s="93" t="s">
        <v>441</v>
      </c>
      <c r="K46" s="130"/>
      <c r="L46" s="798"/>
      <c r="M46" s="798"/>
      <c r="N46" s="93" t="s">
        <v>441</v>
      </c>
      <c r="O46" s="130"/>
      <c r="P46" s="798"/>
      <c r="Q46" s="798"/>
      <c r="R46" s="93" t="s">
        <v>441</v>
      </c>
      <c r="S46" s="130"/>
    </row>
    <row r="47" spans="2:19" ht="30" customHeight="1" outlineLevel="1">
      <c r="B47" s="719"/>
      <c r="C47" s="719"/>
      <c r="D47" s="801"/>
      <c r="E47" s="801"/>
      <c r="F47" s="93" t="s">
        <v>442</v>
      </c>
      <c r="G47" s="123"/>
      <c r="H47" s="799"/>
      <c r="I47" s="799"/>
      <c r="J47" s="93" t="s">
        <v>442</v>
      </c>
      <c r="K47" s="126"/>
      <c r="L47" s="799"/>
      <c r="M47" s="799"/>
      <c r="N47" s="93" t="s">
        <v>442</v>
      </c>
      <c r="O47" s="126"/>
      <c r="P47" s="799"/>
      <c r="Q47" s="799"/>
      <c r="R47" s="93" t="s">
        <v>442</v>
      </c>
      <c r="S47" s="126"/>
    </row>
    <row r="48" spans="2:19" ht="30" customHeight="1" outlineLevel="1">
      <c r="B48" s="719"/>
      <c r="C48" s="719"/>
      <c r="D48" s="119" t="s">
        <v>438</v>
      </c>
      <c r="E48" s="119" t="s">
        <v>439</v>
      </c>
      <c r="F48" s="93" t="s">
        <v>440</v>
      </c>
      <c r="G48" s="127"/>
      <c r="H48" s="119" t="s">
        <v>438</v>
      </c>
      <c r="I48" s="119" t="s">
        <v>439</v>
      </c>
      <c r="J48" s="93" t="s">
        <v>440</v>
      </c>
      <c r="K48" s="128"/>
      <c r="L48" s="119" t="s">
        <v>438</v>
      </c>
      <c r="M48" s="119" t="s">
        <v>439</v>
      </c>
      <c r="N48" s="93" t="s">
        <v>440</v>
      </c>
      <c r="O48" s="128"/>
      <c r="P48" s="119" t="s">
        <v>438</v>
      </c>
      <c r="Q48" s="119" t="s">
        <v>439</v>
      </c>
      <c r="R48" s="93" t="s">
        <v>440</v>
      </c>
      <c r="S48" s="128"/>
    </row>
    <row r="49" spans="2:19" ht="30" customHeight="1" outlineLevel="1">
      <c r="B49" s="719"/>
      <c r="C49" s="719"/>
      <c r="D49" s="800"/>
      <c r="E49" s="800"/>
      <c r="F49" s="93" t="s">
        <v>441</v>
      </c>
      <c r="G49" s="129"/>
      <c r="H49" s="798"/>
      <c r="I49" s="798"/>
      <c r="J49" s="93" t="s">
        <v>441</v>
      </c>
      <c r="K49" s="130"/>
      <c r="L49" s="798"/>
      <c r="M49" s="798"/>
      <c r="N49" s="93" t="s">
        <v>441</v>
      </c>
      <c r="O49" s="130"/>
      <c r="P49" s="798"/>
      <c r="Q49" s="798"/>
      <c r="R49" s="93" t="s">
        <v>441</v>
      </c>
      <c r="S49" s="130"/>
    </row>
    <row r="50" spans="2:19" ht="30" customHeight="1" outlineLevel="1">
      <c r="B50" s="720"/>
      <c r="C50" s="720"/>
      <c r="D50" s="801"/>
      <c r="E50" s="801"/>
      <c r="F50" s="93" t="s">
        <v>442</v>
      </c>
      <c r="G50" s="123"/>
      <c r="H50" s="799"/>
      <c r="I50" s="799"/>
      <c r="J50" s="93" t="s">
        <v>442</v>
      </c>
      <c r="K50" s="126"/>
      <c r="L50" s="799"/>
      <c r="M50" s="799"/>
      <c r="N50" s="93" t="s">
        <v>442</v>
      </c>
      <c r="O50" s="126"/>
      <c r="P50" s="799"/>
      <c r="Q50" s="799"/>
      <c r="R50" s="93" t="s">
        <v>442</v>
      </c>
      <c r="S50" s="126"/>
    </row>
    <row r="51" spans="2:19" ht="30" customHeight="1" thickBot="1">
      <c r="C51" s="131"/>
      <c r="D51" s="132"/>
    </row>
    <row r="52" spans="2:19" ht="30" customHeight="1" thickBot="1">
      <c r="D52" s="721" t="s">
        <v>416</v>
      </c>
      <c r="E52" s="722"/>
      <c r="F52" s="722"/>
      <c r="G52" s="723"/>
      <c r="H52" s="721" t="s">
        <v>417</v>
      </c>
      <c r="I52" s="722"/>
      <c r="J52" s="722"/>
      <c r="K52" s="723"/>
      <c r="L52" s="721" t="s">
        <v>418</v>
      </c>
      <c r="M52" s="722"/>
      <c r="N52" s="722"/>
      <c r="O52" s="723"/>
      <c r="P52" s="721" t="s">
        <v>419</v>
      </c>
      <c r="Q52" s="722"/>
      <c r="R52" s="722"/>
      <c r="S52" s="723"/>
    </row>
    <row r="53" spans="2:19" ht="30" customHeight="1">
      <c r="B53" s="724" t="s">
        <v>443</v>
      </c>
      <c r="C53" s="724" t="s">
        <v>444</v>
      </c>
      <c r="D53" s="726" t="s">
        <v>445</v>
      </c>
      <c r="E53" s="757"/>
      <c r="F53" s="133" t="s">
        <v>414</v>
      </c>
      <c r="G53" s="134" t="s">
        <v>446</v>
      </c>
      <c r="H53" s="726" t="s">
        <v>445</v>
      </c>
      <c r="I53" s="757"/>
      <c r="J53" s="133" t="s">
        <v>414</v>
      </c>
      <c r="K53" s="134" t="s">
        <v>446</v>
      </c>
      <c r="L53" s="726" t="s">
        <v>445</v>
      </c>
      <c r="M53" s="757"/>
      <c r="N53" s="133" t="s">
        <v>414</v>
      </c>
      <c r="O53" s="134" t="s">
        <v>446</v>
      </c>
      <c r="P53" s="726" t="s">
        <v>445</v>
      </c>
      <c r="Q53" s="757"/>
      <c r="R53" s="133" t="s">
        <v>414</v>
      </c>
      <c r="S53" s="134" t="s">
        <v>446</v>
      </c>
    </row>
    <row r="54" spans="2:19" ht="45" customHeight="1">
      <c r="B54" s="767"/>
      <c r="C54" s="767"/>
      <c r="D54" s="113" t="s">
        <v>425</v>
      </c>
      <c r="E54" s="114"/>
      <c r="F54" s="790"/>
      <c r="G54" s="792"/>
      <c r="H54" s="113" t="s">
        <v>425</v>
      </c>
      <c r="I54" s="115"/>
      <c r="J54" s="786"/>
      <c r="K54" s="788"/>
      <c r="L54" s="113" t="s">
        <v>425</v>
      </c>
      <c r="M54" s="115"/>
      <c r="N54" s="786"/>
      <c r="O54" s="788"/>
      <c r="P54" s="113" t="s">
        <v>425</v>
      </c>
      <c r="Q54" s="115"/>
      <c r="R54" s="786"/>
      <c r="S54" s="788"/>
    </row>
    <row r="55" spans="2:19" ht="45" customHeight="1">
      <c r="B55" s="725"/>
      <c r="C55" s="725"/>
      <c r="D55" s="116" t="s">
        <v>432</v>
      </c>
      <c r="E55" s="117"/>
      <c r="F55" s="791"/>
      <c r="G55" s="793"/>
      <c r="H55" s="116" t="s">
        <v>432</v>
      </c>
      <c r="I55" s="118"/>
      <c r="J55" s="787"/>
      <c r="K55" s="789"/>
      <c r="L55" s="116" t="s">
        <v>432</v>
      </c>
      <c r="M55" s="118"/>
      <c r="N55" s="787"/>
      <c r="O55" s="789"/>
      <c r="P55" s="116" t="s">
        <v>432</v>
      </c>
      <c r="Q55" s="118"/>
      <c r="R55" s="787"/>
      <c r="S55" s="789"/>
    </row>
    <row r="56" spans="2:19" ht="30" customHeight="1">
      <c r="B56" s="718" t="s">
        <v>447</v>
      </c>
      <c r="C56" s="718" t="s">
        <v>448</v>
      </c>
      <c r="D56" s="119" t="s">
        <v>449</v>
      </c>
      <c r="E56" s="191" t="s">
        <v>450</v>
      </c>
      <c r="F56" s="706" t="s">
        <v>451</v>
      </c>
      <c r="G56" s="768"/>
      <c r="H56" s="119" t="s">
        <v>449</v>
      </c>
      <c r="I56" s="191" t="s">
        <v>450</v>
      </c>
      <c r="J56" s="706" t="s">
        <v>451</v>
      </c>
      <c r="K56" s="768"/>
      <c r="L56" s="119" t="s">
        <v>449</v>
      </c>
      <c r="M56" s="191" t="s">
        <v>450</v>
      </c>
      <c r="N56" s="706" t="s">
        <v>451</v>
      </c>
      <c r="O56" s="768"/>
      <c r="P56" s="119" t="s">
        <v>449</v>
      </c>
      <c r="Q56" s="191" t="s">
        <v>450</v>
      </c>
      <c r="R56" s="706" t="s">
        <v>451</v>
      </c>
      <c r="S56" s="768"/>
    </row>
    <row r="57" spans="2:19" ht="30" customHeight="1">
      <c r="B57" s="719"/>
      <c r="C57" s="720"/>
      <c r="D57" s="135">
        <v>0</v>
      </c>
      <c r="E57" s="136">
        <v>0</v>
      </c>
      <c r="F57" s="794" t="s">
        <v>452</v>
      </c>
      <c r="G57" s="795"/>
      <c r="H57" s="137">
        <v>670</v>
      </c>
      <c r="I57" s="138">
        <v>0.5</v>
      </c>
      <c r="J57" s="796" t="s">
        <v>452</v>
      </c>
      <c r="K57" s="797"/>
      <c r="L57" s="137">
        <v>1050</v>
      </c>
      <c r="M57" s="138">
        <v>0.5</v>
      </c>
      <c r="N57" s="796" t="s">
        <v>452</v>
      </c>
      <c r="O57" s="797"/>
      <c r="P57" s="137"/>
      <c r="Q57" s="138"/>
      <c r="R57" s="796"/>
      <c r="S57" s="797"/>
    </row>
    <row r="58" spans="2:19" ht="30" customHeight="1">
      <c r="B58" s="719"/>
      <c r="C58" s="718" t="s">
        <v>453</v>
      </c>
      <c r="D58" s="139" t="s">
        <v>451</v>
      </c>
      <c r="E58" s="184" t="s">
        <v>435</v>
      </c>
      <c r="F58" s="119" t="s">
        <v>414</v>
      </c>
      <c r="G58" s="185" t="s">
        <v>446</v>
      </c>
      <c r="H58" s="139" t="s">
        <v>451</v>
      </c>
      <c r="I58" s="184" t="s">
        <v>435</v>
      </c>
      <c r="J58" s="119" t="s">
        <v>414</v>
      </c>
      <c r="K58" s="185" t="s">
        <v>446</v>
      </c>
      <c r="L58" s="139" t="s">
        <v>451</v>
      </c>
      <c r="M58" s="184" t="s">
        <v>435</v>
      </c>
      <c r="N58" s="119" t="s">
        <v>414</v>
      </c>
      <c r="O58" s="185" t="s">
        <v>446</v>
      </c>
      <c r="P58" s="139" t="s">
        <v>451</v>
      </c>
      <c r="Q58" s="184" t="s">
        <v>435</v>
      </c>
      <c r="R58" s="119" t="s">
        <v>414</v>
      </c>
      <c r="S58" s="185" t="s">
        <v>446</v>
      </c>
    </row>
    <row r="59" spans="2:19" ht="30" customHeight="1">
      <c r="B59" s="720"/>
      <c r="C59" s="785"/>
      <c r="D59" s="140" t="s">
        <v>452</v>
      </c>
      <c r="E59" s="141" t="s">
        <v>456</v>
      </c>
      <c r="F59" s="122" t="s">
        <v>454</v>
      </c>
      <c r="G59" s="142" t="s">
        <v>455</v>
      </c>
      <c r="H59" s="143" t="s">
        <v>452</v>
      </c>
      <c r="I59" s="144" t="s">
        <v>456</v>
      </c>
      <c r="J59" s="124" t="s">
        <v>415</v>
      </c>
      <c r="K59" s="145" t="s">
        <v>457</v>
      </c>
      <c r="L59" s="143" t="s">
        <v>452</v>
      </c>
      <c r="M59" s="144" t="s">
        <v>456</v>
      </c>
      <c r="N59" s="124" t="s">
        <v>415</v>
      </c>
      <c r="O59" s="145" t="s">
        <v>455</v>
      </c>
      <c r="P59" s="143"/>
      <c r="Q59" s="144"/>
      <c r="R59" s="124"/>
      <c r="S59" s="145"/>
    </row>
    <row r="60" spans="2:19" ht="30" customHeight="1" thickBot="1">
      <c r="B60" s="109"/>
      <c r="C60" s="146"/>
      <c r="D60" s="132"/>
    </row>
    <row r="61" spans="2:19" ht="30" customHeight="1" thickBot="1">
      <c r="B61" s="109"/>
      <c r="C61" s="109"/>
      <c r="D61" s="721" t="s">
        <v>416</v>
      </c>
      <c r="E61" s="722"/>
      <c r="F61" s="722"/>
      <c r="G61" s="722"/>
      <c r="H61" s="721" t="s">
        <v>417</v>
      </c>
      <c r="I61" s="722"/>
      <c r="J61" s="722"/>
      <c r="K61" s="723"/>
      <c r="L61" s="722" t="s">
        <v>418</v>
      </c>
      <c r="M61" s="722"/>
      <c r="N61" s="722"/>
      <c r="O61" s="722"/>
      <c r="P61" s="721" t="s">
        <v>419</v>
      </c>
      <c r="Q61" s="722"/>
      <c r="R61" s="722"/>
      <c r="S61" s="723"/>
    </row>
    <row r="62" spans="2:19" ht="30" customHeight="1">
      <c r="B62" s="724" t="s">
        <v>458</v>
      </c>
      <c r="C62" s="724" t="s">
        <v>459</v>
      </c>
      <c r="D62" s="782" t="s">
        <v>460</v>
      </c>
      <c r="E62" s="783"/>
      <c r="F62" s="726" t="s">
        <v>414</v>
      </c>
      <c r="G62" s="727"/>
      <c r="H62" s="784" t="s">
        <v>460</v>
      </c>
      <c r="I62" s="783"/>
      <c r="J62" s="726" t="s">
        <v>414</v>
      </c>
      <c r="K62" s="728"/>
      <c r="L62" s="784" t="s">
        <v>460</v>
      </c>
      <c r="M62" s="783"/>
      <c r="N62" s="726" t="s">
        <v>414</v>
      </c>
      <c r="O62" s="728"/>
      <c r="P62" s="784" t="s">
        <v>460</v>
      </c>
      <c r="Q62" s="783"/>
      <c r="R62" s="726" t="s">
        <v>414</v>
      </c>
      <c r="S62" s="728"/>
    </row>
    <row r="63" spans="2:19" ht="36.75" customHeight="1">
      <c r="B63" s="725"/>
      <c r="C63" s="725"/>
      <c r="D63" s="779"/>
      <c r="E63" s="780"/>
      <c r="F63" s="744"/>
      <c r="G63" s="781"/>
      <c r="H63" s="775"/>
      <c r="I63" s="776"/>
      <c r="J63" s="764"/>
      <c r="K63" s="765"/>
      <c r="L63" s="775"/>
      <c r="M63" s="776"/>
      <c r="N63" s="764"/>
      <c r="O63" s="765"/>
      <c r="P63" s="775"/>
      <c r="Q63" s="776"/>
      <c r="R63" s="764"/>
      <c r="S63" s="765"/>
    </row>
    <row r="64" spans="2:19" ht="45" customHeight="1">
      <c r="B64" s="718" t="s">
        <v>461</v>
      </c>
      <c r="C64" s="718" t="s">
        <v>462</v>
      </c>
      <c r="D64" s="119" t="s">
        <v>463</v>
      </c>
      <c r="E64" s="119" t="s">
        <v>464</v>
      </c>
      <c r="F64" s="706" t="s">
        <v>465</v>
      </c>
      <c r="G64" s="768"/>
      <c r="H64" s="147" t="s">
        <v>463</v>
      </c>
      <c r="I64" s="119" t="s">
        <v>464</v>
      </c>
      <c r="J64" s="777" t="s">
        <v>465</v>
      </c>
      <c r="K64" s="768"/>
      <c r="L64" s="147" t="s">
        <v>463</v>
      </c>
      <c r="M64" s="119" t="s">
        <v>464</v>
      </c>
      <c r="N64" s="777" t="s">
        <v>465</v>
      </c>
      <c r="O64" s="768"/>
      <c r="P64" s="147" t="s">
        <v>463</v>
      </c>
      <c r="Q64" s="119" t="s">
        <v>464</v>
      </c>
      <c r="R64" s="777" t="s">
        <v>465</v>
      </c>
      <c r="S64" s="768"/>
    </row>
    <row r="65" spans="2:19" ht="27" customHeight="1">
      <c r="B65" s="720"/>
      <c r="C65" s="720"/>
      <c r="D65" s="135">
        <v>0</v>
      </c>
      <c r="E65" s="136">
        <v>0</v>
      </c>
      <c r="F65" s="778" t="s">
        <v>466</v>
      </c>
      <c r="G65" s="778"/>
      <c r="H65" s="137">
        <v>500</v>
      </c>
      <c r="I65" s="138">
        <v>0.5</v>
      </c>
      <c r="J65" s="773" t="s">
        <v>467</v>
      </c>
      <c r="K65" s="774"/>
      <c r="L65" s="137">
        <v>1378</v>
      </c>
      <c r="M65" s="138">
        <v>0.5</v>
      </c>
      <c r="N65" s="773" t="s">
        <v>621</v>
      </c>
      <c r="O65" s="774"/>
      <c r="P65" s="137"/>
      <c r="Q65" s="138"/>
      <c r="R65" s="773"/>
      <c r="S65" s="774"/>
    </row>
    <row r="66" spans="2:19" ht="33.75" customHeight="1" thickBot="1">
      <c r="B66" s="109"/>
      <c r="C66" s="109"/>
    </row>
    <row r="67" spans="2:19" ht="37.5" customHeight="1" thickBot="1">
      <c r="B67" s="109"/>
      <c r="C67" s="109"/>
      <c r="D67" s="721" t="s">
        <v>416</v>
      </c>
      <c r="E67" s="722"/>
      <c r="F67" s="722"/>
      <c r="G67" s="723"/>
      <c r="H67" s="722" t="s">
        <v>417</v>
      </c>
      <c r="I67" s="722"/>
      <c r="J67" s="722"/>
      <c r="K67" s="723"/>
      <c r="L67" s="722" t="s">
        <v>417</v>
      </c>
      <c r="M67" s="722"/>
      <c r="N67" s="722"/>
      <c r="O67" s="723"/>
      <c r="P67" s="722" t="s">
        <v>417</v>
      </c>
      <c r="Q67" s="722"/>
      <c r="R67" s="722"/>
      <c r="S67" s="723"/>
    </row>
    <row r="68" spans="2:19" ht="37.5" customHeight="1">
      <c r="B68" s="724" t="s">
        <v>468</v>
      </c>
      <c r="C68" s="724" t="s">
        <v>469</v>
      </c>
      <c r="D68" s="148" t="s">
        <v>470</v>
      </c>
      <c r="E68" s="133" t="s">
        <v>471</v>
      </c>
      <c r="F68" s="726" t="s">
        <v>472</v>
      </c>
      <c r="G68" s="728"/>
      <c r="H68" s="148" t="s">
        <v>470</v>
      </c>
      <c r="I68" s="133" t="s">
        <v>471</v>
      </c>
      <c r="J68" s="726" t="s">
        <v>472</v>
      </c>
      <c r="K68" s="728"/>
      <c r="L68" s="148" t="s">
        <v>470</v>
      </c>
      <c r="M68" s="133" t="s">
        <v>471</v>
      </c>
      <c r="N68" s="726" t="s">
        <v>472</v>
      </c>
      <c r="O68" s="728"/>
      <c r="P68" s="148" t="s">
        <v>470</v>
      </c>
      <c r="Q68" s="133" t="s">
        <v>471</v>
      </c>
      <c r="R68" s="726" t="s">
        <v>472</v>
      </c>
      <c r="S68" s="728"/>
    </row>
    <row r="69" spans="2:19" ht="44.25" customHeight="1">
      <c r="B69" s="767"/>
      <c r="C69" s="725"/>
      <c r="D69" s="149"/>
      <c r="E69" s="150"/>
      <c r="F69" s="769"/>
      <c r="G69" s="770"/>
      <c r="H69" s="151"/>
      <c r="I69" s="152"/>
      <c r="J69" s="771"/>
      <c r="K69" s="772"/>
      <c r="L69" s="151"/>
      <c r="M69" s="152"/>
      <c r="N69" s="771"/>
      <c r="O69" s="772"/>
      <c r="P69" s="151"/>
      <c r="Q69" s="152"/>
      <c r="R69" s="771"/>
      <c r="S69" s="772"/>
    </row>
    <row r="70" spans="2:19" ht="36.75" customHeight="1">
      <c r="B70" s="767"/>
      <c r="C70" s="724" t="s">
        <v>473</v>
      </c>
      <c r="D70" s="119" t="s">
        <v>414</v>
      </c>
      <c r="E70" s="189" t="s">
        <v>474</v>
      </c>
      <c r="F70" s="706" t="s">
        <v>475</v>
      </c>
      <c r="G70" s="768"/>
      <c r="H70" s="119" t="s">
        <v>414</v>
      </c>
      <c r="I70" s="189" t="s">
        <v>474</v>
      </c>
      <c r="J70" s="706" t="s">
        <v>475</v>
      </c>
      <c r="K70" s="768"/>
      <c r="L70" s="119" t="s">
        <v>414</v>
      </c>
      <c r="M70" s="189" t="s">
        <v>474</v>
      </c>
      <c r="N70" s="706" t="s">
        <v>475</v>
      </c>
      <c r="O70" s="768"/>
      <c r="P70" s="119" t="s">
        <v>414</v>
      </c>
      <c r="Q70" s="189" t="s">
        <v>474</v>
      </c>
      <c r="R70" s="706" t="s">
        <v>475</v>
      </c>
      <c r="S70" s="768"/>
    </row>
    <row r="71" spans="2:19" ht="30" customHeight="1">
      <c r="B71" s="767"/>
      <c r="C71" s="767"/>
      <c r="D71" s="122"/>
      <c r="E71" s="150"/>
      <c r="F71" s="744"/>
      <c r="G71" s="745"/>
      <c r="H71" s="124"/>
      <c r="I71" s="152"/>
      <c r="J71" s="764"/>
      <c r="K71" s="765"/>
      <c r="L71" s="124"/>
      <c r="M71" s="152"/>
      <c r="N71" s="764"/>
      <c r="O71" s="765"/>
      <c r="P71" s="124"/>
      <c r="Q71" s="152"/>
      <c r="R71" s="764"/>
      <c r="S71" s="765"/>
    </row>
    <row r="72" spans="2:19" ht="30" customHeight="1" outlineLevel="1">
      <c r="B72" s="767"/>
      <c r="C72" s="767"/>
      <c r="D72" s="122"/>
      <c r="E72" s="150"/>
      <c r="F72" s="744"/>
      <c r="G72" s="745"/>
      <c r="H72" s="124"/>
      <c r="I72" s="152"/>
      <c r="J72" s="764"/>
      <c r="K72" s="765"/>
      <c r="L72" s="124"/>
      <c r="M72" s="152"/>
      <c r="N72" s="764"/>
      <c r="O72" s="765"/>
      <c r="P72" s="124"/>
      <c r="Q72" s="152"/>
      <c r="R72" s="764"/>
      <c r="S72" s="765"/>
    </row>
    <row r="73" spans="2:19" ht="30" customHeight="1" outlineLevel="1">
      <c r="B73" s="767"/>
      <c r="C73" s="767"/>
      <c r="D73" s="122"/>
      <c r="E73" s="150"/>
      <c r="F73" s="744"/>
      <c r="G73" s="745"/>
      <c r="H73" s="124"/>
      <c r="I73" s="152"/>
      <c r="J73" s="764"/>
      <c r="K73" s="765"/>
      <c r="L73" s="124"/>
      <c r="M73" s="152"/>
      <c r="N73" s="764"/>
      <c r="O73" s="765"/>
      <c r="P73" s="124"/>
      <c r="Q73" s="152"/>
      <c r="R73" s="764"/>
      <c r="S73" s="765"/>
    </row>
    <row r="74" spans="2:19" ht="30" customHeight="1" outlineLevel="1">
      <c r="B74" s="767"/>
      <c r="C74" s="767"/>
      <c r="D74" s="122"/>
      <c r="E74" s="150"/>
      <c r="F74" s="744"/>
      <c r="G74" s="745"/>
      <c r="H74" s="124"/>
      <c r="I74" s="152"/>
      <c r="J74" s="764"/>
      <c r="K74" s="765"/>
      <c r="L74" s="124"/>
      <c r="M74" s="152"/>
      <c r="N74" s="764"/>
      <c r="O74" s="765"/>
      <c r="P74" s="124"/>
      <c r="Q74" s="152"/>
      <c r="R74" s="764"/>
      <c r="S74" s="765"/>
    </row>
    <row r="75" spans="2:19" ht="30" customHeight="1" outlineLevel="1">
      <c r="B75" s="767"/>
      <c r="C75" s="767"/>
      <c r="D75" s="122"/>
      <c r="E75" s="150"/>
      <c r="F75" s="744"/>
      <c r="G75" s="745"/>
      <c r="H75" s="124"/>
      <c r="I75" s="152"/>
      <c r="J75" s="764"/>
      <c r="K75" s="765"/>
      <c r="L75" s="124"/>
      <c r="M75" s="152"/>
      <c r="N75" s="764"/>
      <c r="O75" s="765"/>
      <c r="P75" s="124"/>
      <c r="Q75" s="152"/>
      <c r="R75" s="764"/>
      <c r="S75" s="765"/>
    </row>
    <row r="76" spans="2:19" ht="30" customHeight="1" outlineLevel="1">
      <c r="B76" s="725"/>
      <c r="C76" s="725"/>
      <c r="D76" s="122"/>
      <c r="E76" s="150"/>
      <c r="F76" s="744"/>
      <c r="G76" s="745"/>
      <c r="H76" s="124"/>
      <c r="I76" s="152"/>
      <c r="J76" s="764"/>
      <c r="K76" s="765"/>
      <c r="L76" s="124"/>
      <c r="M76" s="152"/>
      <c r="N76" s="764"/>
      <c r="O76" s="765"/>
      <c r="P76" s="124"/>
      <c r="Q76" s="152"/>
      <c r="R76" s="764"/>
      <c r="S76" s="765"/>
    </row>
    <row r="77" spans="2:19" ht="35.25" customHeight="1">
      <c r="B77" s="718" t="s">
        <v>476</v>
      </c>
      <c r="C77" s="766" t="s">
        <v>477</v>
      </c>
      <c r="D77" s="191" t="s">
        <v>478</v>
      </c>
      <c r="E77" s="706" t="s">
        <v>451</v>
      </c>
      <c r="F77" s="707"/>
      <c r="G77" s="120" t="s">
        <v>414</v>
      </c>
      <c r="H77" s="191" t="s">
        <v>478</v>
      </c>
      <c r="I77" s="706" t="s">
        <v>451</v>
      </c>
      <c r="J77" s="707"/>
      <c r="K77" s="120" t="s">
        <v>414</v>
      </c>
      <c r="L77" s="191" t="s">
        <v>478</v>
      </c>
      <c r="M77" s="706" t="s">
        <v>451</v>
      </c>
      <c r="N77" s="707"/>
      <c r="O77" s="120" t="s">
        <v>414</v>
      </c>
      <c r="P77" s="191" t="s">
        <v>478</v>
      </c>
      <c r="Q77" s="706" t="s">
        <v>451</v>
      </c>
      <c r="R77" s="707"/>
      <c r="S77" s="120" t="s">
        <v>414</v>
      </c>
    </row>
    <row r="78" spans="2:19" ht="35.25" customHeight="1">
      <c r="B78" s="719"/>
      <c r="C78" s="766"/>
      <c r="D78" s="192"/>
      <c r="E78" s="759"/>
      <c r="F78" s="760"/>
      <c r="G78" s="153"/>
      <c r="H78" s="193"/>
      <c r="I78" s="761"/>
      <c r="J78" s="762"/>
      <c r="K78" s="154"/>
      <c r="L78" s="193"/>
      <c r="M78" s="761"/>
      <c r="N78" s="762"/>
      <c r="O78" s="154"/>
      <c r="P78" s="193"/>
      <c r="Q78" s="761"/>
      <c r="R78" s="762"/>
      <c r="S78" s="154"/>
    </row>
    <row r="79" spans="2:19" ht="35.25" customHeight="1" outlineLevel="1">
      <c r="B79" s="719"/>
      <c r="C79" s="766"/>
      <c r="D79" s="192"/>
      <c r="E79" s="759"/>
      <c r="F79" s="760"/>
      <c r="G79" s="153"/>
      <c r="H79" s="193"/>
      <c r="I79" s="761"/>
      <c r="J79" s="762"/>
      <c r="K79" s="154"/>
      <c r="L79" s="193"/>
      <c r="M79" s="761"/>
      <c r="N79" s="762"/>
      <c r="O79" s="154"/>
      <c r="P79" s="193"/>
      <c r="Q79" s="761"/>
      <c r="R79" s="762"/>
      <c r="S79" s="154"/>
    </row>
    <row r="80" spans="2:19" ht="35.25" customHeight="1" outlineLevel="1">
      <c r="B80" s="719"/>
      <c r="C80" s="766"/>
      <c r="D80" s="192"/>
      <c r="E80" s="759"/>
      <c r="F80" s="760"/>
      <c r="G80" s="153"/>
      <c r="H80" s="193"/>
      <c r="I80" s="761"/>
      <c r="J80" s="762"/>
      <c r="K80" s="154"/>
      <c r="L80" s="193"/>
      <c r="M80" s="761"/>
      <c r="N80" s="762"/>
      <c r="O80" s="154"/>
      <c r="P80" s="193"/>
      <c r="Q80" s="761"/>
      <c r="R80" s="762"/>
      <c r="S80" s="154"/>
    </row>
    <row r="81" spans="2:19" ht="35.25" customHeight="1" outlineLevel="1">
      <c r="B81" s="719"/>
      <c r="C81" s="766"/>
      <c r="D81" s="192"/>
      <c r="E81" s="759"/>
      <c r="F81" s="760"/>
      <c r="G81" s="153"/>
      <c r="H81" s="193"/>
      <c r="I81" s="761"/>
      <c r="J81" s="762"/>
      <c r="K81" s="154"/>
      <c r="L81" s="193"/>
      <c r="M81" s="761"/>
      <c r="N81" s="762"/>
      <c r="O81" s="154"/>
      <c r="P81" s="193"/>
      <c r="Q81" s="761"/>
      <c r="R81" s="762"/>
      <c r="S81" s="154"/>
    </row>
    <row r="82" spans="2:19" ht="35.25" customHeight="1" outlineLevel="1">
      <c r="B82" s="719"/>
      <c r="C82" s="766"/>
      <c r="D82" s="192"/>
      <c r="E82" s="759"/>
      <c r="F82" s="760"/>
      <c r="G82" s="153"/>
      <c r="H82" s="193"/>
      <c r="I82" s="761"/>
      <c r="J82" s="762"/>
      <c r="K82" s="154"/>
      <c r="L82" s="193"/>
      <c r="M82" s="761"/>
      <c r="N82" s="762"/>
      <c r="O82" s="154"/>
      <c r="P82" s="193"/>
      <c r="Q82" s="761"/>
      <c r="R82" s="762"/>
      <c r="S82" s="154"/>
    </row>
    <row r="83" spans="2:19" ht="33" customHeight="1" outlineLevel="1">
      <c r="B83" s="720"/>
      <c r="C83" s="766"/>
      <c r="D83" s="192"/>
      <c r="E83" s="759"/>
      <c r="F83" s="760"/>
      <c r="G83" s="153"/>
      <c r="H83" s="193"/>
      <c r="I83" s="761"/>
      <c r="J83" s="762"/>
      <c r="K83" s="154"/>
      <c r="L83" s="193"/>
      <c r="M83" s="761"/>
      <c r="N83" s="762"/>
      <c r="O83" s="154"/>
      <c r="P83" s="193"/>
      <c r="Q83" s="761"/>
      <c r="R83" s="762"/>
      <c r="S83" s="154"/>
    </row>
    <row r="84" spans="2:19" ht="31.5" customHeight="1" thickBot="1">
      <c r="B84" s="109"/>
      <c r="C84" s="155"/>
      <c r="D84" s="132"/>
    </row>
    <row r="85" spans="2:19" ht="30.75" customHeight="1" thickBot="1">
      <c r="B85" s="109"/>
      <c r="C85" s="109"/>
      <c r="D85" s="721" t="s">
        <v>416</v>
      </c>
      <c r="E85" s="722"/>
      <c r="F85" s="722"/>
      <c r="G85" s="723"/>
      <c r="H85" s="734" t="s">
        <v>416</v>
      </c>
      <c r="I85" s="735"/>
      <c r="J85" s="735"/>
      <c r="K85" s="736"/>
      <c r="L85" s="734" t="s">
        <v>416</v>
      </c>
      <c r="M85" s="735"/>
      <c r="N85" s="735"/>
      <c r="O85" s="755"/>
      <c r="P85" s="756" t="s">
        <v>416</v>
      </c>
      <c r="Q85" s="735"/>
      <c r="R85" s="735"/>
      <c r="S85" s="736"/>
    </row>
    <row r="86" spans="2:19" ht="30.75" customHeight="1">
      <c r="B86" s="724" t="s">
        <v>479</v>
      </c>
      <c r="C86" s="724" t="s">
        <v>480</v>
      </c>
      <c r="D86" s="726" t="s">
        <v>481</v>
      </c>
      <c r="E86" s="757"/>
      <c r="F86" s="133" t="s">
        <v>414</v>
      </c>
      <c r="G86" s="156" t="s">
        <v>451</v>
      </c>
      <c r="H86" s="758" t="s">
        <v>481</v>
      </c>
      <c r="I86" s="757"/>
      <c r="J86" s="133" t="s">
        <v>414</v>
      </c>
      <c r="K86" s="156" t="s">
        <v>451</v>
      </c>
      <c r="L86" s="758" t="s">
        <v>481</v>
      </c>
      <c r="M86" s="757"/>
      <c r="N86" s="133" t="s">
        <v>414</v>
      </c>
      <c r="O86" s="156" t="s">
        <v>451</v>
      </c>
      <c r="P86" s="758" t="s">
        <v>481</v>
      </c>
      <c r="Q86" s="757"/>
      <c r="R86" s="133" t="s">
        <v>414</v>
      </c>
      <c r="S86" s="156" t="s">
        <v>451</v>
      </c>
    </row>
    <row r="87" spans="2:19" ht="29.25" customHeight="1">
      <c r="B87" s="725"/>
      <c r="C87" s="725"/>
      <c r="D87" s="744"/>
      <c r="E87" s="763"/>
      <c r="F87" s="149"/>
      <c r="G87" s="157"/>
      <c r="H87" s="188"/>
      <c r="I87" s="187"/>
      <c r="J87" s="151"/>
      <c r="K87" s="158"/>
      <c r="L87" s="188"/>
      <c r="M87" s="187"/>
      <c r="N87" s="151"/>
      <c r="O87" s="158"/>
      <c r="P87" s="188"/>
      <c r="Q87" s="187"/>
      <c r="R87" s="151"/>
      <c r="S87" s="158"/>
    </row>
    <row r="88" spans="2:19" ht="45" customHeight="1">
      <c r="B88" s="754" t="s">
        <v>482</v>
      </c>
      <c r="C88" s="718" t="s">
        <v>483</v>
      </c>
      <c r="D88" s="119" t="s">
        <v>484</v>
      </c>
      <c r="E88" s="119" t="s">
        <v>485</v>
      </c>
      <c r="F88" s="191" t="s">
        <v>486</v>
      </c>
      <c r="G88" s="120" t="s">
        <v>487</v>
      </c>
      <c r="H88" s="119" t="s">
        <v>484</v>
      </c>
      <c r="I88" s="119" t="s">
        <v>485</v>
      </c>
      <c r="J88" s="191" t="s">
        <v>486</v>
      </c>
      <c r="K88" s="120" t="s">
        <v>487</v>
      </c>
      <c r="L88" s="119" t="s">
        <v>484</v>
      </c>
      <c r="M88" s="119" t="s">
        <v>485</v>
      </c>
      <c r="N88" s="191" t="s">
        <v>486</v>
      </c>
      <c r="O88" s="120" t="s">
        <v>487</v>
      </c>
      <c r="P88" s="119" t="s">
        <v>484</v>
      </c>
      <c r="Q88" s="119" t="s">
        <v>485</v>
      </c>
      <c r="R88" s="191" t="s">
        <v>486</v>
      </c>
      <c r="S88" s="120" t="s">
        <v>487</v>
      </c>
    </row>
    <row r="89" spans="2:19" ht="29.25" customHeight="1">
      <c r="B89" s="754"/>
      <c r="C89" s="719"/>
      <c r="D89" s="748"/>
      <c r="E89" s="750"/>
      <c r="F89" s="748"/>
      <c r="G89" s="752"/>
      <c r="H89" s="737"/>
      <c r="I89" s="737"/>
      <c r="J89" s="737"/>
      <c r="K89" s="739"/>
      <c r="L89" s="737"/>
      <c r="M89" s="737"/>
      <c r="N89" s="737"/>
      <c r="O89" s="739"/>
      <c r="P89" s="737"/>
      <c r="Q89" s="737"/>
      <c r="R89" s="737"/>
      <c r="S89" s="739"/>
    </row>
    <row r="90" spans="2:19" ht="29.25" customHeight="1">
      <c r="B90" s="754"/>
      <c r="C90" s="719"/>
      <c r="D90" s="749"/>
      <c r="E90" s="751"/>
      <c r="F90" s="749"/>
      <c r="G90" s="753"/>
      <c r="H90" s="738"/>
      <c r="I90" s="738"/>
      <c r="J90" s="738"/>
      <c r="K90" s="740"/>
      <c r="L90" s="738"/>
      <c r="M90" s="738"/>
      <c r="N90" s="738"/>
      <c r="O90" s="740"/>
      <c r="P90" s="738"/>
      <c r="Q90" s="738"/>
      <c r="R90" s="738"/>
      <c r="S90" s="740"/>
    </row>
    <row r="91" spans="2:19" ht="24" outlineLevel="1">
      <c r="B91" s="754"/>
      <c r="C91" s="719"/>
      <c r="D91" s="119" t="s">
        <v>484</v>
      </c>
      <c r="E91" s="119" t="s">
        <v>485</v>
      </c>
      <c r="F91" s="191" t="s">
        <v>486</v>
      </c>
      <c r="G91" s="120" t="s">
        <v>487</v>
      </c>
      <c r="H91" s="119" t="s">
        <v>484</v>
      </c>
      <c r="I91" s="119" t="s">
        <v>485</v>
      </c>
      <c r="J91" s="191" t="s">
        <v>486</v>
      </c>
      <c r="K91" s="120" t="s">
        <v>487</v>
      </c>
      <c r="L91" s="119" t="s">
        <v>484</v>
      </c>
      <c r="M91" s="119" t="s">
        <v>485</v>
      </c>
      <c r="N91" s="191" t="s">
        <v>486</v>
      </c>
      <c r="O91" s="120" t="s">
        <v>487</v>
      </c>
      <c r="P91" s="119" t="s">
        <v>484</v>
      </c>
      <c r="Q91" s="119" t="s">
        <v>485</v>
      </c>
      <c r="R91" s="191" t="s">
        <v>486</v>
      </c>
      <c r="S91" s="120" t="s">
        <v>487</v>
      </c>
    </row>
    <row r="92" spans="2:19" ht="29.25" customHeight="1" outlineLevel="1">
      <c r="B92" s="754"/>
      <c r="C92" s="719"/>
      <c r="D92" s="748"/>
      <c r="E92" s="750"/>
      <c r="F92" s="748"/>
      <c r="G92" s="752"/>
      <c r="H92" s="737"/>
      <c r="I92" s="737"/>
      <c r="J92" s="737"/>
      <c r="K92" s="739"/>
      <c r="L92" s="737"/>
      <c r="M92" s="737"/>
      <c r="N92" s="737"/>
      <c r="O92" s="739"/>
      <c r="P92" s="737"/>
      <c r="Q92" s="737"/>
      <c r="R92" s="737"/>
      <c r="S92" s="739"/>
    </row>
    <row r="93" spans="2:19" ht="29.25" customHeight="1" outlineLevel="1">
      <c r="B93" s="754"/>
      <c r="C93" s="719"/>
      <c r="D93" s="749"/>
      <c r="E93" s="751"/>
      <c r="F93" s="749"/>
      <c r="G93" s="753"/>
      <c r="H93" s="738"/>
      <c r="I93" s="738"/>
      <c r="J93" s="738"/>
      <c r="K93" s="740"/>
      <c r="L93" s="738"/>
      <c r="M93" s="738"/>
      <c r="N93" s="738"/>
      <c r="O93" s="740"/>
      <c r="P93" s="738"/>
      <c r="Q93" s="738"/>
      <c r="R93" s="738"/>
      <c r="S93" s="740"/>
    </row>
    <row r="94" spans="2:19" ht="24" outlineLevel="1">
      <c r="B94" s="754"/>
      <c r="C94" s="719"/>
      <c r="D94" s="119" t="s">
        <v>484</v>
      </c>
      <c r="E94" s="119" t="s">
        <v>485</v>
      </c>
      <c r="F94" s="191" t="s">
        <v>486</v>
      </c>
      <c r="G94" s="120" t="s">
        <v>487</v>
      </c>
      <c r="H94" s="119" t="s">
        <v>484</v>
      </c>
      <c r="I94" s="119" t="s">
        <v>485</v>
      </c>
      <c r="J94" s="191" t="s">
        <v>486</v>
      </c>
      <c r="K94" s="120" t="s">
        <v>487</v>
      </c>
      <c r="L94" s="119" t="s">
        <v>484</v>
      </c>
      <c r="M94" s="119" t="s">
        <v>485</v>
      </c>
      <c r="N94" s="191" t="s">
        <v>486</v>
      </c>
      <c r="O94" s="120" t="s">
        <v>487</v>
      </c>
      <c r="P94" s="119" t="s">
        <v>484</v>
      </c>
      <c r="Q94" s="119" t="s">
        <v>485</v>
      </c>
      <c r="R94" s="191" t="s">
        <v>486</v>
      </c>
      <c r="S94" s="120" t="s">
        <v>487</v>
      </c>
    </row>
    <row r="95" spans="2:19" ht="29.25" customHeight="1" outlineLevel="1">
      <c r="B95" s="754"/>
      <c r="C95" s="719"/>
      <c r="D95" s="748"/>
      <c r="E95" s="750"/>
      <c r="F95" s="748"/>
      <c r="G95" s="752"/>
      <c r="H95" s="737"/>
      <c r="I95" s="737"/>
      <c r="J95" s="737"/>
      <c r="K95" s="739"/>
      <c r="L95" s="737"/>
      <c r="M95" s="737"/>
      <c r="N95" s="737"/>
      <c r="O95" s="739"/>
      <c r="P95" s="737"/>
      <c r="Q95" s="737"/>
      <c r="R95" s="737"/>
      <c r="S95" s="739"/>
    </row>
    <row r="96" spans="2:19" ht="29.25" customHeight="1" outlineLevel="1">
      <c r="B96" s="754"/>
      <c r="C96" s="719"/>
      <c r="D96" s="749"/>
      <c r="E96" s="751"/>
      <c r="F96" s="749"/>
      <c r="G96" s="753"/>
      <c r="H96" s="738"/>
      <c r="I96" s="738"/>
      <c r="J96" s="738"/>
      <c r="K96" s="740"/>
      <c r="L96" s="738"/>
      <c r="M96" s="738"/>
      <c r="N96" s="738"/>
      <c r="O96" s="740"/>
      <c r="P96" s="738"/>
      <c r="Q96" s="738"/>
      <c r="R96" s="738"/>
      <c r="S96" s="740"/>
    </row>
    <row r="97" spans="2:19" ht="24" outlineLevel="1">
      <c r="B97" s="754"/>
      <c r="C97" s="719"/>
      <c r="D97" s="119" t="s">
        <v>484</v>
      </c>
      <c r="E97" s="119" t="s">
        <v>485</v>
      </c>
      <c r="F97" s="191" t="s">
        <v>486</v>
      </c>
      <c r="G97" s="120" t="s">
        <v>487</v>
      </c>
      <c r="H97" s="119" t="s">
        <v>484</v>
      </c>
      <c r="I97" s="119" t="s">
        <v>485</v>
      </c>
      <c r="J97" s="191" t="s">
        <v>486</v>
      </c>
      <c r="K97" s="120" t="s">
        <v>487</v>
      </c>
      <c r="L97" s="119" t="s">
        <v>484</v>
      </c>
      <c r="M97" s="119" t="s">
        <v>485</v>
      </c>
      <c r="N97" s="191" t="s">
        <v>486</v>
      </c>
      <c r="O97" s="120" t="s">
        <v>487</v>
      </c>
      <c r="P97" s="119" t="s">
        <v>484</v>
      </c>
      <c r="Q97" s="119" t="s">
        <v>485</v>
      </c>
      <c r="R97" s="191" t="s">
        <v>486</v>
      </c>
      <c r="S97" s="120" t="s">
        <v>487</v>
      </c>
    </row>
    <row r="98" spans="2:19" ht="29.25" customHeight="1" outlineLevel="1">
      <c r="B98" s="754"/>
      <c r="C98" s="719"/>
      <c r="D98" s="748"/>
      <c r="E98" s="750"/>
      <c r="F98" s="748"/>
      <c r="G98" s="752"/>
      <c r="H98" s="737"/>
      <c r="I98" s="737"/>
      <c r="J98" s="737"/>
      <c r="K98" s="739"/>
      <c r="L98" s="737"/>
      <c r="M98" s="737"/>
      <c r="N98" s="737"/>
      <c r="O98" s="739"/>
      <c r="P98" s="737"/>
      <c r="Q98" s="737"/>
      <c r="R98" s="737"/>
      <c r="S98" s="739"/>
    </row>
    <row r="99" spans="2:19" ht="29.25" customHeight="1" outlineLevel="1">
      <c r="B99" s="754"/>
      <c r="C99" s="720"/>
      <c r="D99" s="749"/>
      <c r="E99" s="751"/>
      <c r="F99" s="749"/>
      <c r="G99" s="753"/>
      <c r="H99" s="738"/>
      <c r="I99" s="738"/>
      <c r="J99" s="738"/>
      <c r="K99" s="740"/>
      <c r="L99" s="738"/>
      <c r="M99" s="738"/>
      <c r="N99" s="738"/>
      <c r="O99" s="740"/>
      <c r="P99" s="738"/>
      <c r="Q99" s="738"/>
      <c r="R99" s="738"/>
      <c r="S99" s="740"/>
    </row>
    <row r="100" spans="2:19" ht="15" thickBot="1">
      <c r="B100" s="109"/>
      <c r="C100" s="109"/>
    </row>
    <row r="101" spans="2:19" ht="15" thickBot="1">
      <c r="B101" s="109"/>
      <c r="C101" s="109"/>
      <c r="D101" s="721" t="s">
        <v>416</v>
      </c>
      <c r="E101" s="722"/>
      <c r="F101" s="722"/>
      <c r="G101" s="723"/>
      <c r="H101" s="734" t="s">
        <v>488</v>
      </c>
      <c r="I101" s="735"/>
      <c r="J101" s="735"/>
      <c r="K101" s="736"/>
      <c r="L101" s="734" t="s">
        <v>418</v>
      </c>
      <c r="M101" s="735"/>
      <c r="N101" s="735"/>
      <c r="O101" s="736"/>
      <c r="P101" s="734" t="s">
        <v>419</v>
      </c>
      <c r="Q101" s="735"/>
      <c r="R101" s="735"/>
      <c r="S101" s="736"/>
    </row>
    <row r="102" spans="2:19" ht="33.75" customHeight="1">
      <c r="B102" s="741" t="s">
        <v>489</v>
      </c>
      <c r="C102" s="724" t="s">
        <v>490</v>
      </c>
      <c r="D102" s="186" t="s">
        <v>491</v>
      </c>
      <c r="E102" s="159" t="s">
        <v>492</v>
      </c>
      <c r="F102" s="726" t="s">
        <v>493</v>
      </c>
      <c r="G102" s="728"/>
      <c r="H102" s="186" t="s">
        <v>491</v>
      </c>
      <c r="I102" s="159" t="s">
        <v>492</v>
      </c>
      <c r="J102" s="726" t="s">
        <v>493</v>
      </c>
      <c r="K102" s="728"/>
      <c r="L102" s="186" t="s">
        <v>491</v>
      </c>
      <c r="M102" s="159" t="s">
        <v>492</v>
      </c>
      <c r="N102" s="726" t="s">
        <v>493</v>
      </c>
      <c r="O102" s="728"/>
      <c r="P102" s="186" t="s">
        <v>491</v>
      </c>
      <c r="Q102" s="159" t="s">
        <v>492</v>
      </c>
      <c r="R102" s="726" t="s">
        <v>493</v>
      </c>
      <c r="S102" s="728"/>
    </row>
    <row r="103" spans="2:19" ht="30" customHeight="1">
      <c r="B103" s="742"/>
      <c r="C103" s="725"/>
      <c r="D103" s="160">
        <v>920</v>
      </c>
      <c r="E103" s="161">
        <v>0</v>
      </c>
      <c r="F103" s="744" t="s">
        <v>599</v>
      </c>
      <c r="G103" s="745"/>
      <c r="H103" s="162">
        <v>750</v>
      </c>
      <c r="I103" s="163">
        <v>0.25</v>
      </c>
      <c r="J103" s="746" t="s">
        <v>590</v>
      </c>
      <c r="K103" s="747"/>
      <c r="L103" s="162">
        <v>100</v>
      </c>
      <c r="M103" s="163">
        <v>0</v>
      </c>
      <c r="N103" s="746" t="s">
        <v>599</v>
      </c>
      <c r="O103" s="747"/>
      <c r="P103" s="162"/>
      <c r="Q103" s="163"/>
      <c r="R103" s="746"/>
      <c r="S103" s="747"/>
    </row>
    <row r="104" spans="2:19" ht="32.25" customHeight="1">
      <c r="B104" s="742"/>
      <c r="C104" s="741" t="s">
        <v>494</v>
      </c>
      <c r="D104" s="164" t="s">
        <v>491</v>
      </c>
      <c r="E104" s="119" t="s">
        <v>492</v>
      </c>
      <c r="F104" s="119" t="s">
        <v>495</v>
      </c>
      <c r="G104" s="185" t="s">
        <v>496</v>
      </c>
      <c r="H104" s="164" t="s">
        <v>491</v>
      </c>
      <c r="I104" s="119" t="s">
        <v>492</v>
      </c>
      <c r="J104" s="119" t="s">
        <v>495</v>
      </c>
      <c r="K104" s="185" t="s">
        <v>496</v>
      </c>
      <c r="L104" s="164" t="s">
        <v>491</v>
      </c>
      <c r="M104" s="119" t="s">
        <v>492</v>
      </c>
      <c r="N104" s="119" t="s">
        <v>495</v>
      </c>
      <c r="O104" s="185" t="s">
        <v>496</v>
      </c>
      <c r="P104" s="164" t="s">
        <v>491</v>
      </c>
      <c r="Q104" s="119" t="s">
        <v>492</v>
      </c>
      <c r="R104" s="119" t="s">
        <v>495</v>
      </c>
      <c r="S104" s="185" t="s">
        <v>496</v>
      </c>
    </row>
    <row r="105" spans="2:19" ht="27.75" customHeight="1">
      <c r="B105" s="742"/>
      <c r="C105" s="742"/>
      <c r="D105" s="160">
        <v>920</v>
      </c>
      <c r="E105" s="136">
        <v>0</v>
      </c>
      <c r="F105" s="150" t="s">
        <v>667</v>
      </c>
      <c r="G105" s="157" t="s">
        <v>598</v>
      </c>
      <c r="H105" s="162">
        <v>750</v>
      </c>
      <c r="I105" s="138">
        <v>0.25</v>
      </c>
      <c r="J105" s="152" t="s">
        <v>677</v>
      </c>
      <c r="K105" s="158" t="s">
        <v>598</v>
      </c>
      <c r="L105" s="162">
        <v>100</v>
      </c>
      <c r="M105" s="138">
        <v>0</v>
      </c>
      <c r="N105" s="152" t="s">
        <v>667</v>
      </c>
      <c r="O105" s="158" t="s">
        <v>598</v>
      </c>
      <c r="P105" s="162"/>
      <c r="Q105" s="138"/>
      <c r="R105" s="152"/>
      <c r="S105" s="158"/>
    </row>
    <row r="106" spans="2:19" ht="27.75" customHeight="1" outlineLevel="1">
      <c r="B106" s="742"/>
      <c r="C106" s="742"/>
      <c r="D106" s="164" t="s">
        <v>491</v>
      </c>
      <c r="E106" s="119" t="s">
        <v>492</v>
      </c>
      <c r="F106" s="119" t="s">
        <v>495</v>
      </c>
      <c r="G106" s="185" t="s">
        <v>496</v>
      </c>
      <c r="H106" s="164" t="s">
        <v>491</v>
      </c>
      <c r="I106" s="119" t="s">
        <v>492</v>
      </c>
      <c r="J106" s="119" t="s">
        <v>495</v>
      </c>
      <c r="K106" s="185" t="s">
        <v>496</v>
      </c>
      <c r="L106" s="164" t="s">
        <v>491</v>
      </c>
      <c r="M106" s="119" t="s">
        <v>492</v>
      </c>
      <c r="N106" s="119" t="s">
        <v>495</v>
      </c>
      <c r="O106" s="185" t="s">
        <v>496</v>
      </c>
      <c r="P106" s="164" t="s">
        <v>491</v>
      </c>
      <c r="Q106" s="119" t="s">
        <v>492</v>
      </c>
      <c r="R106" s="119" t="s">
        <v>495</v>
      </c>
      <c r="S106" s="185" t="s">
        <v>496</v>
      </c>
    </row>
    <row r="107" spans="2:19" ht="27.75" customHeight="1" outlineLevel="1">
      <c r="B107" s="742"/>
      <c r="C107" s="742"/>
      <c r="D107" s="160"/>
      <c r="E107" s="136"/>
      <c r="F107" s="150"/>
      <c r="G107" s="157"/>
      <c r="H107" s="162"/>
      <c r="I107" s="138"/>
      <c r="J107" s="152"/>
      <c r="K107" s="158"/>
      <c r="L107" s="162"/>
      <c r="M107" s="138"/>
      <c r="N107" s="152"/>
      <c r="O107" s="158"/>
      <c r="P107" s="162"/>
      <c r="Q107" s="138"/>
      <c r="R107" s="152"/>
      <c r="S107" s="158"/>
    </row>
    <row r="108" spans="2:19" ht="27.75" customHeight="1" outlineLevel="1">
      <c r="B108" s="742"/>
      <c r="C108" s="742"/>
      <c r="D108" s="164" t="s">
        <v>491</v>
      </c>
      <c r="E108" s="119" t="s">
        <v>492</v>
      </c>
      <c r="F108" s="119" t="s">
        <v>495</v>
      </c>
      <c r="G108" s="185" t="s">
        <v>496</v>
      </c>
      <c r="H108" s="164" t="s">
        <v>491</v>
      </c>
      <c r="I108" s="119" t="s">
        <v>492</v>
      </c>
      <c r="J108" s="119" t="s">
        <v>495</v>
      </c>
      <c r="K108" s="185" t="s">
        <v>496</v>
      </c>
      <c r="L108" s="164" t="s">
        <v>491</v>
      </c>
      <c r="M108" s="119" t="s">
        <v>492</v>
      </c>
      <c r="N108" s="119" t="s">
        <v>495</v>
      </c>
      <c r="O108" s="185" t="s">
        <v>496</v>
      </c>
      <c r="P108" s="164" t="s">
        <v>491</v>
      </c>
      <c r="Q108" s="119" t="s">
        <v>492</v>
      </c>
      <c r="R108" s="119" t="s">
        <v>495</v>
      </c>
      <c r="S108" s="185" t="s">
        <v>496</v>
      </c>
    </row>
    <row r="109" spans="2:19" ht="27.75" customHeight="1" outlineLevel="1">
      <c r="B109" s="742"/>
      <c r="C109" s="742"/>
      <c r="D109" s="160"/>
      <c r="E109" s="136"/>
      <c r="F109" s="150"/>
      <c r="G109" s="157"/>
      <c r="H109" s="162"/>
      <c r="I109" s="138"/>
      <c r="J109" s="152"/>
      <c r="K109" s="158"/>
      <c r="L109" s="162"/>
      <c r="M109" s="138"/>
      <c r="N109" s="152"/>
      <c r="O109" s="158"/>
      <c r="P109" s="162"/>
      <c r="Q109" s="138"/>
      <c r="R109" s="152"/>
      <c r="S109" s="158"/>
    </row>
    <row r="110" spans="2:19" ht="27.75" customHeight="1" outlineLevel="1">
      <c r="B110" s="742"/>
      <c r="C110" s="742"/>
      <c r="D110" s="164" t="s">
        <v>491</v>
      </c>
      <c r="E110" s="119" t="s">
        <v>492</v>
      </c>
      <c r="F110" s="119" t="s">
        <v>495</v>
      </c>
      <c r="G110" s="185" t="s">
        <v>496</v>
      </c>
      <c r="H110" s="164" t="s">
        <v>491</v>
      </c>
      <c r="I110" s="119" t="s">
        <v>492</v>
      </c>
      <c r="J110" s="119" t="s">
        <v>495</v>
      </c>
      <c r="K110" s="185" t="s">
        <v>496</v>
      </c>
      <c r="L110" s="164" t="s">
        <v>491</v>
      </c>
      <c r="M110" s="119" t="s">
        <v>492</v>
      </c>
      <c r="N110" s="119" t="s">
        <v>495</v>
      </c>
      <c r="O110" s="185" t="s">
        <v>496</v>
      </c>
      <c r="P110" s="164" t="s">
        <v>491</v>
      </c>
      <c r="Q110" s="119" t="s">
        <v>492</v>
      </c>
      <c r="R110" s="119" t="s">
        <v>495</v>
      </c>
      <c r="S110" s="185" t="s">
        <v>496</v>
      </c>
    </row>
    <row r="111" spans="2:19" ht="27.75" customHeight="1" outlineLevel="1">
      <c r="B111" s="743"/>
      <c r="C111" s="743"/>
      <c r="D111" s="160"/>
      <c r="E111" s="136"/>
      <c r="F111" s="150"/>
      <c r="G111" s="157"/>
      <c r="H111" s="162"/>
      <c r="I111" s="138"/>
      <c r="J111" s="152"/>
      <c r="K111" s="158"/>
      <c r="L111" s="162"/>
      <c r="M111" s="138"/>
      <c r="N111" s="152"/>
      <c r="O111" s="158"/>
      <c r="P111" s="162"/>
      <c r="Q111" s="138"/>
      <c r="R111" s="152"/>
      <c r="S111" s="158"/>
    </row>
    <row r="112" spans="2:19" ht="26.25" customHeight="1">
      <c r="B112" s="729" t="s">
        <v>497</v>
      </c>
      <c r="C112" s="732" t="s">
        <v>498</v>
      </c>
      <c r="D112" s="165" t="s">
        <v>499</v>
      </c>
      <c r="E112" s="165" t="s">
        <v>500</v>
      </c>
      <c r="F112" s="165" t="s">
        <v>414</v>
      </c>
      <c r="G112" s="166" t="s">
        <v>501</v>
      </c>
      <c r="H112" s="167" t="s">
        <v>499</v>
      </c>
      <c r="I112" s="165" t="s">
        <v>500</v>
      </c>
      <c r="J112" s="165" t="s">
        <v>414</v>
      </c>
      <c r="K112" s="166" t="s">
        <v>501</v>
      </c>
      <c r="L112" s="165" t="s">
        <v>499</v>
      </c>
      <c r="M112" s="165" t="s">
        <v>500</v>
      </c>
      <c r="N112" s="165" t="s">
        <v>414</v>
      </c>
      <c r="O112" s="166" t="s">
        <v>501</v>
      </c>
      <c r="P112" s="165" t="s">
        <v>499</v>
      </c>
      <c r="Q112" s="165" t="s">
        <v>500</v>
      </c>
      <c r="R112" s="165" t="s">
        <v>414</v>
      </c>
      <c r="S112" s="166" t="s">
        <v>501</v>
      </c>
    </row>
    <row r="113" spans="2:19" ht="32.25" customHeight="1">
      <c r="B113" s="730"/>
      <c r="C113" s="733"/>
      <c r="D113" s="135"/>
      <c r="E113" s="135"/>
      <c r="F113" s="135"/>
      <c r="G113" s="135"/>
      <c r="H113" s="193"/>
      <c r="I113" s="137"/>
      <c r="J113" s="137"/>
      <c r="K113" s="154"/>
      <c r="L113" s="137"/>
      <c r="M113" s="137"/>
      <c r="N113" s="137"/>
      <c r="O113" s="154"/>
      <c r="P113" s="137"/>
      <c r="Q113" s="137"/>
      <c r="R113" s="137"/>
      <c r="S113" s="154"/>
    </row>
    <row r="114" spans="2:19" ht="32.25" customHeight="1">
      <c r="B114" s="730"/>
      <c r="C114" s="729" t="s">
        <v>502</v>
      </c>
      <c r="D114" s="119" t="s">
        <v>503</v>
      </c>
      <c r="E114" s="706" t="s">
        <v>504</v>
      </c>
      <c r="F114" s="707"/>
      <c r="G114" s="120" t="s">
        <v>505</v>
      </c>
      <c r="H114" s="119" t="s">
        <v>503</v>
      </c>
      <c r="I114" s="706" t="s">
        <v>504</v>
      </c>
      <c r="J114" s="707"/>
      <c r="K114" s="120" t="s">
        <v>505</v>
      </c>
      <c r="L114" s="119" t="s">
        <v>503</v>
      </c>
      <c r="M114" s="706" t="s">
        <v>504</v>
      </c>
      <c r="N114" s="707"/>
      <c r="O114" s="120" t="s">
        <v>505</v>
      </c>
      <c r="P114" s="119" t="s">
        <v>503</v>
      </c>
      <c r="Q114" s="119" t="s">
        <v>504</v>
      </c>
      <c r="R114" s="706" t="s">
        <v>504</v>
      </c>
      <c r="S114" s="707"/>
    </row>
    <row r="115" spans="2:19" ht="23.25" customHeight="1">
      <c r="B115" s="730"/>
      <c r="C115" s="730"/>
      <c r="D115" s="168"/>
      <c r="E115" s="708"/>
      <c r="F115" s="709"/>
      <c r="G115" s="123"/>
      <c r="H115" s="169"/>
      <c r="I115" s="710"/>
      <c r="J115" s="711"/>
      <c r="K115" s="145"/>
      <c r="L115" s="169"/>
      <c r="M115" s="710"/>
      <c r="N115" s="711"/>
      <c r="O115" s="126"/>
      <c r="P115" s="169"/>
      <c r="Q115" s="124"/>
      <c r="R115" s="710"/>
      <c r="S115" s="711"/>
    </row>
    <row r="116" spans="2:19" ht="23.25" customHeight="1" outlineLevel="1">
      <c r="B116" s="730"/>
      <c r="C116" s="730"/>
      <c r="D116" s="119" t="s">
        <v>503</v>
      </c>
      <c r="E116" s="706" t="s">
        <v>504</v>
      </c>
      <c r="F116" s="707"/>
      <c r="G116" s="120" t="s">
        <v>505</v>
      </c>
      <c r="H116" s="119" t="s">
        <v>503</v>
      </c>
      <c r="I116" s="706" t="s">
        <v>504</v>
      </c>
      <c r="J116" s="707"/>
      <c r="K116" s="120" t="s">
        <v>505</v>
      </c>
      <c r="L116" s="119" t="s">
        <v>503</v>
      </c>
      <c r="M116" s="706" t="s">
        <v>504</v>
      </c>
      <c r="N116" s="707"/>
      <c r="O116" s="120" t="s">
        <v>505</v>
      </c>
      <c r="P116" s="119" t="s">
        <v>503</v>
      </c>
      <c r="Q116" s="119" t="s">
        <v>504</v>
      </c>
      <c r="R116" s="706" t="s">
        <v>504</v>
      </c>
      <c r="S116" s="707"/>
    </row>
    <row r="117" spans="2:19" ht="23.25" customHeight="1" outlineLevel="1">
      <c r="B117" s="730"/>
      <c r="C117" s="730"/>
      <c r="D117" s="168"/>
      <c r="E117" s="708"/>
      <c r="F117" s="709"/>
      <c r="G117" s="123"/>
      <c r="H117" s="169"/>
      <c r="I117" s="710"/>
      <c r="J117" s="711"/>
      <c r="K117" s="126"/>
      <c r="L117" s="169"/>
      <c r="M117" s="710"/>
      <c r="N117" s="711"/>
      <c r="O117" s="126"/>
      <c r="P117" s="169"/>
      <c r="Q117" s="124"/>
      <c r="R117" s="710"/>
      <c r="S117" s="711"/>
    </row>
    <row r="118" spans="2:19" ht="23.25" customHeight="1" outlineLevel="1">
      <c r="B118" s="730"/>
      <c r="C118" s="730"/>
      <c r="D118" s="119" t="s">
        <v>503</v>
      </c>
      <c r="E118" s="706" t="s">
        <v>504</v>
      </c>
      <c r="F118" s="707"/>
      <c r="G118" s="120" t="s">
        <v>505</v>
      </c>
      <c r="H118" s="119" t="s">
        <v>503</v>
      </c>
      <c r="I118" s="706" t="s">
        <v>504</v>
      </c>
      <c r="J118" s="707"/>
      <c r="K118" s="120" t="s">
        <v>505</v>
      </c>
      <c r="L118" s="119" t="s">
        <v>503</v>
      </c>
      <c r="M118" s="706" t="s">
        <v>504</v>
      </c>
      <c r="N118" s="707"/>
      <c r="O118" s="120" t="s">
        <v>505</v>
      </c>
      <c r="P118" s="119" t="s">
        <v>503</v>
      </c>
      <c r="Q118" s="119" t="s">
        <v>504</v>
      </c>
      <c r="R118" s="706" t="s">
        <v>504</v>
      </c>
      <c r="S118" s="707"/>
    </row>
    <row r="119" spans="2:19" ht="23.25" customHeight="1" outlineLevel="1">
      <c r="B119" s="730"/>
      <c r="C119" s="730"/>
      <c r="D119" s="168"/>
      <c r="E119" s="708"/>
      <c r="F119" s="709"/>
      <c r="G119" s="123"/>
      <c r="H119" s="169"/>
      <c r="I119" s="710"/>
      <c r="J119" s="711"/>
      <c r="K119" s="126"/>
      <c r="L119" s="169"/>
      <c r="M119" s="710"/>
      <c r="N119" s="711"/>
      <c r="O119" s="126"/>
      <c r="P119" s="169"/>
      <c r="Q119" s="124"/>
      <c r="R119" s="710"/>
      <c r="S119" s="711"/>
    </row>
    <row r="120" spans="2:19" ht="23.25" customHeight="1" outlineLevel="1">
      <c r="B120" s="730"/>
      <c r="C120" s="730"/>
      <c r="D120" s="119" t="s">
        <v>503</v>
      </c>
      <c r="E120" s="706" t="s">
        <v>504</v>
      </c>
      <c r="F120" s="707"/>
      <c r="G120" s="120" t="s">
        <v>505</v>
      </c>
      <c r="H120" s="119" t="s">
        <v>503</v>
      </c>
      <c r="I120" s="706" t="s">
        <v>504</v>
      </c>
      <c r="J120" s="707"/>
      <c r="K120" s="120" t="s">
        <v>505</v>
      </c>
      <c r="L120" s="119" t="s">
        <v>503</v>
      </c>
      <c r="M120" s="706" t="s">
        <v>504</v>
      </c>
      <c r="N120" s="707"/>
      <c r="O120" s="120" t="s">
        <v>505</v>
      </c>
      <c r="P120" s="119" t="s">
        <v>503</v>
      </c>
      <c r="Q120" s="119" t="s">
        <v>504</v>
      </c>
      <c r="R120" s="706" t="s">
        <v>504</v>
      </c>
      <c r="S120" s="707"/>
    </row>
    <row r="121" spans="2:19" ht="23.25" customHeight="1" outlineLevel="1">
      <c r="B121" s="731"/>
      <c r="C121" s="731"/>
      <c r="D121" s="168"/>
      <c r="E121" s="708"/>
      <c r="F121" s="709"/>
      <c r="G121" s="123"/>
      <c r="H121" s="169"/>
      <c r="I121" s="710"/>
      <c r="J121" s="711"/>
      <c r="K121" s="126"/>
      <c r="L121" s="169"/>
      <c r="M121" s="710"/>
      <c r="N121" s="711"/>
      <c r="O121" s="126"/>
      <c r="P121" s="169"/>
      <c r="Q121" s="124"/>
      <c r="R121" s="710"/>
      <c r="S121" s="711"/>
    </row>
    <row r="122" spans="2:19" ht="15" thickBot="1">
      <c r="B122" s="109"/>
      <c r="C122" s="109"/>
    </row>
    <row r="123" spans="2:19" ht="15" thickBot="1">
      <c r="B123" s="109"/>
      <c r="C123" s="109"/>
      <c r="D123" s="721" t="s">
        <v>416</v>
      </c>
      <c r="E123" s="722"/>
      <c r="F123" s="722"/>
      <c r="G123" s="723"/>
      <c r="H123" s="721" t="s">
        <v>417</v>
      </c>
      <c r="I123" s="722"/>
      <c r="J123" s="722"/>
      <c r="K123" s="723"/>
      <c r="L123" s="722" t="s">
        <v>418</v>
      </c>
      <c r="M123" s="722"/>
      <c r="N123" s="722"/>
      <c r="O123" s="722"/>
      <c r="P123" s="721" t="s">
        <v>419</v>
      </c>
      <c r="Q123" s="722"/>
      <c r="R123" s="722"/>
      <c r="S123" s="723"/>
    </row>
    <row r="124" spans="2:19">
      <c r="B124" s="724" t="s">
        <v>506</v>
      </c>
      <c r="C124" s="724" t="s">
        <v>507</v>
      </c>
      <c r="D124" s="726" t="s">
        <v>508</v>
      </c>
      <c r="E124" s="727"/>
      <c r="F124" s="727"/>
      <c r="G124" s="728"/>
      <c r="H124" s="726" t="s">
        <v>508</v>
      </c>
      <c r="I124" s="727"/>
      <c r="J124" s="727"/>
      <c r="K124" s="728"/>
      <c r="L124" s="726" t="s">
        <v>508</v>
      </c>
      <c r="M124" s="727"/>
      <c r="N124" s="727"/>
      <c r="O124" s="728"/>
      <c r="P124" s="726" t="s">
        <v>508</v>
      </c>
      <c r="Q124" s="727"/>
      <c r="R124" s="727"/>
      <c r="S124" s="728"/>
    </row>
    <row r="125" spans="2:19" ht="45" customHeight="1">
      <c r="B125" s="725"/>
      <c r="C125" s="725"/>
      <c r="D125" s="712" t="s">
        <v>509</v>
      </c>
      <c r="E125" s="713"/>
      <c r="F125" s="713"/>
      <c r="G125" s="714"/>
      <c r="H125" s="715" t="s">
        <v>510</v>
      </c>
      <c r="I125" s="716"/>
      <c r="J125" s="716"/>
      <c r="K125" s="717"/>
      <c r="L125" s="715" t="s">
        <v>565</v>
      </c>
      <c r="M125" s="716"/>
      <c r="N125" s="716"/>
      <c r="O125" s="717"/>
      <c r="P125" s="715"/>
      <c r="Q125" s="716"/>
      <c r="R125" s="716"/>
      <c r="S125" s="717"/>
    </row>
    <row r="126" spans="2:19" ht="32.25" customHeight="1">
      <c r="B126" s="718" t="s">
        <v>511</v>
      </c>
      <c r="C126" s="718" t="s">
        <v>512</v>
      </c>
      <c r="D126" s="165" t="s">
        <v>513</v>
      </c>
      <c r="E126" s="184" t="s">
        <v>414</v>
      </c>
      <c r="F126" s="119" t="s">
        <v>435</v>
      </c>
      <c r="G126" s="120" t="s">
        <v>451</v>
      </c>
      <c r="H126" s="165" t="s">
        <v>513</v>
      </c>
      <c r="I126" s="184" t="s">
        <v>414</v>
      </c>
      <c r="J126" s="119" t="s">
        <v>435</v>
      </c>
      <c r="K126" s="120" t="s">
        <v>451</v>
      </c>
      <c r="L126" s="165" t="s">
        <v>513</v>
      </c>
      <c r="M126" s="184" t="s">
        <v>414</v>
      </c>
      <c r="N126" s="119" t="s">
        <v>435</v>
      </c>
      <c r="O126" s="120" t="s">
        <v>451</v>
      </c>
      <c r="P126" s="165" t="s">
        <v>513</v>
      </c>
      <c r="Q126" s="184" t="s">
        <v>414</v>
      </c>
      <c r="R126" s="119" t="s">
        <v>435</v>
      </c>
      <c r="S126" s="120" t="s">
        <v>451</v>
      </c>
    </row>
    <row r="127" spans="2:19" ht="23.25" customHeight="1">
      <c r="B127" s="719"/>
      <c r="C127" s="720"/>
      <c r="D127" s="135">
        <v>0</v>
      </c>
      <c r="E127" s="170" t="s">
        <v>415</v>
      </c>
      <c r="F127" s="122" t="s">
        <v>456</v>
      </c>
      <c r="G127" s="153" t="s">
        <v>515</v>
      </c>
      <c r="H127" s="137">
        <v>4</v>
      </c>
      <c r="I127" s="171" t="s">
        <v>415</v>
      </c>
      <c r="J127" s="137" t="s">
        <v>456</v>
      </c>
      <c r="K127" s="190" t="s">
        <v>788</v>
      </c>
      <c r="L127" s="137">
        <v>2</v>
      </c>
      <c r="M127" s="171" t="s">
        <v>415</v>
      </c>
      <c r="N127" s="137" t="s">
        <v>456</v>
      </c>
      <c r="O127" s="190" t="s">
        <v>788</v>
      </c>
      <c r="P127" s="137"/>
      <c r="Q127" s="171"/>
      <c r="R127" s="137"/>
      <c r="S127" s="190"/>
    </row>
    <row r="128" spans="2:19" ht="29.25" customHeight="1">
      <c r="B128" s="719"/>
      <c r="C128" s="718" t="s">
        <v>516</v>
      </c>
      <c r="D128" s="119" t="s">
        <v>517</v>
      </c>
      <c r="E128" s="706" t="s">
        <v>518</v>
      </c>
      <c r="F128" s="707"/>
      <c r="G128" s="120" t="s">
        <v>519</v>
      </c>
      <c r="H128" s="119" t="s">
        <v>517</v>
      </c>
      <c r="I128" s="706" t="s">
        <v>518</v>
      </c>
      <c r="J128" s="707"/>
      <c r="K128" s="120" t="s">
        <v>519</v>
      </c>
      <c r="L128" s="119" t="s">
        <v>517</v>
      </c>
      <c r="M128" s="706" t="s">
        <v>518</v>
      </c>
      <c r="N128" s="707"/>
      <c r="O128" s="120" t="s">
        <v>519</v>
      </c>
      <c r="P128" s="119" t="s">
        <v>517</v>
      </c>
      <c r="Q128" s="706" t="s">
        <v>518</v>
      </c>
      <c r="R128" s="707"/>
      <c r="S128" s="120" t="s">
        <v>519</v>
      </c>
    </row>
    <row r="129" spans="2:19" ht="39" customHeight="1">
      <c r="B129" s="720"/>
      <c r="C129" s="720"/>
      <c r="D129" s="168">
        <v>0</v>
      </c>
      <c r="E129" s="708" t="s">
        <v>520</v>
      </c>
      <c r="F129" s="709"/>
      <c r="G129" s="123" t="s">
        <v>521</v>
      </c>
      <c r="H129" s="169">
        <v>11</v>
      </c>
      <c r="I129" s="710" t="s">
        <v>522</v>
      </c>
      <c r="J129" s="711"/>
      <c r="K129" s="126" t="s">
        <v>523</v>
      </c>
      <c r="L129" s="169">
        <v>10</v>
      </c>
      <c r="M129" s="710" t="s">
        <v>520</v>
      </c>
      <c r="N129" s="711"/>
      <c r="O129" s="126" t="s">
        <v>631</v>
      </c>
      <c r="P129" s="169"/>
      <c r="Q129" s="710"/>
      <c r="R129" s="711"/>
      <c r="S129" s="126"/>
    </row>
    <row r="133" spans="2:19" hidden="1"/>
    <row r="134" spans="2:19" hidden="1"/>
    <row r="135" spans="2:19" hidden="1">
      <c r="D135" s="84" t="s">
        <v>524</v>
      </c>
    </row>
    <row r="136" spans="2:19" hidden="1">
      <c r="D136" s="84" t="s">
        <v>525</v>
      </c>
      <c r="E136" s="84" t="s">
        <v>526</v>
      </c>
      <c r="F136" s="84" t="s">
        <v>527</v>
      </c>
      <c r="H136" s="84" t="s">
        <v>528</v>
      </c>
      <c r="I136" s="84" t="s">
        <v>529</v>
      </c>
    </row>
    <row r="137" spans="2:19" hidden="1">
      <c r="D137" s="84" t="s">
        <v>530</v>
      </c>
      <c r="E137" s="84" t="s">
        <v>531</v>
      </c>
      <c r="F137" s="84" t="s">
        <v>532</v>
      </c>
      <c r="H137" s="84" t="s">
        <v>533</v>
      </c>
      <c r="I137" s="84" t="s">
        <v>522</v>
      </c>
    </row>
    <row r="138" spans="2:19" hidden="1">
      <c r="D138" s="84" t="s">
        <v>534</v>
      </c>
      <c r="E138" s="84" t="s">
        <v>535</v>
      </c>
      <c r="F138" s="84" t="s">
        <v>536</v>
      </c>
      <c r="H138" s="84" t="s">
        <v>537</v>
      </c>
      <c r="I138" s="84" t="s">
        <v>538</v>
      </c>
    </row>
    <row r="139" spans="2:19" hidden="1">
      <c r="D139" s="84" t="s">
        <v>539</v>
      </c>
      <c r="F139" s="84" t="s">
        <v>540</v>
      </c>
      <c r="G139" s="84" t="s">
        <v>541</v>
      </c>
      <c r="H139" s="84" t="s">
        <v>515</v>
      </c>
      <c r="I139" s="84" t="s">
        <v>520</v>
      </c>
      <c r="K139" s="84" t="s">
        <v>542</v>
      </c>
    </row>
    <row r="140" spans="2:19" hidden="1">
      <c r="D140" s="84" t="s">
        <v>543</v>
      </c>
      <c r="F140" s="84" t="s">
        <v>544</v>
      </c>
      <c r="G140" s="84" t="s">
        <v>545</v>
      </c>
      <c r="H140" s="84" t="s">
        <v>546</v>
      </c>
      <c r="I140" s="84" t="s">
        <v>547</v>
      </c>
      <c r="K140" s="84" t="s">
        <v>548</v>
      </c>
      <c r="L140" s="84" t="s">
        <v>549</v>
      </c>
    </row>
    <row r="141" spans="2:19" hidden="1">
      <c r="D141" s="84" t="s">
        <v>550</v>
      </c>
      <c r="E141" s="172" t="s">
        <v>551</v>
      </c>
      <c r="G141" s="84" t="s">
        <v>552</v>
      </c>
      <c r="H141" s="84" t="s">
        <v>553</v>
      </c>
      <c r="K141" s="84" t="s">
        <v>554</v>
      </c>
      <c r="L141" s="84" t="s">
        <v>555</v>
      </c>
    </row>
    <row r="142" spans="2:19" hidden="1">
      <c r="D142" s="84" t="s">
        <v>431</v>
      </c>
      <c r="E142" s="173" t="s">
        <v>556</v>
      </c>
      <c r="K142" s="84" t="s">
        <v>557</v>
      </c>
      <c r="L142" s="84" t="s">
        <v>558</v>
      </c>
    </row>
    <row r="143" spans="2:19" hidden="1">
      <c r="E143" s="174" t="s">
        <v>559</v>
      </c>
      <c r="H143" s="84" t="s">
        <v>560</v>
      </c>
      <c r="K143" s="84" t="s">
        <v>561</v>
      </c>
      <c r="L143" s="84" t="s">
        <v>562</v>
      </c>
    </row>
    <row r="144" spans="2:19" hidden="1">
      <c r="H144" s="84" t="s">
        <v>510</v>
      </c>
      <c r="K144" s="84" t="s">
        <v>563</v>
      </c>
      <c r="L144" s="84" t="s">
        <v>564</v>
      </c>
    </row>
    <row r="145" spans="2:12" hidden="1">
      <c r="H145" s="84" t="s">
        <v>565</v>
      </c>
      <c r="K145" s="84" t="s">
        <v>566</v>
      </c>
      <c r="L145" s="84" t="s">
        <v>567</v>
      </c>
    </row>
    <row r="146" spans="2:12" hidden="1">
      <c r="B146" s="84" t="s">
        <v>568</v>
      </c>
      <c r="C146" s="84" t="s">
        <v>569</v>
      </c>
      <c r="D146" s="84" t="s">
        <v>568</v>
      </c>
      <c r="G146" s="84" t="s">
        <v>570</v>
      </c>
      <c r="H146" s="84" t="s">
        <v>509</v>
      </c>
      <c r="J146" s="84" t="s">
        <v>454</v>
      </c>
      <c r="K146" s="84" t="s">
        <v>571</v>
      </c>
      <c r="L146" s="84" t="s">
        <v>572</v>
      </c>
    </row>
    <row r="147" spans="2:12" hidden="1">
      <c r="B147" s="84">
        <v>1</v>
      </c>
      <c r="C147" s="84" t="s">
        <v>573</v>
      </c>
      <c r="D147" s="84" t="s">
        <v>574</v>
      </c>
      <c r="E147" s="84" t="s">
        <v>451</v>
      </c>
      <c r="F147" s="84" t="s">
        <v>11</v>
      </c>
      <c r="G147" s="84" t="s">
        <v>575</v>
      </c>
      <c r="H147" s="84" t="s">
        <v>576</v>
      </c>
      <c r="J147" s="84" t="s">
        <v>554</v>
      </c>
      <c r="K147" s="84" t="s">
        <v>577</v>
      </c>
    </row>
    <row r="148" spans="2:12" hidden="1">
      <c r="B148" s="84">
        <v>2</v>
      </c>
      <c r="C148" s="84" t="s">
        <v>578</v>
      </c>
      <c r="D148" s="84" t="s">
        <v>452</v>
      </c>
      <c r="E148" s="84" t="s">
        <v>435</v>
      </c>
      <c r="F148" s="84" t="s">
        <v>18</v>
      </c>
      <c r="G148" s="84" t="s">
        <v>579</v>
      </c>
      <c r="J148" s="84" t="s">
        <v>580</v>
      </c>
      <c r="K148" s="84" t="s">
        <v>581</v>
      </c>
    </row>
    <row r="149" spans="2:12" hidden="1">
      <c r="B149" s="84">
        <v>3</v>
      </c>
      <c r="C149" s="84" t="s">
        <v>582</v>
      </c>
      <c r="D149" s="84" t="s">
        <v>583</v>
      </c>
      <c r="E149" s="84" t="s">
        <v>414</v>
      </c>
      <c r="G149" s="84" t="s">
        <v>456</v>
      </c>
      <c r="J149" s="84" t="s">
        <v>584</v>
      </c>
      <c r="K149" s="84" t="s">
        <v>585</v>
      </c>
    </row>
    <row r="150" spans="2:12" hidden="1">
      <c r="B150" s="84">
        <v>4</v>
      </c>
      <c r="C150" s="84" t="s">
        <v>576</v>
      </c>
      <c r="H150" s="84" t="s">
        <v>586</v>
      </c>
      <c r="I150" s="84" t="s">
        <v>587</v>
      </c>
      <c r="J150" s="84" t="s">
        <v>588</v>
      </c>
      <c r="K150" s="84" t="s">
        <v>589</v>
      </c>
    </row>
    <row r="151" spans="2:12" hidden="1">
      <c r="D151" s="84" t="s">
        <v>456</v>
      </c>
      <c r="H151" s="84" t="s">
        <v>590</v>
      </c>
      <c r="I151" s="84" t="s">
        <v>591</v>
      </c>
      <c r="J151" s="84" t="s">
        <v>592</v>
      </c>
      <c r="K151" s="84" t="s">
        <v>593</v>
      </c>
    </row>
    <row r="152" spans="2:12" hidden="1">
      <c r="D152" s="84" t="s">
        <v>594</v>
      </c>
      <c r="H152" s="84" t="s">
        <v>595</v>
      </c>
      <c r="I152" s="84" t="s">
        <v>596</v>
      </c>
      <c r="J152" s="84" t="s">
        <v>597</v>
      </c>
      <c r="K152" s="84" t="s">
        <v>598</v>
      </c>
    </row>
    <row r="153" spans="2:12" hidden="1">
      <c r="D153" s="84" t="s">
        <v>514</v>
      </c>
      <c r="H153" s="84" t="s">
        <v>599</v>
      </c>
      <c r="J153" s="84" t="s">
        <v>600</v>
      </c>
      <c r="K153" s="84" t="s">
        <v>601</v>
      </c>
    </row>
    <row r="154" spans="2:12" hidden="1">
      <c r="H154" s="84" t="s">
        <v>602</v>
      </c>
      <c r="J154" s="84" t="s">
        <v>415</v>
      </c>
    </row>
    <row r="155" spans="2:12" ht="58" hidden="1">
      <c r="D155" s="175" t="s">
        <v>603</v>
      </c>
      <c r="E155" s="84" t="s">
        <v>604</v>
      </c>
      <c r="F155" s="84" t="s">
        <v>457</v>
      </c>
      <c r="G155" s="84" t="s">
        <v>605</v>
      </c>
      <c r="H155" s="84" t="s">
        <v>606</v>
      </c>
      <c r="I155" s="84" t="s">
        <v>607</v>
      </c>
      <c r="J155" s="84" t="s">
        <v>608</v>
      </c>
      <c r="K155" s="84" t="s">
        <v>609</v>
      </c>
    </row>
    <row r="156" spans="2:12" ht="72.5" hidden="1">
      <c r="B156" s="84" t="s">
        <v>413</v>
      </c>
      <c r="C156" s="84" t="s">
        <v>610</v>
      </c>
      <c r="D156" s="175" t="s">
        <v>611</v>
      </c>
      <c r="E156" s="84" t="s">
        <v>612</v>
      </c>
      <c r="F156" s="84" t="s">
        <v>455</v>
      </c>
      <c r="G156" s="84" t="s">
        <v>467</v>
      </c>
      <c r="H156" s="84" t="s">
        <v>613</v>
      </c>
      <c r="I156" s="84" t="s">
        <v>614</v>
      </c>
      <c r="J156" s="84" t="s">
        <v>615</v>
      </c>
      <c r="K156" s="84" t="s">
        <v>523</v>
      </c>
    </row>
    <row r="157" spans="2:12" ht="43.5" hidden="1">
      <c r="B157" s="84" t="s">
        <v>616</v>
      </c>
      <c r="C157" s="84" t="s">
        <v>617</v>
      </c>
      <c r="D157" s="175" t="s">
        <v>618</v>
      </c>
      <c r="E157" s="84" t="s">
        <v>619</v>
      </c>
      <c r="F157" s="84" t="s">
        <v>620</v>
      </c>
      <c r="G157" s="84" t="s">
        <v>621</v>
      </c>
      <c r="H157" s="84" t="s">
        <v>622</v>
      </c>
      <c r="I157" s="84" t="s">
        <v>623</v>
      </c>
      <c r="J157" s="84" t="s">
        <v>624</v>
      </c>
      <c r="K157" s="84" t="s">
        <v>625</v>
      </c>
    </row>
    <row r="158" spans="2:12" hidden="1">
      <c r="B158" s="84" t="s">
        <v>626</v>
      </c>
      <c r="C158" s="84" t="s">
        <v>342</v>
      </c>
      <c r="F158" s="84" t="s">
        <v>627</v>
      </c>
      <c r="G158" s="84" t="s">
        <v>466</v>
      </c>
      <c r="H158" s="84" t="s">
        <v>628</v>
      </c>
      <c r="I158" s="84" t="s">
        <v>629</v>
      </c>
      <c r="J158" s="84" t="s">
        <v>630</v>
      </c>
      <c r="K158" s="84" t="s">
        <v>631</v>
      </c>
    </row>
    <row r="159" spans="2:12" hidden="1">
      <c r="B159" s="84" t="s">
        <v>632</v>
      </c>
      <c r="G159" s="84" t="s">
        <v>633</v>
      </c>
      <c r="H159" s="84" t="s">
        <v>634</v>
      </c>
      <c r="I159" s="84" t="s">
        <v>635</v>
      </c>
      <c r="J159" s="84" t="s">
        <v>636</v>
      </c>
      <c r="K159" s="84" t="s">
        <v>521</v>
      </c>
    </row>
    <row r="160" spans="2:12" hidden="1">
      <c r="C160" s="84" t="s">
        <v>637</v>
      </c>
      <c r="J160" s="84" t="s">
        <v>638</v>
      </c>
    </row>
    <row r="161" spans="2:10" hidden="1">
      <c r="C161" s="84" t="s">
        <v>639</v>
      </c>
      <c r="I161" s="84" t="s">
        <v>640</v>
      </c>
      <c r="J161" s="84" t="s">
        <v>641</v>
      </c>
    </row>
    <row r="162" spans="2:10" hidden="1">
      <c r="B162" s="176" t="s">
        <v>642</v>
      </c>
      <c r="C162" s="84" t="s">
        <v>643</v>
      </c>
      <c r="I162" s="84" t="s">
        <v>644</v>
      </c>
      <c r="J162" s="84" t="s">
        <v>645</v>
      </c>
    </row>
    <row r="163" spans="2:10" hidden="1">
      <c r="B163" s="176" t="s">
        <v>29</v>
      </c>
      <c r="C163" s="84" t="s">
        <v>646</v>
      </c>
      <c r="D163" s="84" t="s">
        <v>647</v>
      </c>
      <c r="E163" s="84" t="s">
        <v>648</v>
      </c>
      <c r="I163" s="84" t="s">
        <v>649</v>
      </c>
      <c r="J163" s="84" t="s">
        <v>454</v>
      </c>
    </row>
    <row r="164" spans="2:10" hidden="1">
      <c r="B164" s="176" t="s">
        <v>16</v>
      </c>
      <c r="D164" s="84" t="s">
        <v>650</v>
      </c>
      <c r="E164" s="84" t="s">
        <v>651</v>
      </c>
      <c r="H164" s="84" t="s">
        <v>533</v>
      </c>
      <c r="I164" s="84" t="s">
        <v>652</v>
      </c>
    </row>
    <row r="165" spans="2:10" hidden="1">
      <c r="B165" s="176" t="s">
        <v>34</v>
      </c>
      <c r="D165" s="84" t="s">
        <v>653</v>
      </c>
      <c r="E165" s="84" t="s">
        <v>654</v>
      </c>
      <c r="H165" s="84" t="s">
        <v>515</v>
      </c>
      <c r="I165" s="84" t="s">
        <v>655</v>
      </c>
      <c r="J165" s="84" t="s">
        <v>656</v>
      </c>
    </row>
    <row r="166" spans="2:10" hidden="1">
      <c r="B166" s="176" t="s">
        <v>657</v>
      </c>
      <c r="C166" s="84" t="s">
        <v>658</v>
      </c>
      <c r="D166" s="84" t="s">
        <v>659</v>
      </c>
      <c r="H166" s="84" t="s">
        <v>546</v>
      </c>
      <c r="I166" s="84" t="s">
        <v>660</v>
      </c>
      <c r="J166" s="84" t="s">
        <v>661</v>
      </c>
    </row>
    <row r="167" spans="2:10" hidden="1">
      <c r="B167" s="176" t="s">
        <v>662</v>
      </c>
      <c r="C167" s="84" t="s">
        <v>663</v>
      </c>
      <c r="H167" s="84" t="s">
        <v>553</v>
      </c>
      <c r="I167" s="84" t="s">
        <v>664</v>
      </c>
    </row>
    <row r="168" spans="2:10" hidden="1">
      <c r="B168" s="176" t="s">
        <v>665</v>
      </c>
      <c r="C168" s="84" t="s">
        <v>666</v>
      </c>
      <c r="E168" s="84" t="s">
        <v>667</v>
      </c>
      <c r="H168" s="84" t="s">
        <v>668</v>
      </c>
      <c r="I168" s="84" t="s">
        <v>669</v>
      </c>
    </row>
    <row r="169" spans="2:10" hidden="1">
      <c r="B169" s="176" t="s">
        <v>670</v>
      </c>
      <c r="C169" s="84" t="s">
        <v>671</v>
      </c>
      <c r="E169" s="84" t="s">
        <v>672</v>
      </c>
      <c r="H169" s="84" t="s">
        <v>673</v>
      </c>
      <c r="I169" s="84" t="s">
        <v>674</v>
      </c>
    </row>
    <row r="170" spans="2:10" hidden="1">
      <c r="B170" s="176" t="s">
        <v>675</v>
      </c>
      <c r="C170" s="84" t="s">
        <v>676</v>
      </c>
      <c r="E170" s="84" t="s">
        <v>677</v>
      </c>
      <c r="H170" s="84" t="s">
        <v>678</v>
      </c>
      <c r="I170" s="84" t="s">
        <v>679</v>
      </c>
    </row>
    <row r="171" spans="2:10" hidden="1">
      <c r="B171" s="176" t="s">
        <v>680</v>
      </c>
      <c r="C171" s="84" t="s">
        <v>681</v>
      </c>
      <c r="E171" s="84" t="s">
        <v>682</v>
      </c>
      <c r="H171" s="84" t="s">
        <v>683</v>
      </c>
      <c r="I171" s="84" t="s">
        <v>684</v>
      </c>
    </row>
    <row r="172" spans="2:10" hidden="1">
      <c r="B172" s="176" t="s">
        <v>685</v>
      </c>
      <c r="C172" s="84" t="s">
        <v>686</v>
      </c>
      <c r="E172" s="84" t="s">
        <v>687</v>
      </c>
      <c r="H172" s="84" t="s">
        <v>688</v>
      </c>
      <c r="I172" s="84" t="s">
        <v>689</v>
      </c>
    </row>
    <row r="173" spans="2:10" hidden="1">
      <c r="B173" s="176" t="s">
        <v>690</v>
      </c>
      <c r="C173" s="84" t="s">
        <v>454</v>
      </c>
      <c r="E173" s="84" t="s">
        <v>691</v>
      </c>
      <c r="H173" s="84" t="s">
        <v>692</v>
      </c>
      <c r="I173" s="84" t="s">
        <v>693</v>
      </c>
    </row>
    <row r="174" spans="2:10" hidden="1">
      <c r="B174" s="176" t="s">
        <v>694</v>
      </c>
      <c r="E174" s="84" t="s">
        <v>695</v>
      </c>
      <c r="H174" s="84" t="s">
        <v>696</v>
      </c>
      <c r="I174" s="84" t="s">
        <v>697</v>
      </c>
    </row>
    <row r="175" spans="2:10" hidden="1">
      <c r="B175" s="176" t="s">
        <v>698</v>
      </c>
      <c r="E175" s="84" t="s">
        <v>699</v>
      </c>
      <c r="H175" s="84" t="s">
        <v>700</v>
      </c>
      <c r="I175" s="84" t="s">
        <v>701</v>
      </c>
    </row>
    <row r="176" spans="2:10" hidden="1">
      <c r="B176" s="176" t="s">
        <v>702</v>
      </c>
      <c r="E176" s="84" t="s">
        <v>703</v>
      </c>
      <c r="H176" s="84" t="s">
        <v>704</v>
      </c>
      <c r="I176" s="84" t="s">
        <v>705</v>
      </c>
    </row>
    <row r="177" spans="2:9" hidden="1">
      <c r="B177" s="176" t="s">
        <v>706</v>
      </c>
      <c r="H177" s="84" t="s">
        <v>707</v>
      </c>
      <c r="I177" s="84" t="s">
        <v>708</v>
      </c>
    </row>
    <row r="178" spans="2:9" hidden="1">
      <c r="B178" s="176" t="s">
        <v>709</v>
      </c>
      <c r="H178" s="84" t="s">
        <v>710</v>
      </c>
    </row>
    <row r="179" spans="2:9" hidden="1">
      <c r="B179" s="176" t="s">
        <v>711</v>
      </c>
      <c r="H179" s="84" t="s">
        <v>712</v>
      </c>
    </row>
    <row r="180" spans="2:9" hidden="1">
      <c r="B180" s="176" t="s">
        <v>713</v>
      </c>
      <c r="H180" s="84" t="s">
        <v>714</v>
      </c>
    </row>
    <row r="181" spans="2:9" hidden="1">
      <c r="B181" s="176" t="s">
        <v>715</v>
      </c>
      <c r="H181" s="84" t="s">
        <v>716</v>
      </c>
    </row>
    <row r="182" spans="2:9" hidden="1">
      <c r="B182" s="176" t="s">
        <v>717</v>
      </c>
      <c r="D182" s="183" t="s">
        <v>718</v>
      </c>
      <c r="H182" s="84" t="s">
        <v>719</v>
      </c>
    </row>
    <row r="183" spans="2:9" hidden="1">
      <c r="B183" s="176" t="s">
        <v>720</v>
      </c>
      <c r="D183" s="183" t="s">
        <v>721</v>
      </c>
      <c r="H183" s="84" t="s">
        <v>722</v>
      </c>
    </row>
    <row r="184" spans="2:9" hidden="1">
      <c r="B184" s="176" t="s">
        <v>723</v>
      </c>
      <c r="D184" s="183" t="s">
        <v>724</v>
      </c>
      <c r="H184" s="84" t="s">
        <v>725</v>
      </c>
    </row>
    <row r="185" spans="2:9" hidden="1">
      <c r="B185" s="176" t="s">
        <v>726</v>
      </c>
      <c r="D185" s="183" t="s">
        <v>721</v>
      </c>
      <c r="H185" s="84" t="s">
        <v>727</v>
      </c>
    </row>
    <row r="186" spans="2:9" hidden="1">
      <c r="B186" s="176" t="s">
        <v>728</v>
      </c>
      <c r="D186" s="183" t="s">
        <v>729</v>
      </c>
    </row>
    <row r="187" spans="2:9" hidden="1">
      <c r="B187" s="176" t="s">
        <v>730</v>
      </c>
      <c r="D187" s="183" t="s">
        <v>721</v>
      </c>
    </row>
    <row r="188" spans="2:9" hidden="1">
      <c r="B188" s="176" t="s">
        <v>731</v>
      </c>
    </row>
    <row r="189" spans="2:9" hidden="1">
      <c r="B189" s="176" t="s">
        <v>732</v>
      </c>
    </row>
    <row r="190" spans="2:9" hidden="1">
      <c r="B190" s="176" t="s">
        <v>733</v>
      </c>
    </row>
    <row r="191" spans="2:9" hidden="1">
      <c r="B191" s="176" t="s">
        <v>345</v>
      </c>
    </row>
    <row r="192" spans="2:9" hidden="1">
      <c r="B192" s="176" t="s">
        <v>734</v>
      </c>
    </row>
    <row r="193" spans="2:2" hidden="1">
      <c r="B193" s="176" t="s">
        <v>735</v>
      </c>
    </row>
    <row r="194" spans="2:2" hidden="1">
      <c r="B194" s="176" t="s">
        <v>736</v>
      </c>
    </row>
    <row r="195" spans="2:2" hidden="1">
      <c r="B195" s="176" t="s">
        <v>737</v>
      </c>
    </row>
    <row r="196" spans="2:2" hidden="1">
      <c r="B196" s="176" t="s">
        <v>738</v>
      </c>
    </row>
    <row r="197" spans="2:2" hidden="1">
      <c r="B197" s="176" t="s">
        <v>50</v>
      </c>
    </row>
    <row r="198" spans="2:2" hidden="1">
      <c r="B198" s="176" t="s">
        <v>56</v>
      </c>
    </row>
    <row r="199" spans="2:2" hidden="1">
      <c r="B199" s="176" t="s">
        <v>58</v>
      </c>
    </row>
    <row r="200" spans="2:2" hidden="1">
      <c r="B200" s="176" t="s">
        <v>60</v>
      </c>
    </row>
    <row r="201" spans="2:2" hidden="1">
      <c r="B201" s="176" t="s">
        <v>23</v>
      </c>
    </row>
    <row r="202" spans="2:2" hidden="1">
      <c r="B202" s="176" t="s">
        <v>62</v>
      </c>
    </row>
    <row r="203" spans="2:2" hidden="1">
      <c r="B203" s="176" t="s">
        <v>64</v>
      </c>
    </row>
    <row r="204" spans="2:2" hidden="1">
      <c r="B204" s="176" t="s">
        <v>67</v>
      </c>
    </row>
    <row r="205" spans="2:2" hidden="1">
      <c r="B205" s="176" t="s">
        <v>68</v>
      </c>
    </row>
    <row r="206" spans="2:2" hidden="1">
      <c r="B206" s="176" t="s">
        <v>69</v>
      </c>
    </row>
    <row r="207" spans="2:2" hidden="1">
      <c r="B207" s="176" t="s">
        <v>70</v>
      </c>
    </row>
    <row r="208" spans="2:2" hidden="1">
      <c r="B208" s="176" t="s">
        <v>739</v>
      </c>
    </row>
    <row r="209" spans="2:2" hidden="1">
      <c r="B209" s="176" t="s">
        <v>740</v>
      </c>
    </row>
    <row r="210" spans="2:2" hidden="1">
      <c r="B210" s="176" t="s">
        <v>74</v>
      </c>
    </row>
    <row r="211" spans="2:2" hidden="1">
      <c r="B211" s="176" t="s">
        <v>76</v>
      </c>
    </row>
    <row r="212" spans="2:2" hidden="1">
      <c r="B212" s="176" t="s">
        <v>80</v>
      </c>
    </row>
    <row r="213" spans="2:2" hidden="1">
      <c r="B213" s="176" t="s">
        <v>741</v>
      </c>
    </row>
    <row r="214" spans="2:2" hidden="1">
      <c r="B214" s="176" t="s">
        <v>742</v>
      </c>
    </row>
    <row r="215" spans="2:2" hidden="1">
      <c r="B215" s="176" t="s">
        <v>743</v>
      </c>
    </row>
    <row r="216" spans="2:2" hidden="1">
      <c r="B216" s="176" t="s">
        <v>78</v>
      </c>
    </row>
    <row r="217" spans="2:2" hidden="1">
      <c r="B217" s="176" t="s">
        <v>79</v>
      </c>
    </row>
    <row r="218" spans="2:2" hidden="1">
      <c r="B218" s="176" t="s">
        <v>82</v>
      </c>
    </row>
    <row r="219" spans="2:2" hidden="1">
      <c r="B219" s="176" t="s">
        <v>84</v>
      </c>
    </row>
    <row r="220" spans="2:2" hidden="1">
      <c r="B220" s="176" t="s">
        <v>744</v>
      </c>
    </row>
    <row r="221" spans="2:2" hidden="1">
      <c r="B221" s="176" t="s">
        <v>83</v>
      </c>
    </row>
    <row r="222" spans="2:2" hidden="1">
      <c r="B222" s="176" t="s">
        <v>85</v>
      </c>
    </row>
    <row r="223" spans="2:2" hidden="1">
      <c r="B223" s="176" t="s">
        <v>88</v>
      </c>
    </row>
    <row r="224" spans="2:2" hidden="1">
      <c r="B224" s="176" t="s">
        <v>87</v>
      </c>
    </row>
    <row r="225" spans="2:2" hidden="1">
      <c r="B225" s="176" t="s">
        <v>745</v>
      </c>
    </row>
    <row r="226" spans="2:2" hidden="1">
      <c r="B226" s="176" t="s">
        <v>94</v>
      </c>
    </row>
    <row r="227" spans="2:2" hidden="1">
      <c r="B227" s="176" t="s">
        <v>96</v>
      </c>
    </row>
    <row r="228" spans="2:2" hidden="1">
      <c r="B228" s="176" t="s">
        <v>97</v>
      </c>
    </row>
    <row r="229" spans="2:2" hidden="1">
      <c r="B229" s="176" t="s">
        <v>98</v>
      </c>
    </row>
    <row r="230" spans="2:2" hidden="1">
      <c r="B230" s="176" t="s">
        <v>746</v>
      </c>
    </row>
    <row r="231" spans="2:2" hidden="1">
      <c r="B231" s="176" t="s">
        <v>747</v>
      </c>
    </row>
    <row r="232" spans="2:2" hidden="1">
      <c r="B232" s="176" t="s">
        <v>99</v>
      </c>
    </row>
    <row r="233" spans="2:2" hidden="1">
      <c r="B233" s="176" t="s">
        <v>153</v>
      </c>
    </row>
    <row r="234" spans="2:2" hidden="1">
      <c r="B234" s="176" t="s">
        <v>748</v>
      </c>
    </row>
    <row r="235" spans="2:2" ht="29" hidden="1">
      <c r="B235" s="176" t="s">
        <v>749</v>
      </c>
    </row>
    <row r="236" spans="2:2" hidden="1">
      <c r="B236" s="176" t="s">
        <v>104</v>
      </c>
    </row>
    <row r="237" spans="2:2" hidden="1">
      <c r="B237" s="176" t="s">
        <v>106</v>
      </c>
    </row>
    <row r="238" spans="2:2" hidden="1">
      <c r="B238" s="176" t="s">
        <v>750</v>
      </c>
    </row>
    <row r="239" spans="2:2" hidden="1">
      <c r="B239" s="176" t="s">
        <v>154</v>
      </c>
    </row>
    <row r="240" spans="2:2" hidden="1">
      <c r="B240" s="176" t="s">
        <v>171</v>
      </c>
    </row>
    <row r="241" spans="2:2" hidden="1">
      <c r="B241" s="176" t="s">
        <v>105</v>
      </c>
    </row>
    <row r="242" spans="2:2" hidden="1">
      <c r="B242" s="176" t="s">
        <v>109</v>
      </c>
    </row>
    <row r="243" spans="2:2" hidden="1">
      <c r="B243" s="176" t="s">
        <v>103</v>
      </c>
    </row>
    <row r="244" spans="2:2" hidden="1">
      <c r="B244" s="176" t="s">
        <v>125</v>
      </c>
    </row>
    <row r="245" spans="2:2" hidden="1">
      <c r="B245" s="176" t="s">
        <v>751</v>
      </c>
    </row>
    <row r="246" spans="2:2" hidden="1">
      <c r="B246" s="176" t="s">
        <v>111</v>
      </c>
    </row>
    <row r="247" spans="2:2" hidden="1">
      <c r="B247" s="176" t="s">
        <v>114</v>
      </c>
    </row>
    <row r="248" spans="2:2" hidden="1">
      <c r="B248" s="176" t="s">
        <v>120</v>
      </c>
    </row>
    <row r="249" spans="2:2" hidden="1">
      <c r="B249" s="176" t="s">
        <v>117</v>
      </c>
    </row>
    <row r="250" spans="2:2" ht="29" hidden="1">
      <c r="B250" s="176" t="s">
        <v>752</v>
      </c>
    </row>
    <row r="251" spans="2:2" hidden="1">
      <c r="B251" s="176" t="s">
        <v>115</v>
      </c>
    </row>
    <row r="252" spans="2:2" hidden="1">
      <c r="B252" s="176" t="s">
        <v>116</v>
      </c>
    </row>
    <row r="253" spans="2:2" hidden="1">
      <c r="B253" s="176" t="s">
        <v>127</v>
      </c>
    </row>
    <row r="254" spans="2:2" hidden="1">
      <c r="B254" s="176" t="s">
        <v>124</v>
      </c>
    </row>
    <row r="255" spans="2:2" hidden="1">
      <c r="B255" s="176" t="s">
        <v>123</v>
      </c>
    </row>
    <row r="256" spans="2:2" hidden="1">
      <c r="B256" s="176" t="s">
        <v>126</v>
      </c>
    </row>
    <row r="257" spans="2:2" hidden="1">
      <c r="B257" s="176" t="s">
        <v>118</v>
      </c>
    </row>
    <row r="258" spans="2:2" hidden="1">
      <c r="B258" s="176" t="s">
        <v>119</v>
      </c>
    </row>
    <row r="259" spans="2:2" hidden="1">
      <c r="B259" s="176" t="s">
        <v>112</v>
      </c>
    </row>
    <row r="260" spans="2:2" hidden="1">
      <c r="B260" s="176" t="s">
        <v>113</v>
      </c>
    </row>
    <row r="261" spans="2:2" hidden="1">
      <c r="B261" s="176" t="s">
        <v>128</v>
      </c>
    </row>
    <row r="262" spans="2:2" hidden="1">
      <c r="B262" s="176" t="s">
        <v>134</v>
      </c>
    </row>
    <row r="263" spans="2:2" hidden="1">
      <c r="B263" s="176" t="s">
        <v>135</v>
      </c>
    </row>
    <row r="264" spans="2:2" hidden="1">
      <c r="B264" s="176" t="s">
        <v>133</v>
      </c>
    </row>
    <row r="265" spans="2:2" hidden="1">
      <c r="B265" s="176" t="s">
        <v>753</v>
      </c>
    </row>
    <row r="266" spans="2:2" hidden="1">
      <c r="B266" s="176" t="s">
        <v>130</v>
      </c>
    </row>
    <row r="267" spans="2:2" hidden="1">
      <c r="B267" s="176" t="s">
        <v>129</v>
      </c>
    </row>
    <row r="268" spans="2:2" hidden="1">
      <c r="B268" s="176" t="s">
        <v>137</v>
      </c>
    </row>
    <row r="269" spans="2:2" hidden="1">
      <c r="B269" s="176" t="s">
        <v>138</v>
      </c>
    </row>
    <row r="270" spans="2:2" hidden="1">
      <c r="B270" s="176" t="s">
        <v>140</v>
      </c>
    </row>
    <row r="271" spans="2:2" hidden="1">
      <c r="B271" s="176" t="s">
        <v>143</v>
      </c>
    </row>
    <row r="272" spans="2:2" hidden="1">
      <c r="B272" s="176" t="s">
        <v>144</v>
      </c>
    </row>
    <row r="273" spans="2:2" hidden="1">
      <c r="B273" s="176" t="s">
        <v>139</v>
      </c>
    </row>
    <row r="274" spans="2:2" hidden="1">
      <c r="B274" s="176" t="s">
        <v>141</v>
      </c>
    </row>
    <row r="275" spans="2:2" hidden="1">
      <c r="B275" s="176" t="s">
        <v>145</v>
      </c>
    </row>
    <row r="276" spans="2:2" hidden="1">
      <c r="B276" s="176" t="s">
        <v>754</v>
      </c>
    </row>
    <row r="277" spans="2:2" hidden="1">
      <c r="B277" s="176" t="s">
        <v>142</v>
      </c>
    </row>
    <row r="278" spans="2:2" hidden="1">
      <c r="B278" s="176" t="s">
        <v>150</v>
      </c>
    </row>
    <row r="279" spans="2:2" hidden="1">
      <c r="B279" s="176" t="s">
        <v>151</v>
      </c>
    </row>
    <row r="280" spans="2:2" hidden="1">
      <c r="B280" s="176" t="s">
        <v>152</v>
      </c>
    </row>
    <row r="281" spans="2:2" hidden="1">
      <c r="B281" s="176" t="s">
        <v>159</v>
      </c>
    </row>
    <row r="282" spans="2:2" hidden="1">
      <c r="B282" s="176" t="s">
        <v>172</v>
      </c>
    </row>
    <row r="283" spans="2:2" hidden="1">
      <c r="B283" s="176" t="s">
        <v>160</v>
      </c>
    </row>
    <row r="284" spans="2:2" hidden="1">
      <c r="B284" s="176" t="s">
        <v>167</v>
      </c>
    </row>
    <row r="285" spans="2:2" hidden="1">
      <c r="B285" s="176" t="s">
        <v>163</v>
      </c>
    </row>
    <row r="286" spans="2:2" hidden="1">
      <c r="B286" s="176" t="s">
        <v>65</v>
      </c>
    </row>
    <row r="287" spans="2:2" hidden="1">
      <c r="B287" s="176" t="s">
        <v>157</v>
      </c>
    </row>
    <row r="288" spans="2:2" hidden="1">
      <c r="B288" s="176" t="s">
        <v>161</v>
      </c>
    </row>
    <row r="289" spans="2:2" hidden="1">
      <c r="B289" s="176" t="s">
        <v>158</v>
      </c>
    </row>
    <row r="290" spans="2:2" hidden="1">
      <c r="B290" s="176" t="s">
        <v>173</v>
      </c>
    </row>
    <row r="291" spans="2:2" hidden="1">
      <c r="B291" s="176" t="s">
        <v>755</v>
      </c>
    </row>
    <row r="292" spans="2:2" hidden="1">
      <c r="B292" s="176" t="s">
        <v>166</v>
      </c>
    </row>
    <row r="293" spans="2:2" hidden="1">
      <c r="B293" s="176" t="s">
        <v>174</v>
      </c>
    </row>
    <row r="294" spans="2:2" hidden="1">
      <c r="B294" s="176" t="s">
        <v>162</v>
      </c>
    </row>
    <row r="295" spans="2:2" hidden="1">
      <c r="B295" s="176" t="s">
        <v>177</v>
      </c>
    </row>
    <row r="296" spans="2:2" hidden="1">
      <c r="B296" s="176" t="s">
        <v>756</v>
      </c>
    </row>
    <row r="297" spans="2:2" hidden="1">
      <c r="B297" s="176" t="s">
        <v>182</v>
      </c>
    </row>
    <row r="298" spans="2:2" hidden="1">
      <c r="B298" s="176" t="s">
        <v>179</v>
      </c>
    </row>
    <row r="299" spans="2:2" hidden="1">
      <c r="B299" s="176" t="s">
        <v>178</v>
      </c>
    </row>
    <row r="300" spans="2:2" hidden="1">
      <c r="B300" s="176" t="s">
        <v>187</v>
      </c>
    </row>
    <row r="301" spans="2:2" hidden="1">
      <c r="B301" s="176" t="s">
        <v>183</v>
      </c>
    </row>
    <row r="302" spans="2:2" hidden="1">
      <c r="B302" s="176" t="s">
        <v>184</v>
      </c>
    </row>
    <row r="303" spans="2:2" hidden="1">
      <c r="B303" s="176" t="s">
        <v>185</v>
      </c>
    </row>
    <row r="304" spans="2:2" hidden="1">
      <c r="B304" s="176" t="s">
        <v>186</v>
      </c>
    </row>
    <row r="305" spans="2:2" hidden="1">
      <c r="B305" s="176" t="s">
        <v>188</v>
      </c>
    </row>
    <row r="306" spans="2:2" hidden="1">
      <c r="B306" s="176" t="s">
        <v>757</v>
      </c>
    </row>
    <row r="307" spans="2:2" hidden="1">
      <c r="B307" s="176" t="s">
        <v>189</v>
      </c>
    </row>
    <row r="308" spans="2:2" hidden="1">
      <c r="B308" s="176" t="s">
        <v>190</v>
      </c>
    </row>
    <row r="309" spans="2:2" hidden="1">
      <c r="B309" s="176" t="s">
        <v>195</v>
      </c>
    </row>
    <row r="310" spans="2:2" hidden="1">
      <c r="B310" s="176" t="s">
        <v>196</v>
      </c>
    </row>
    <row r="311" spans="2:2" ht="29" hidden="1">
      <c r="B311" s="176" t="s">
        <v>155</v>
      </c>
    </row>
    <row r="312" spans="2:2" hidden="1">
      <c r="B312" s="176" t="s">
        <v>758</v>
      </c>
    </row>
    <row r="313" spans="2:2" hidden="1">
      <c r="B313" s="176" t="s">
        <v>759</v>
      </c>
    </row>
    <row r="314" spans="2:2" hidden="1">
      <c r="B314" s="176" t="s">
        <v>197</v>
      </c>
    </row>
    <row r="315" spans="2:2" hidden="1">
      <c r="B315" s="176" t="s">
        <v>156</v>
      </c>
    </row>
    <row r="316" spans="2:2" hidden="1">
      <c r="B316" s="176" t="s">
        <v>760</v>
      </c>
    </row>
    <row r="317" spans="2:2" hidden="1">
      <c r="B317" s="176" t="s">
        <v>169</v>
      </c>
    </row>
    <row r="318" spans="2:2" hidden="1">
      <c r="B318" s="176" t="s">
        <v>201</v>
      </c>
    </row>
    <row r="319" spans="2:2" hidden="1">
      <c r="B319" s="176" t="s">
        <v>202</v>
      </c>
    </row>
    <row r="320" spans="2:2" hidden="1">
      <c r="B320" s="176" t="s">
        <v>181</v>
      </c>
    </row>
    <row r="321" hidden="1"/>
  </sheetData>
  <dataConsolidate/>
  <customSheetViews>
    <customSheetView guid="{72FF4EB1-1EC1-492E-9F48-B19563C44EC9}" scale="70" showGridLines="0" fitToPage="1" hiddenRows="1" topLeftCell="K48">
      <selection activeCell="H59" sqref="H59"/>
      <pageMargins left="0.7" right="0.7" top="0.75" bottom="0.75" header="0.3" footer="0.3"/>
      <pageSetup paperSize="8" scale="36" fitToHeight="0" orientation="landscape" cellComments="asDisplayed" r:id="rId1"/>
    </customSheetView>
    <customSheetView guid="{305D66AA-67D0-E942-B2C2-1F4A2CEDD5CA}" scale="70" showGridLines="0" fitToPage="1" hiddenRows="1" topLeftCell="A2">
      <selection activeCell="A15" sqref="A15"/>
      <pageMargins left="0.7" right="0.7" top="0.75" bottom="0.75" header="0.3" footer="0.3"/>
      <pageSetup paperSize="8" scale="36" fitToHeight="0" orientation="landscape" cellComments="asDisplayed" r:id="rId2"/>
    </customSheetView>
    <customSheetView guid="{C747A0BA-493C-4B41-8166-10CA03BB7D9E}" scale="70" showGridLines="0" fitToPage="1" hiddenRows="1">
      <selection activeCell="A15" sqref="A15"/>
      <pageMargins left="0.7" right="0.7" top="0.75" bottom="0.75" header="0.3" footer="0.3"/>
      <pageSetup paperSize="8" scale="36" fitToHeight="0" orientation="landscape" cellComments="asDisplayed" r:id="rId3"/>
    </customSheetView>
    <customSheetView guid="{75097B10-F815-4D38-AF4F-AFA5E65ACDA2}" scale="70" showGridLines="0" fitToPage="1" hiddenRows="1" topLeftCell="F57">
      <selection activeCell="A15" sqref="A15"/>
      <pageMargins left="0.7" right="0.7" top="0.75" bottom="0.75" header="0.3" footer="0.3"/>
      <pageSetup paperSize="8" scale="36" fitToHeight="0" orientation="landscape" cellComments="asDisplayed" r:id="rId4"/>
    </customSheetView>
    <customSheetView guid="{B2D4BF71-E217-4E4F-8FD3-0F71C993FD2B}" scale="70" showGridLines="0" fitToPage="1" hiddenRows="1" topLeftCell="G114">
      <selection activeCell="A15" sqref="A15"/>
      <pageMargins left="0.7" right="0.7" top="0.75" bottom="0.75" header="0.3" footer="0.3"/>
      <pageSetup paperSize="8" scale="36" fitToHeight="0" orientation="landscape" cellComments="asDisplayed" r:id="rId5"/>
    </customSheetView>
    <customSheetView guid="{A20CAF61-ED7F-4543-9121-3949E9E471D3}" scale="70" showGridLines="0" fitToPage="1" hiddenRows="1">
      <selection activeCell="A15" sqref="A15"/>
      <pageMargins left="0.7" right="0.7" top="0.75" bottom="0.75" header="0.3" footer="0.3"/>
      <pageSetup paperSize="8" scale="36" fitToHeight="0" orientation="landscape" cellComments="asDisplayed" r:id="rId6"/>
    </customSheetView>
    <customSheetView guid="{18B1A8AB-C304-43E7-9FC1-633886D49189}" scale="70" showGridLines="0" fitToPage="1" hiddenRows="1" topLeftCell="A83">
      <selection activeCell="D22" sqref="D22"/>
      <pageMargins left="0.7" right="0.7" top="0.75" bottom="0.75" header="0.3" footer="0.3"/>
      <pageSetup paperSize="8" scale="36" fitToHeight="0" orientation="landscape" cellComments="asDisplayed" r:id="rId7"/>
    </customSheetView>
    <customSheetView guid="{8CF95058-DAE7-456F-9282-6C0F12A28B2A}" scale="70" showGridLines="0" fitToPage="1" hiddenRows="1" topLeftCell="K48">
      <selection activeCell="H59" sqref="H59"/>
      <pageMargins left="0.7" right="0.7" top="0.75" bottom="0.75" header="0.3" footer="0.3"/>
      <pageSetup paperSize="8" scale="36" fitToHeight="0" orientation="landscape" cellComments="asDisplayed" r:id="rId8"/>
    </customSheetView>
  </customSheetViews>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prompt="Select state of enforcement" sqref="E129:F129 Q129:R129 M129:N129 I129:J129" xr:uid="{00000000-0002-0000-0700-000007000000}">
      <formula1>$I$136:$I$140</formula1>
    </dataValidation>
    <dataValidation type="list" allowBlank="1" showInputMessage="1" showErrorMessage="1" prompt="Select integration level" sqref="D125:S125" xr:uid="{00000000-0002-0000-0700-000008000000}">
      <formula1>$H$143:$H$147</formula1>
    </dataValidation>
    <dataValidation type="list" allowBlank="1" showInputMessage="1" showErrorMessage="1" prompt="Select adaptation strategy" sqref="G113 S113 O113 K113" xr:uid="{00000000-0002-0000-07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B000000}">
      <formula1>$K$155:$K$159</formula1>
    </dataValidation>
    <dataValidation type="list" allowBlank="1" showInputMessage="1" showErrorMessage="1" prompt="Select type" sqref="G87 O87 S87 K87" xr:uid="{00000000-0002-0000-0700-00000C000000}">
      <formula1>$F$136:$F$140</formula1>
    </dataValidation>
    <dataValidation type="list" allowBlank="1" showInputMessage="1" showErrorMessage="1" prompt="Select level of improvements" sqref="D87:E87 P87 L87 H87" xr:uid="{00000000-0002-0000-0700-00000D000000}">
      <formula1>$K$155:$K$159</formula1>
    </dataValidation>
    <dataValidation type="list" allowBlank="1" showInputMessage="1" showErrorMessage="1" sqref="E78:F83 I78:J83 M78:N83 Q78:R83" xr:uid="{00000000-0002-0000-0700-00000E000000}">
      <formula1>type1</formula1>
    </dataValidation>
    <dataValidation type="list" allowBlank="1" showInputMessage="1" showErrorMessage="1" prompt="Select type" sqref="F57:G57 P59 L59 H59 D59 R57:S57 N57:O57 J57:K57" xr:uid="{00000000-0002-0000-07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2000000}">
      <formula1>$D$135:$D$142</formula1>
    </dataValidation>
    <dataValidation type="list" allowBlank="1" showInputMessage="1" showErrorMessage="1" sqref="B66" xr:uid="{00000000-0002-0000-0700-000013000000}">
      <formula1>selectyn</formula1>
    </dataValidation>
    <dataValidation type="list" allowBlank="1" showInputMessage="1" showErrorMessage="1" sqref="I126 O112 K77 I77 G77 K126 M126 Q77 S77 E126 O126 F112 G126 S112 O77 M77 K112 S126 Q126" xr:uid="{00000000-0002-0000-07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700-000015000000}">
      <formula1>$J$146:$J$154</formula1>
    </dataValidation>
    <dataValidation type="list" allowBlank="1" showInputMessage="1" showErrorMessage="1" prompt="Select capacity level" sqref="G54 S54 K54 O54" xr:uid="{00000000-0002-0000-07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7000000}">
      <formula1>$D$151:$D$153</formula1>
    </dataValidation>
    <dataValidation type="list" allowBlank="1" showInputMessage="1" showErrorMessage="1" prompt="Select scale" sqref="G59 S59 K59 O59" xr:uid="{00000000-0002-0000-0700-000018000000}">
      <formula1>$F$155:$F$158</formula1>
    </dataValidation>
    <dataValidation type="list" allowBlank="1" showInputMessage="1" showErrorMessage="1" prompt="Select level of awarness" sqref="F65:G65 R65:S65 N65:O65 J65:K65" xr:uid="{00000000-0002-0000-07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A000000}">
      <formula1>$J$146:$J$154</formula1>
    </dataValidation>
    <dataValidation type="list" allowBlank="1" showInputMessage="1" showErrorMessage="1" prompt="Select geographical scale" sqref="E69 Q69 M69 I69" xr:uid="{00000000-0002-0000-0700-00001B000000}">
      <formula1>$D$151:$D$153</formula1>
    </dataValidation>
    <dataValidation type="list" allowBlank="1" showInputMessage="1" showErrorMessage="1" prompt="Select response level" sqref="F69 R69 N69 J69" xr:uid="{00000000-0002-0000-0700-00001C000000}">
      <formula1>$H$155:$H$159</formula1>
    </dataValidation>
    <dataValidation type="list" allowBlank="1" showInputMessage="1" showErrorMessage="1" prompt="Select changes in asset" sqref="F71:G76 R71:S76 N71:O76 J71:K76" xr:uid="{00000000-0002-0000-0700-00001D000000}">
      <formula1>$I$155:$I$159</formula1>
    </dataValidation>
    <dataValidation type="list" allowBlank="1" showInputMessage="1" showErrorMessage="1" prompt="Select level of improvements" sqref="I87 M87 Q87" xr:uid="{00000000-0002-0000-0700-00001E000000}">
      <formula1>effectiveness</formula1>
    </dataValidation>
    <dataValidation type="list" allowBlank="1" showInputMessage="1" showErrorMessage="1" prompt="Select programme/sector" sqref="F87 R87 N87 J87" xr:uid="{00000000-0002-0000-0700-00001F000000}">
      <formula1>$J$146:$J$154</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income source" sqref="Q115 Q119 Q121 Q117" xr:uid="{00000000-0002-0000-0700-000021000000}">
      <formula1>incomesource</formula1>
    </dataValidation>
    <dataValidation type="list" allowBlank="1" showInputMessage="1" showErrorMessage="1" prompt="Select type of policy" sqref="S127 K127 O127" xr:uid="{00000000-0002-0000-0700-000022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23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700-000024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700-000025000000}">
      <formula1>0</formula1>
      <formula2>99999999999</formula2>
    </dataValidation>
    <dataValidation type="list" allowBlank="1" showInputMessage="1" showErrorMessage="1" prompt="Select a sector" sqref="F63:G63 R63:S63 N63:O63 J63:K63" xr:uid="{00000000-0002-0000-0700-000026000000}">
      <formula1>$J$146:$J$154</formula1>
    </dataValidation>
    <dataValidation type="list" allowBlank="1" showInputMessage="1" showErrorMessage="1" prompt="Select effectiveness" sqref="G129 S129 O129 K129" xr:uid="{00000000-0002-0000-0700-000027000000}">
      <formula1>$K$155:$K$159</formula1>
    </dataValidation>
    <dataValidation type="list" allowBlank="1" showInputMessage="1" showErrorMessage="1" sqref="E142:E143" xr:uid="{00000000-0002-0000-0700-000028000000}">
      <formula1>$D$16:$D$18</formula1>
    </dataValidation>
    <dataValidation type="list" allowBlank="1" showInputMessage="1" showErrorMessage="1" prompt="Select status" sqref="O38 S38 S36 S34 S32 S30 O36 O34 O32 O30 K36 K34 K32 K30 G38 G34 G32 G30 G36 K38" xr:uid="{00000000-0002-0000-07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A000000}">
      <formula1>$D$163:$D$166</formula1>
    </dataValidation>
    <dataValidation type="list" allowBlank="1" showInputMessage="1" showErrorMessage="1" prompt="Select targeted asset" sqref="E71:E76 I71:I76 M71:M76 Q71:Q76" xr:uid="{00000000-0002-0000-07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D000000}">
      <formula1>$C$166:$C$173</formula1>
    </dataValidation>
    <dataValidation type="list" allowBlank="1" showInputMessage="1" showErrorMessage="1" prompt="Select % increase in income level" sqref="F111 R111 R109 R107 R105 N109 N107 N105 J109 J107 J105 F109 F107 J111 F105 N111" xr:uid="{00000000-0002-0000-0700-00002E000000}">
      <formula1>$E$168:$E$176</formula1>
    </dataValidation>
    <dataValidation type="list" allowBlank="1" showInputMessage="1" showErrorMessage="1" prompt="Please select the alternate source" sqref="G111 S111 S109 S107 S105 O109 O107 O105 K109 K107 K105 G109 G107 K111 G105 O111" xr:uid="{00000000-0002-0000-0700-00002F000000}">
      <formula1>$K$139:$K$153</formula1>
    </dataValidation>
    <dataValidation type="list" allowBlank="1" showInputMessage="1" showErrorMessage="1" prompt="Select income source" sqref="E115:F115 R121 R119 R117 M121 M119 M117 I121 I119 I117 R115 M115 I115 E117:F117 E119:F119 E121:F121" xr:uid="{00000000-0002-0000-07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3000000}">
      <formula1>0</formula1>
      <formula2>9999999</formula2>
    </dataValidation>
    <dataValidation type="decimal" allowBlank="1" showInputMessage="1" showErrorMessage="1" errorTitle="Invalid data" error="Please enter a number" sqref="Q54 P57 L57 H57 M54" xr:uid="{00000000-0002-0000-0700-000034000000}">
      <formula1>0</formula1>
      <formula2>9999999999</formula2>
    </dataValidation>
    <dataValidation type="decimal" allowBlank="1" showInputMessage="1" showErrorMessage="1" errorTitle="Invalid data" error="Please enter a number" prompt="Enter total number of staff trained" sqref="D57" xr:uid="{00000000-0002-0000-07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6000000}">
      <formula1>0</formula1>
      <formula2>9999999999</formula2>
    </dataValidation>
    <dataValidation type="whole" allowBlank="1" showInputMessage="1" showErrorMessage="1" error="Please enter a number here" prompt="Please enter a number" sqref="D78:D83 H78:H83 L78:L83 P78:P83" xr:uid="{00000000-0002-0000-07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9000000}">
      <formula1>0</formula1>
      <formula2>999999999999999</formula2>
    </dataValidation>
    <dataValidation type="whole" allowBlank="1" showInputMessage="1" showErrorMessage="1" prompt="Enter number of assets" sqref="D113 P113 L113 H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E113 Q113 M113 I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8" scale="36" fitToHeight="0" orientation="landscape" cellComments="asDisplayed" r:id="rId9"/>
  <drawing r:id="rId10"/>
  <legacy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4"/>
  <sheetViews>
    <sheetView workbookViewId="0">
      <selection activeCell="B2" sqref="B2"/>
    </sheetView>
  </sheetViews>
  <sheetFormatPr defaultColWidth="8.81640625" defaultRowHeight="14.5"/>
  <cols>
    <col min="1" max="1" width="2.453125" customWidth="1"/>
    <col min="2" max="2" width="109.26953125" customWidth="1"/>
    <col min="3" max="3" width="2.453125" customWidth="1"/>
    <col min="5" max="5" width="21.453125" customWidth="1"/>
  </cols>
  <sheetData>
    <row r="1" spans="2:5" ht="15.5" thickBot="1">
      <c r="B1" s="14" t="s">
        <v>239</v>
      </c>
      <c r="E1" s="63"/>
    </row>
    <row r="2" spans="2:5" ht="273.5" thickBot="1">
      <c r="B2" s="15" t="s">
        <v>240</v>
      </c>
    </row>
    <row r="3" spans="2:5" ht="15.5" thickBot="1">
      <c r="B3" s="14" t="s">
        <v>241</v>
      </c>
    </row>
    <row r="4" spans="2:5" ht="247.5" thickBot="1">
      <c r="B4" s="16" t="s">
        <v>242</v>
      </c>
    </row>
  </sheetData>
  <customSheetViews>
    <customSheetView guid="{72FF4EB1-1EC1-492E-9F48-B19563C44EC9}">
      <selection activeCell="B2" sqref="B2"/>
      <pageMargins left="0.7" right="0.7" top="0.75" bottom="0.75" header="0.3" footer="0.3"/>
      <pageSetup orientation="landscape" r:id="rId1"/>
    </customSheetView>
    <customSheetView guid="{305D66AA-67D0-E942-B2C2-1F4A2CEDD5CA}">
      <selection activeCell="B2" sqref="B2"/>
      <pageMargins left="0.7" right="0.7" top="0.75" bottom="0.75" header="0.3" footer="0.3"/>
      <pageSetup orientation="landscape" r:id="rId2"/>
    </customSheetView>
    <customSheetView guid="{C747A0BA-493C-4B41-8166-10CA03BB7D9E}">
      <selection activeCell="B2" sqref="B2"/>
      <pageMargins left="0.7" right="0.7" top="0.75" bottom="0.75" header="0.3" footer="0.3"/>
      <pageSetup orientation="landscape" r:id="rId3"/>
    </customSheetView>
    <customSheetView guid="{75097B10-F815-4D38-AF4F-AFA5E65ACDA2}">
      <selection activeCell="B2" sqref="B2"/>
      <pageMargins left="0.7" right="0.7" top="0.75" bottom="0.75" header="0.3" footer="0.3"/>
      <pageSetup orientation="landscape" r:id="rId4"/>
    </customSheetView>
    <customSheetView guid="{B2D4BF71-E217-4E4F-8FD3-0F71C993FD2B}">
      <selection activeCell="B2" sqref="B2"/>
      <pageMargins left="0.7" right="0.7" top="0.75" bottom="0.75" header="0.3" footer="0.3"/>
      <pageSetup orientation="landscape" r:id="rId5"/>
    </customSheetView>
    <customSheetView guid="{A20CAF61-ED7F-4543-9121-3949E9E471D3}">
      <selection activeCell="B2" sqref="B2"/>
      <pageMargins left="0.7" right="0.7" top="0.75" bottom="0.75" header="0.3" footer="0.3"/>
      <pageSetup orientation="landscape" r:id="rId6"/>
    </customSheetView>
    <customSheetView guid="{18B1A8AB-C304-43E7-9FC1-633886D49189}">
      <selection activeCell="B2" sqref="B2"/>
      <pageMargins left="0.7" right="0.7" top="0.75" bottom="0.75" header="0.3" footer="0.3"/>
      <pageSetup orientation="landscape" r:id="rId7"/>
    </customSheetView>
    <customSheetView guid="{8CF95058-DAE7-456F-9282-6C0F12A28B2A}">
      <selection activeCell="B2" sqref="B2"/>
      <pageMargins left="0.7" right="0.7" top="0.75" bottom="0.75" header="0.3" footer="0.3"/>
      <pageSetup orientation="landscape" r:id="rId8"/>
    </customSheetView>
  </customSheetViews>
  <pageMargins left="0.7" right="0.7" top="0.75" bottom="0.75" header="0.3" footer="0.3"/>
  <pageSetup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26</ProjectId>
    <ReportingPeriod xmlns="dc9b7735-1e97-4a24-b7a2-47bf824ab39e" xsi:nil="true"/>
    <WBDocsDocURL xmlns="dc9b7735-1e97-4a24-b7a2-47bf824ab39e">http://wbdocsservices.worldbank.org/services?I4_SERVICE=VC&amp;I4_KEY=TF069013&amp;I4_DOCID=090224b0861eedf8</WBDocsDocURL>
    <WBDocsDocURLPublicOnly xmlns="dc9b7735-1e97-4a24-b7a2-47bf824ab39e">http://pubdocs.worldbank.org/en/339791538153612923/26-web-4569-AF-Cook-Island-PPR-Mar2017.xlsx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CE6A72F-23DA-4BD7-902C-0BEE45164D25}"/>
</file>

<file path=customXml/itemProps2.xml><?xml version="1.0" encoding="utf-8"?>
<ds:datastoreItem xmlns:ds="http://schemas.openxmlformats.org/officeDocument/2006/customXml" ds:itemID="{E8849CB9-9562-4196-98F3-CBEE638FC7DD}"/>
</file>

<file path=customXml/itemProps3.xml><?xml version="1.0" encoding="utf-8"?>
<ds:datastoreItem xmlns:ds="http://schemas.openxmlformats.org/officeDocument/2006/customXml" ds:itemID="{D293BB91-652B-43A5-AB41-E5353CE6B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FinancialData!Print_Area</vt:lpstr>
      <vt:lpstr>'Results Tracker'!quality</vt:lpstr>
      <vt:lpstr>'Results Tracker'!question</vt:lpstr>
      <vt:lpstr>'Results Tracker'!responses</vt:lpstr>
      <vt:lpstr>'Results Tracker'!state</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2017-02-24T02:11:00Z</cp:lastPrinted>
  <dcterms:created xsi:type="dcterms:W3CDTF">2010-11-30T14:15:01Z</dcterms:created>
  <dcterms:modified xsi:type="dcterms:W3CDTF">2018-09-23T04:19:41Z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8602daae-4394-45c7-b912-0c99bcc17980,9;8602daae-4394-45c7-b912-0c99bcc17980,11;</vt:lpwstr>
  </property>
</Properties>
</file>