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sanbiorgza-my.sharepoint.com/personal/e_marks_sanbi_org_za/Documents/Documents/NIE/SGF close out audit/"/>
    </mc:Choice>
  </mc:AlternateContent>
  <xr:revisionPtr revIDLastSave="1" documentId="8_{44BDA169-B812-461B-AF97-EFFE0E5CF15B}" xr6:coauthVersionLast="47" xr6:coauthVersionMax="47" xr10:uidLastSave="{1012DE99-BEB4-41FF-82D1-24E3A9FE0E99}"/>
  <bookViews>
    <workbookView xWindow="-110" yWindow="-110" windowWidth="19420" windowHeight="10420" xr2:uid="{B89F47A2-0816-4978-A8BA-8E6C688C487C}"/>
  </bookViews>
  <sheets>
    <sheet name="PCR financial information" sheetId="1" r:id="rId1"/>
  </sheets>
  <externalReferences>
    <externalReference r:id="rId2"/>
    <externalReference r:id="rId3"/>
    <externalReference r:id="rId4"/>
    <externalReference r:id="rId5"/>
  </externalReferences>
  <definedNames>
    <definedName name="_120419" localSheetId="0">#REF!</definedName>
    <definedName name="_120419">#REF!</definedName>
    <definedName name="Act">[2]Lookup!$K:$K</definedName>
    <definedName name="Actual_1">[2]Lookup!$K:$K</definedName>
    <definedName name="Actual_10">[2]Lookup!$AL:$AL</definedName>
    <definedName name="Actual_11">[2]Lookup!$AO:$AO</definedName>
    <definedName name="Actual_12">[2]Lookup!$AR:$AR</definedName>
    <definedName name="Actual_2">[2]Lookup!$N:$N</definedName>
    <definedName name="Actual_3">[2]Lookup!$Q:$Q</definedName>
    <definedName name="Actual_4">[2]Lookup!$T:$T</definedName>
    <definedName name="Actual_5">[2]Lookup!$W:$W</definedName>
    <definedName name="Actual_6">[2]Lookup!$Z:$Z</definedName>
    <definedName name="Actual_7">[2]Lookup!$AC:$AC</definedName>
    <definedName name="Actual_8">[2]Lookup!$AF:$AF</definedName>
    <definedName name="Actual_9">[2]Lookup!$AI:$AI</definedName>
    <definedName name="Actual_YTD">[3]Lookup!#REF!</definedName>
    <definedName name="asd">[2]Lookup!$AC:$AC</definedName>
    <definedName name="attempt1" localSheetId="0">#REF!</definedName>
    <definedName name="attempt1">#REF!</definedName>
    <definedName name="Budget_YTD" localSheetId="0">[3]Lookup!#REF!</definedName>
    <definedName name="Budget_YTD">[3]Lookup!#REF!</definedName>
    <definedName name="Copy" localSheetId="0">#REF!</definedName>
    <definedName name="Copy">#REF!</definedName>
    <definedName name="dfg">[2]Lookup!$AI:$AI</definedName>
    <definedName name="ENG_BI_CORE_LOCATION">"C:\Program Files (x86)\Sage Evolution\BIC\"</definedName>
    <definedName name="ENG_BI_EXE_FULL_PATH">"C:\Program Files (x86)\Sage Evolution\BIC\BICORE.EXE"</definedName>
    <definedName name="ENG_BI_EXE_NAME" hidden="1">"BICORE.EXE"</definedName>
    <definedName name="ENG_BI_EXEC_CMD_ARGS" hidden="1">"03304607806511410511411004104507303704607512708407308306508709109606708806907006608311512211611309211112112110507911511412010903208912111210611010011712003204407010212311409910104603307908406712912806807509109008007806205413012309911711411412709712010"</definedName>
    <definedName name="ENG_BI_EXEC_CMD_ARGS_10" hidden="1">"09109910009408107109207312311107508006807711011709807309712010212513210411212110310910610308511910611412406805412513209611312209811211009907410910910911510611612011410112111112309111211111707710610410111412010110907007010111311610212912309911711710711"</definedName>
    <definedName name="ENG_BI_EXEC_CMD_ARGS_11" hidden="1">"51060990911021041101151201061141101090671151141130981141210821021091100680841111261171050881111211211040871201141201090330811181111101060991251220330400741031151100991010460320870890671291280961131210981121100990891211121001261001170911011181201051201"</definedName>
    <definedName name="ENG_BI_EXEC_CMD_ARGS_12" hidden="1">"19061059051051049050053050053048058132124095121118099113105103087101121120114120082098111101103105119082110110106115125102115106100065089114126110125127100113118102108109104079085072081077106111098108101118081105108110110119106101062074097112120101134"</definedName>
    <definedName name="ENG_BI_EXEC_CMD_ARGS_13" hidden="1">"13009611212609910911009907510611011411008210510810611612010111810610007009111511711012612410011212110310811410807311412011709811210808410211611306806805810108111511610311810210904107910511210611603304412006005904110109009810311003307012311111212211611"</definedName>
    <definedName name="ENG_BI_EXEC_CMD_ARGS_14" hidden="1">"4120110096071074068129123099117117107115106099078119112113117120110111119081097114105109102065050058058051062061126123088083069074082073073080074091065081088062050129"</definedName>
    <definedName name="ENG_BI_EXEC_CMD_ARGS_2" hidden="1">"60690670870690860910690910680700860880920961000930840720920780950791291280961131181051221021161100750670670740850660810790750660780890761251271001131151091181011211010770730860830780830621200971291280951211231051221021171020720660840700830920940800820"</definedName>
    <definedName name="ENG_BI_EXEC_CMD_ARGS_3" hidden="1">"77062084072082069082058058066052063054053053063049052059059058058054059058055057064049060056059066057059054056053060054054063057055068056052050068050052059059053057059060057059060055060053053059053054048068057052056068050052057059060061059058060056063"</definedName>
    <definedName name="ENG_BI_EXEC_CMD_ARGS_4" hidden="1">"05505505406305505406405206313212409512111809911310510308106508708006708307307006210511012912809512112110611810611710207008508808409507608807808210008407008608607308706107809308009110409609408506709607408608813412309911711510612209712010606509409108009"</definedName>
    <definedName name="ENG_BI_EXEC_CMD_ARGS_5" hidden="1">"50760800790830950710700840740850790750660790810711251271001121231121190971251020660900840831000670880870780990900840700860611191021251321021131141141190981211010690900840881040670830830790960840650870880870880890690610790530841061101141020641341320951"</definedName>
    <definedName name="ENG_BI_EXEC_CMD_ARGS_6" hidden="1">"16119106119101116105070085093086096067088079079100067083082077088087095087074083087073082065074086088098096095102081068097069090084125132104112118110119098120101069090084088102068079087079096072079081082079087104068069089066067069083073066069127118109"</definedName>
    <definedName name="ENG_BI_EXEC_CMD_ARGS_7" hidden="1">"11712510611211506711511410912011912512710011311510911810112110107409208507910406808008307809907207908608607908210008608407308208207007707806811609713412409611711410912309712511006508908908009607107908208309507608607807708807909608506508708808708809106"</definedName>
    <definedName name="ENG_BI_EXEC_CMD_ARGS_8" hidden="1">"80650750530841051101141020641341300961121260991091100990730910790750910650820720730740720610951000951020561261231041131151101181011211010910880870810700840760700820770730710780681240820880880780700830790630910781191161091211061021190930500960691191231"</definedName>
    <definedName name="ENG_BI_EXEC_CMD_ARGS_9" hidden="1">"06116114102116100105070119097119108104077073094126095095102123071085072100099120118111121115074110110106119099109102109094050091069104099120124111116085102119106108097037060071041049129128096113121098112110099091108113111089098117109061096097069095088"</definedName>
    <definedName name="ENG_BI_GEN_LIC" hidden="1">"5"</definedName>
    <definedName name="ENG_BI_GEN_LIC_WS" hidden="1">"True"</definedName>
    <definedName name="ENG_BI_LANG_CODE" hidden="1">"en"</definedName>
    <definedName name="ENG_BI_LBI" hidden="1">"1G92DK77YP"</definedName>
    <definedName name="ENG_BI_REPOS_FILE" hidden="1">"\\EVO-PC\EvoBICMetaData\alchemex.svd"</definedName>
    <definedName name="ENG_BI_REPOS_PATH" hidden="1">"\\EVO-PC\EvoBICMetaData"</definedName>
    <definedName name="ENG_BI_TLA" hidden="1">"200;72;65;76;140;254;17;18;21;12;254;160;36;123;265;225;82;226;179;131;216;104;195;69;41;81;117;204;221;69;285;162"</definedName>
    <definedName name="ENG_BI_TLA2" hidden="1">"16;244;9;67;216;29;102;9;154;112;145;225;180;37;38;69;66;106;147;224;123;183;69;212;28;251;111;196;174;147;227;8"</definedName>
    <definedName name="ert">[2]Lookup!$AR:$AR</definedName>
    <definedName name="fgh">[2]Lookup!$A:$A</definedName>
    <definedName name="ghj">[2]Lookup!$AR:$AR</definedName>
    <definedName name="iincome" localSheetId="0">#REF!</definedName>
    <definedName name="iincome">#REF!</definedName>
    <definedName name="income">#REF!</definedName>
    <definedName name="incomelevel">#REF!</definedName>
    <definedName name="info">#REF!</definedName>
    <definedName name="INFO_BI_EXE_NAME" hidden="1">"BICORE.EXE"</definedName>
    <definedName name="INFO_EXE_SERVER_PATH" hidden="1">"C:\Program Files (x86)\Sage Evolution\BIC\BICORE.EXE"</definedName>
    <definedName name="INFO_INSTANCE_ID" hidden="1">"0"</definedName>
    <definedName name="INFO_INSTANCE_NAME" hidden="1">"IKI AGN REPORT V6_20200816_09_12_01_1212.xls"</definedName>
    <definedName name="INFO_REPORT_CODE" hidden="1">""</definedName>
    <definedName name="INFO_REPORT_ID" hidden="1">"48"</definedName>
    <definedName name="INFO_REPORT_NAME" hidden="1">"IKI AGN REPORT V6"</definedName>
    <definedName name="INFO_RUN_USER" hidden="1">""</definedName>
    <definedName name="INFO_RUN_WORKSTATION" hidden="1">"ANDRE-LENOVO"</definedName>
    <definedName name="iop">[2]Lookup!$Z:$Z</definedName>
    <definedName name="l">[2]Lookup!$K:$K</definedName>
    <definedName name="Lookup_GL_Account">[2]Lookup!$A:$A</definedName>
    <definedName name="Month">[4]Dropdowns!$G$2:$G$13</definedName>
    <definedName name="new" localSheetId="0">#REF!</definedName>
    <definedName name="new">#REF!</definedName>
    <definedName name="overalleffect">#REF!</definedName>
    <definedName name="physicalassets">#REF!</definedName>
    <definedName name="Proc_workings" localSheetId="0">#REF!</definedName>
    <definedName name="Proc_workings">#REF!</definedName>
    <definedName name="quality">#REF!</definedName>
    <definedName name="question">#REF!</definedName>
    <definedName name="qwe">[2]Lookup!$AL:$AL</definedName>
    <definedName name="responses" localSheetId="0">#REF!</definedName>
    <definedName name="responses">#REF!</definedName>
    <definedName name="responses1">#REF!</definedName>
    <definedName name="rty">[2]Lookup!$N:$N</definedName>
    <definedName name="sdf">[2]Lookup!$AF:$AF</definedName>
    <definedName name="state" localSheetId="0">#REF!</definedName>
    <definedName name="state">#REF!</definedName>
    <definedName name="SV_AUTO_CONN_CATALOG" hidden="1">"NPC"</definedName>
    <definedName name="SV_AUTO_CONN_SERVER" hidden="1">"EVO-PC\EVO"</definedName>
    <definedName name="SV_DBTYPE">"5"</definedName>
    <definedName name="SV_ENCPT_AUTO_CONN_PASSWORD" hidden="1">"083096084083070076053084103110114099064"</definedName>
    <definedName name="SV_ENCPT_AUTO_CONN_USER" hidden="1">"095094088070084121098"</definedName>
    <definedName name="SV_ENCPT_LOGON_PWD" hidden="1">"078104085088070"</definedName>
    <definedName name="SV_ENCPT_LOGON_USER" hidden="1">"095094088070084071111101116101"</definedName>
    <definedName name="SV_REPORT_CODE">""</definedName>
    <definedName name="SV_REPORT_ID">"48"</definedName>
    <definedName name="SV_REPORT_NAME">"IKI AGN REPORT V6"</definedName>
    <definedName name="SV_REPOSCODE">""</definedName>
    <definedName name="SV_SOLUTION_ID">"33"</definedName>
    <definedName name="SV_TENANT_CODE">"SouthSouthNorth Projects (Africa) NPC"</definedName>
    <definedName name="type1" localSheetId="0">#REF!</definedName>
    <definedName name="type1">#REF!</definedName>
    <definedName name="tyu">[2]Lookup!$Q:$Q</definedName>
    <definedName name="uio">[2]Lookup!$W:$W</definedName>
    <definedName name="wer">[2]Lookup!$AO:$AO</definedName>
    <definedName name="x" localSheetId="0">#REF!</definedName>
    <definedName name="x">#REF!</definedName>
    <definedName name="xyz">[2]Lookup!$Z:$Z</definedName>
    <definedName name="xyz2">[2]Lookup!$AC:$AC</definedName>
    <definedName name="Year">[4]Dropdowns!$H$2:$H$36</definedName>
    <definedName name="yesno" localSheetId="0">#REF!</definedName>
    <definedName name="yesno">#REF!</definedName>
    <definedName name="yui">[2]Lookup!$T:$T</definedName>
    <definedName name="zyx">[2]Lookup!$K:$K</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1" i="1" l="1"/>
  <c r="C30" i="1" s="1"/>
  <c r="D14" i="1"/>
  <c r="D13" i="1"/>
  <c r="C9" i="1"/>
  <c r="B9" i="1"/>
  <c r="C6" i="1"/>
  <c r="B6" i="1"/>
  <c r="D6" i="1" s="1"/>
  <c r="C4" i="1"/>
  <c r="B4" i="1"/>
  <c r="B15" i="1" l="1"/>
  <c r="D4" i="1"/>
  <c r="C15" i="1"/>
  <c r="C24" i="1" s="1"/>
  <c r="C25" i="1" s="1"/>
  <c r="C32" i="1"/>
  <c r="C33" i="1"/>
  <c r="D21" i="1"/>
  <c r="D9" i="1"/>
  <c r="D15" i="1" s="1"/>
  <c r="C26" i="1" l="1"/>
</calcChain>
</file>

<file path=xl/sharedStrings.xml><?xml version="1.0" encoding="utf-8"?>
<sst xmlns="http://schemas.openxmlformats.org/spreadsheetml/2006/main" count="37" uniqueCount="32">
  <si>
    <t>Components</t>
  </si>
  <si>
    <t>Budget (USD)</t>
  </si>
  <si>
    <t>Financial Execution (USD)</t>
  </si>
  <si>
    <t>Variance</t>
  </si>
  <si>
    <t>Component 1</t>
  </si>
  <si>
    <t>Output 1.1: Adaptation assets strengthened through the implementation of at least 12 small grants (approximately USD 100,000 each) disbursed to at least 12 local institutions in the Mopani and Namakwa District Municipalities</t>
  </si>
  <si>
    <t xml:space="preserve">Component 2 </t>
  </si>
  <si>
    <t>Output 2.1: At least 12 local institutions in the Mopani and Namakwa Districts are supported to develop small grant projects for local-level adaptation</t>
  </si>
  <si>
    <t>Output 2.2 At least 6 local institutions in the Mopani District are supported to implement integrated climate adaptation responses</t>
  </si>
  <si>
    <t xml:space="preserve">Component 3 </t>
  </si>
  <si>
    <t>Output 3.1: Training opportunities are provided for Small Grant Recipients</t>
  </si>
  <si>
    <t>Output 3.2: Local networks for reducing climate change vulnerability and risk reduction are developed, expanded and strengthened</t>
  </si>
  <si>
    <t>Output 3.3: Case studies and policy recommendations are developed for reflecting on, replicating and scaling up small grant financing approaches</t>
  </si>
  <si>
    <t>Project execution cost</t>
  </si>
  <si>
    <t>Implementing Entity project management fee</t>
  </si>
  <si>
    <t>Project Implementation spend against available budget</t>
  </si>
  <si>
    <t>Investment income</t>
  </si>
  <si>
    <t>*** Output 3.3: Case studies and policy recommendations are developed for reflecting on, replicating and scaling up small grant financing approaches</t>
  </si>
  <si>
    <t>*** Project execution cost</t>
  </si>
  <si>
    <t>*** Implementing Entity project management fee</t>
  </si>
  <si>
    <t>Investment income spend against available budget</t>
  </si>
  <si>
    <t>AF cumulative disbursements</t>
  </si>
  <si>
    <t>Project Implementation</t>
  </si>
  <si>
    <t>Execution percentage</t>
  </si>
  <si>
    <t>*Variance</t>
  </si>
  <si>
    <t>Investment Income</t>
  </si>
  <si>
    <t>***Execution expenses</t>
  </si>
  <si>
    <t xml:space="preserve">Commitments </t>
  </si>
  <si>
    <t xml:space="preserve">The presentation currency is in dollars, while the functional currency of the country is in ZAR. </t>
  </si>
  <si>
    <t>*Variance Notes : The remaining current balance will returned to the donor with the closure of the project.</t>
  </si>
  <si>
    <t>The  ZAR balance at the end of the project remained unchanged, and the fluctuations in the dollar rand exchange will affect the final dollar amount that will be returned to the dollar.</t>
  </si>
  <si>
    <t>The final amount(i.e. dollars) that will be returned to the donor,  will be calculated by translating the ZAR balance of the project converted by the spot of the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</si>
</sst>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b/>
      <sz val="10"/>
      <color indexed="8"/>
      <name val="Calibri"/>
      <family val="2"/>
      <scheme val="minor"/>
    </font>
    <font>
      <sz val="10"/>
      <color indexed="8"/>
      <name val="Calibri"/>
      <family val="2"/>
      <scheme val="minor"/>
    </font>
    <font>
      <b/>
      <sz val="10"/>
      <color rgb="FF000000"/>
      <name val="Calibri"/>
      <family val="2"/>
      <scheme val="minor"/>
    </font>
    <font>
      <sz val="10"/>
      <color rgb="FF000000"/>
      <name val="Calibri"/>
      <family val="2"/>
      <scheme val="minor"/>
    </font>
    <font>
      <sz val="9"/>
      <color theme="1"/>
      <name val="Calibri"/>
      <family val="2"/>
      <scheme val="minor"/>
    </font>
    <font>
      <sz val="9"/>
      <color theme="1"/>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s>
  <borders count="30">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54">
    <xf numFmtId="0" fontId="0" fillId="0" borderId="0" xfId="0"/>
    <xf numFmtId="0" fontId="2" fillId="0" borderId="0" xfId="0" applyFont="1"/>
    <xf numFmtId="0" fontId="2" fillId="2" borderId="1" xfId="0" applyFont="1" applyFill="1" applyBorder="1"/>
    <xf numFmtId="0" fontId="3" fillId="2" borderId="2" xfId="0" applyFont="1" applyFill="1" applyBorder="1" applyAlignment="1">
      <alignment horizontal="center" vertical="top"/>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2" fillId="3" borderId="4" xfId="0" applyFont="1" applyFill="1" applyBorder="1"/>
    <xf numFmtId="43" fontId="2" fillId="3" borderId="5" xfId="0" applyNumberFormat="1" applyFont="1" applyFill="1" applyBorder="1" applyAlignment="1">
      <alignment horizontal="center"/>
    </xf>
    <xf numFmtId="43" fontId="2" fillId="3" borderId="6" xfId="0" applyNumberFormat="1" applyFont="1" applyFill="1" applyBorder="1" applyAlignment="1">
      <alignment horizontal="center"/>
    </xf>
    <xf numFmtId="0" fontId="5" fillId="4" borderId="7" xfId="0" applyFont="1" applyFill="1" applyBorder="1" applyAlignment="1">
      <alignment vertical="top" wrapText="1"/>
    </xf>
    <xf numFmtId="43" fontId="5" fillId="4" borderId="8" xfId="1" applyFont="1" applyFill="1" applyBorder="1" applyAlignment="1">
      <alignment vertical="top" wrapText="1"/>
    </xf>
    <xf numFmtId="9" fontId="5" fillId="4" borderId="9" xfId="2" applyFont="1" applyFill="1" applyBorder="1" applyAlignment="1">
      <alignment horizontal="right" vertical="top" wrapText="1"/>
    </xf>
    <xf numFmtId="0" fontId="5" fillId="4" borderId="10" xfId="0" applyFont="1" applyFill="1" applyBorder="1" applyAlignment="1">
      <alignment vertical="top" wrapText="1"/>
    </xf>
    <xf numFmtId="43" fontId="5" fillId="4" borderId="11" xfId="1" applyFont="1" applyFill="1" applyBorder="1" applyAlignment="1">
      <alignment vertical="top" wrapText="1"/>
    </xf>
    <xf numFmtId="9" fontId="5" fillId="4" borderId="12" xfId="2" applyFont="1" applyFill="1" applyBorder="1" applyAlignment="1">
      <alignment horizontal="right" vertical="top" wrapText="1"/>
    </xf>
    <xf numFmtId="0" fontId="5" fillId="4" borderId="13" xfId="0" applyFont="1" applyFill="1" applyBorder="1" applyAlignment="1">
      <alignment vertical="top" wrapText="1"/>
    </xf>
    <xf numFmtId="43" fontId="5" fillId="4" borderId="14" xfId="1" applyFont="1" applyFill="1" applyBorder="1" applyAlignment="1">
      <alignment vertical="top" wrapText="1"/>
    </xf>
    <xf numFmtId="43" fontId="5" fillId="4" borderId="15" xfId="1" applyFont="1" applyFill="1" applyBorder="1" applyAlignment="1">
      <alignment vertical="top" wrapText="1"/>
    </xf>
    <xf numFmtId="9" fontId="5" fillId="4" borderId="16" xfId="2" applyFont="1" applyFill="1" applyBorder="1" applyAlignment="1">
      <alignment horizontal="right" vertical="top" wrapText="1"/>
    </xf>
    <xf numFmtId="43" fontId="5" fillId="4" borderId="17" xfId="1" applyFont="1" applyFill="1" applyBorder="1" applyAlignment="1">
      <alignment vertical="top" wrapText="1"/>
    </xf>
    <xf numFmtId="43" fontId="5" fillId="4" borderId="18" xfId="1" applyFont="1" applyFill="1" applyBorder="1" applyAlignment="1">
      <alignment vertical="top" wrapText="1"/>
    </xf>
    <xf numFmtId="0" fontId="2" fillId="3" borderId="10" xfId="0" applyFont="1" applyFill="1" applyBorder="1"/>
    <xf numFmtId="43" fontId="2" fillId="3" borderId="19" xfId="0" applyNumberFormat="1" applyFont="1" applyFill="1" applyBorder="1" applyAlignment="1">
      <alignment horizontal="center"/>
    </xf>
    <xf numFmtId="43" fontId="2" fillId="3" borderId="12" xfId="0" applyNumberFormat="1" applyFont="1" applyFill="1" applyBorder="1" applyAlignment="1">
      <alignment horizontal="center"/>
    </xf>
    <xf numFmtId="43" fontId="2" fillId="3" borderId="20" xfId="0" applyNumberFormat="1" applyFont="1" applyFill="1" applyBorder="1" applyAlignment="1">
      <alignment horizontal="center"/>
    </xf>
    <xf numFmtId="0" fontId="6" fillId="2" borderId="21" xfId="0" applyFont="1" applyFill="1" applyBorder="1"/>
    <xf numFmtId="0" fontId="6" fillId="2" borderId="1" xfId="0" applyFont="1" applyFill="1" applyBorder="1"/>
    <xf numFmtId="0" fontId="3" fillId="2" borderId="23" xfId="0" applyFont="1" applyFill="1" applyBorder="1" applyAlignment="1">
      <alignment horizontal="center" vertical="top"/>
    </xf>
    <xf numFmtId="0" fontId="4" fillId="2" borderId="23" xfId="0" applyFont="1" applyFill="1" applyBorder="1" applyAlignment="1">
      <alignment vertical="top" wrapText="1"/>
    </xf>
    <xf numFmtId="0" fontId="4" fillId="2" borderId="24" xfId="0" applyFont="1" applyFill="1" applyBorder="1" applyAlignment="1">
      <alignment vertical="top" wrapText="1"/>
    </xf>
    <xf numFmtId="0" fontId="7" fillId="5" borderId="21" xfId="0" applyFont="1" applyFill="1" applyBorder="1" applyAlignment="1">
      <alignment vertical="center" wrapText="1"/>
    </xf>
    <xf numFmtId="0" fontId="2" fillId="0" borderId="19" xfId="0" applyFont="1" applyBorder="1"/>
    <xf numFmtId="43" fontId="2" fillId="0" borderId="19" xfId="1" applyFont="1" applyBorder="1"/>
    <xf numFmtId="9" fontId="2" fillId="0" borderId="12" xfId="2" applyFont="1" applyBorder="1" applyAlignment="1">
      <alignment horizontal="right"/>
    </xf>
    <xf numFmtId="0" fontId="2" fillId="0" borderId="25" xfId="0" applyFont="1" applyBorder="1"/>
    <xf numFmtId="43" fontId="2" fillId="0" borderId="25" xfId="1" applyFont="1" applyBorder="1"/>
    <xf numFmtId="9" fontId="2" fillId="0" borderId="26" xfId="2" applyFont="1" applyBorder="1" applyAlignment="1">
      <alignment horizontal="right"/>
    </xf>
    <xf numFmtId="4" fontId="6" fillId="0" borderId="1" xfId="0" applyNumberFormat="1" applyFont="1" applyBorder="1"/>
    <xf numFmtId="0" fontId="6" fillId="0" borderId="0" xfId="0" applyFont="1"/>
    <xf numFmtId="43" fontId="8" fillId="0" borderId="0" xfId="1" applyFont="1"/>
    <xf numFmtId="43" fontId="2" fillId="0" borderId="27" xfId="1" applyFont="1" applyBorder="1"/>
    <xf numFmtId="43" fontId="2" fillId="0" borderId="0" xfId="1" applyFont="1"/>
    <xf numFmtId="43" fontId="2" fillId="0" borderId="28" xfId="0" applyNumberFormat="1" applyFont="1" applyBorder="1"/>
    <xf numFmtId="9" fontId="2" fillId="0" borderId="0" xfId="2" applyFont="1" applyBorder="1"/>
    <xf numFmtId="43" fontId="2" fillId="0" borderId="0" xfId="0" applyNumberFormat="1" applyFont="1"/>
    <xf numFmtId="0" fontId="7" fillId="0" borderId="0" xfId="0" applyFont="1" applyAlignment="1">
      <alignment vertical="center"/>
    </xf>
    <xf numFmtId="43" fontId="2" fillId="0" borderId="29" xfId="0" applyNumberFormat="1" applyFont="1" applyBorder="1"/>
    <xf numFmtId="0" fontId="9" fillId="0" borderId="0" xfId="0" applyFont="1" applyAlignment="1">
      <alignment horizontal="left" vertical="center" wrapText="1"/>
    </xf>
    <xf numFmtId="43" fontId="3" fillId="0" borderId="2" xfId="1" applyFont="1" applyBorder="1"/>
    <xf numFmtId="43" fontId="3" fillId="0" borderId="3" xfId="1" applyFont="1" applyBorder="1"/>
    <xf numFmtId="43" fontId="4" fillId="2" borderId="22" xfId="1" applyFont="1" applyFill="1" applyBorder="1" applyAlignment="1">
      <alignment horizontal="right" vertical="center" wrapText="1"/>
    </xf>
    <xf numFmtId="0" fontId="7" fillId="0" borderId="0" xfId="0" applyFont="1" applyAlignment="1">
      <alignment vertical="center" wrapText="1"/>
    </xf>
    <xf numFmtId="0" fontId="0" fillId="0" borderId="0" xfId="0" applyAlignment="1"/>
    <xf numFmtId="0" fontId="3" fillId="0" borderId="0" xfId="0" applyFont="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ksE\AppData\Local\Microsoft\Windows\INetCache\Content.Outlook\PBX6BR4M\PCR%20financial%20dat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amaramerrill/Dropbox%20(SouthSouthNorth)/Small%20Grants%20Facility%20(EE)/Reporting/Annual%20Project%20Progress%20Report/Year%205%20PPR/ZA5320%2020151119%20(8).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fuller/Documents/GEF%205/GEF%205_Maylene's%20files/Dec%202015/ZA5320%20report%2020151215.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ouisevaughan/Downloads/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ings"/>
      <sheetName val="PCR financial information"/>
      <sheetName val="Sheet1"/>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 val="Sheet1"/>
      <sheetName val="Sheet2"/>
      <sheetName val="Transactions"/>
      <sheetName val="Ledger Transaction Details"/>
      <sheetName val="Date_Lup"/>
      <sheetName val="Instructions"/>
      <sheetName val="MENU"/>
      <sheetName val="R3 ZAR"/>
      <sheetName val="Quarters"/>
      <sheetName val="Q Report"/>
      <sheetName val="R3"/>
      <sheetName val="Notes to the R3"/>
      <sheetName val="Full term forecast Q3"/>
      <sheetName val="Summary FY2016"/>
      <sheetName val="SAB"/>
      <sheetName val="WW"/>
      <sheetName val="Nedbank"/>
      <sheetName val="SONAE"/>
      <sheetName val="SAB1"/>
      <sheetName val="ZA5320.A - F&amp;W"/>
      <sheetName val="Monthly F&amp;W"/>
      <sheetName val="ZA5320.B - Sugar"/>
      <sheetName val="Monthly Sugar"/>
      <sheetName val="NB"/>
      <sheetName val="Other"/>
      <sheetName val="ZA5320 20151119 (8)"/>
    </sheetNames>
    <sheetDataSet>
      <sheetData sheetId="0">
        <row r="1">
          <cell r="A1" t="str">
            <v>December 2015</v>
          </cell>
          <cell r="K1" t="str">
            <v>Jan 15</v>
          </cell>
          <cell r="N1" t="str">
            <v>Feb 15</v>
          </cell>
          <cell r="Q1" t="str">
            <v>Mar 15</v>
          </cell>
          <cell r="T1" t="str">
            <v>Apr 15</v>
          </cell>
          <cell r="W1" t="str">
            <v>May 15</v>
          </cell>
          <cell r="Z1" t="str">
            <v>Jun 15</v>
          </cell>
          <cell r="AC1" t="str">
            <v>Jul 15</v>
          </cell>
          <cell r="AF1" t="str">
            <v>Aug 15</v>
          </cell>
          <cell r="AI1" t="str">
            <v>Sep 15</v>
          </cell>
          <cell r="AL1" t="str">
            <v>Oct 15</v>
          </cell>
          <cell r="AO1" t="str">
            <v>Nov 15</v>
          </cell>
          <cell r="AR1" t="str">
            <v>Dec 15</v>
          </cell>
        </row>
        <row r="2">
          <cell r="A2" t="str">
            <v>Year1</v>
          </cell>
          <cell r="K2" t="str">
            <v>Actual</v>
          </cell>
          <cell r="N2" t="str">
            <v>Actual</v>
          </cell>
          <cell r="Q2" t="str">
            <v>Actual</v>
          </cell>
          <cell r="T2" t="str">
            <v>Actual</v>
          </cell>
          <cell r="W2" t="str">
            <v>Actual</v>
          </cell>
          <cell r="Z2" t="str">
            <v>Actual</v>
          </cell>
          <cell r="AC2" t="str">
            <v>Actual</v>
          </cell>
          <cell r="AF2" t="str">
            <v>Actual</v>
          </cell>
          <cell r="AI2" t="str">
            <v>Actual</v>
          </cell>
          <cell r="AL2" t="str">
            <v>Actual</v>
          </cell>
          <cell r="AO2" t="str">
            <v>Actual</v>
          </cell>
          <cell r="AR2" t="str">
            <v>Actual</v>
          </cell>
        </row>
        <row r="3">
          <cell r="A3">
            <v>0</v>
          </cell>
          <cell r="K3">
            <v>1</v>
          </cell>
          <cell r="N3">
            <v>1</v>
          </cell>
          <cell r="Q3">
            <v>1</v>
          </cell>
          <cell r="T3">
            <v>1</v>
          </cell>
          <cell r="W3">
            <v>1</v>
          </cell>
          <cell r="Z3">
            <v>1</v>
          </cell>
          <cell r="AC3">
            <v>1</v>
          </cell>
          <cell r="AF3">
            <v>1</v>
          </cell>
          <cell r="AI3">
            <v>1</v>
          </cell>
          <cell r="AL3">
            <v>1</v>
          </cell>
          <cell r="AO3">
            <v>1</v>
          </cell>
          <cell r="AR3">
            <v>1</v>
          </cell>
        </row>
        <row r="4">
          <cell r="K4">
            <v>1</v>
          </cell>
          <cell r="N4">
            <v>2</v>
          </cell>
          <cell r="Q4">
            <v>3</v>
          </cell>
          <cell r="T4">
            <v>4</v>
          </cell>
          <cell r="W4">
            <v>5</v>
          </cell>
          <cell r="Z4">
            <v>6</v>
          </cell>
          <cell r="AC4">
            <v>7</v>
          </cell>
          <cell r="AF4">
            <v>8</v>
          </cell>
          <cell r="AI4">
            <v>9</v>
          </cell>
          <cell r="AL4">
            <v>10</v>
          </cell>
          <cell r="AO4">
            <v>11</v>
          </cell>
          <cell r="AR4">
            <v>12</v>
          </cell>
        </row>
        <row r="5">
          <cell r="K5">
            <v>18</v>
          </cell>
          <cell r="N5">
            <v>19</v>
          </cell>
          <cell r="Q5">
            <v>20</v>
          </cell>
          <cell r="T5">
            <v>21</v>
          </cell>
          <cell r="W5">
            <v>22</v>
          </cell>
          <cell r="Z5">
            <v>23</v>
          </cell>
          <cell r="AC5">
            <v>24</v>
          </cell>
          <cell r="AF5">
            <v>25</v>
          </cell>
          <cell r="AI5">
            <v>26</v>
          </cell>
          <cell r="AL5">
            <v>27</v>
          </cell>
          <cell r="AO5">
            <v>28</v>
          </cell>
          <cell r="AR5">
            <v>29</v>
          </cell>
        </row>
        <row r="6">
          <cell r="K6">
            <v>0</v>
          </cell>
          <cell r="N6">
            <v>0</v>
          </cell>
          <cell r="Q6">
            <v>0</v>
          </cell>
          <cell r="T6">
            <v>0</v>
          </cell>
          <cell r="W6">
            <v>0</v>
          </cell>
          <cell r="Z6">
            <v>0</v>
          </cell>
          <cell r="AC6">
            <v>0</v>
          </cell>
          <cell r="AF6">
            <v>0</v>
          </cell>
          <cell r="AI6">
            <v>0</v>
          </cell>
          <cell r="AL6">
            <v>0</v>
          </cell>
          <cell r="AO6">
            <v>0</v>
          </cell>
          <cell r="AR6">
            <v>0</v>
          </cell>
        </row>
        <row r="7">
          <cell r="A7" t="str">
            <v>RETINC</v>
          </cell>
          <cell r="K7">
            <v>0</v>
          </cell>
          <cell r="N7">
            <v>0</v>
          </cell>
          <cell r="Q7">
            <v>0</v>
          </cell>
          <cell r="T7">
            <v>0</v>
          </cell>
          <cell r="W7">
            <v>0</v>
          </cell>
          <cell r="Z7">
            <v>0</v>
          </cell>
          <cell r="AC7">
            <v>0</v>
          </cell>
          <cell r="AF7">
            <v>329994.71000000002</v>
          </cell>
          <cell r="AI7">
            <v>-205839.12</v>
          </cell>
          <cell r="AL7">
            <v>-58981.590000000004</v>
          </cell>
          <cell r="AO7">
            <v>-1243.3099999999995</v>
          </cell>
          <cell r="AR7">
            <v>0</v>
          </cell>
        </row>
        <row r="8">
          <cell r="A8" t="str">
            <v>MasterSubAccount</v>
          </cell>
          <cell r="K8">
            <v>0</v>
          </cell>
          <cell r="N8">
            <v>0</v>
          </cell>
          <cell r="Q8">
            <v>0</v>
          </cell>
          <cell r="T8">
            <v>0</v>
          </cell>
          <cell r="W8">
            <v>0</v>
          </cell>
          <cell r="Z8">
            <v>0</v>
          </cell>
          <cell r="AC8">
            <v>0</v>
          </cell>
          <cell r="AF8">
            <v>0</v>
          </cell>
          <cell r="AI8">
            <v>0</v>
          </cell>
          <cell r="AL8">
            <v>0</v>
          </cell>
          <cell r="AO8">
            <v>0</v>
          </cell>
          <cell r="AR8">
            <v>0</v>
          </cell>
        </row>
        <row r="9">
          <cell r="A9" t="str">
            <v>1601</v>
          </cell>
          <cell r="K9">
            <v>0</v>
          </cell>
          <cell r="N9">
            <v>0</v>
          </cell>
          <cell r="Q9">
            <v>0</v>
          </cell>
          <cell r="T9">
            <v>0</v>
          </cell>
          <cell r="W9">
            <v>0</v>
          </cell>
          <cell r="Z9">
            <v>0</v>
          </cell>
          <cell r="AC9">
            <v>0</v>
          </cell>
          <cell r="AF9">
            <v>-329994.70999999996</v>
          </cell>
          <cell r="AI9">
            <v>205839.12</v>
          </cell>
          <cell r="AL9">
            <v>58981.589999999967</v>
          </cell>
          <cell r="AO9">
            <v>1243.3099999999977</v>
          </cell>
          <cell r="AR9">
            <v>0</v>
          </cell>
        </row>
        <row r="10">
          <cell r="A10" t="str">
            <v>4000/A</v>
          </cell>
          <cell r="K10">
            <v>0</v>
          </cell>
          <cell r="N10">
            <v>0</v>
          </cell>
          <cell r="Q10">
            <v>0</v>
          </cell>
          <cell r="T10">
            <v>0</v>
          </cell>
          <cell r="W10">
            <v>0</v>
          </cell>
          <cell r="Z10">
            <v>0</v>
          </cell>
          <cell r="AC10">
            <v>0</v>
          </cell>
          <cell r="AF10">
            <v>242663.16</v>
          </cell>
          <cell r="AI10">
            <v>0</v>
          </cell>
          <cell r="AL10">
            <v>0</v>
          </cell>
          <cell r="AO10">
            <v>0</v>
          </cell>
          <cell r="AR10">
            <v>0</v>
          </cell>
        </row>
        <row r="11">
          <cell r="A11" t="str">
            <v>4000/B</v>
          </cell>
          <cell r="K11">
            <v>0</v>
          </cell>
          <cell r="N11">
            <v>0</v>
          </cell>
          <cell r="Q11">
            <v>0</v>
          </cell>
          <cell r="T11">
            <v>0</v>
          </cell>
          <cell r="W11">
            <v>0</v>
          </cell>
          <cell r="Z11">
            <v>0</v>
          </cell>
          <cell r="AC11">
            <v>0</v>
          </cell>
          <cell r="AF11">
            <v>174750</v>
          </cell>
          <cell r="AI11">
            <v>0</v>
          </cell>
          <cell r="AL11">
            <v>0</v>
          </cell>
          <cell r="AO11">
            <v>0</v>
          </cell>
          <cell r="AR11">
            <v>0</v>
          </cell>
        </row>
        <row r="12">
          <cell r="A12" t="str">
            <v>71600/A/0003</v>
          </cell>
          <cell r="K12">
            <v>0</v>
          </cell>
          <cell r="N12">
            <v>0</v>
          </cell>
          <cell r="Q12">
            <v>0</v>
          </cell>
          <cell r="T12">
            <v>0</v>
          </cell>
          <cell r="W12">
            <v>0</v>
          </cell>
          <cell r="Z12">
            <v>0</v>
          </cell>
          <cell r="AC12">
            <v>0</v>
          </cell>
          <cell r="AF12">
            <v>2375.88</v>
          </cell>
          <cell r="AI12">
            <v>2474.7799999999997</v>
          </cell>
          <cell r="AL12">
            <v>15527.21</v>
          </cell>
          <cell r="AO12">
            <v>0</v>
          </cell>
          <cell r="AR12">
            <v>0</v>
          </cell>
        </row>
        <row r="13">
          <cell r="A13" t="str">
            <v>71600/A/0004</v>
          </cell>
          <cell r="K13">
            <v>0</v>
          </cell>
          <cell r="N13">
            <v>0</v>
          </cell>
          <cell r="Q13">
            <v>0</v>
          </cell>
          <cell r="T13">
            <v>0</v>
          </cell>
          <cell r="W13">
            <v>0</v>
          </cell>
          <cell r="Z13">
            <v>0</v>
          </cell>
          <cell r="AC13">
            <v>0</v>
          </cell>
          <cell r="AF13">
            <v>10357.619999999999</v>
          </cell>
          <cell r="AI13">
            <v>881.8700000000008</v>
          </cell>
          <cell r="AL13">
            <v>513.29000000000087</v>
          </cell>
          <cell r="AO13">
            <v>243.30999999999949</v>
          </cell>
          <cell r="AR13">
            <v>0</v>
          </cell>
        </row>
        <row r="14">
          <cell r="A14" t="str">
            <v>71600/A/0005</v>
          </cell>
          <cell r="K14">
            <v>0</v>
          </cell>
          <cell r="N14">
            <v>0</v>
          </cell>
          <cell r="Q14">
            <v>0</v>
          </cell>
          <cell r="T14">
            <v>0</v>
          </cell>
          <cell r="W14">
            <v>0</v>
          </cell>
          <cell r="Z14">
            <v>0</v>
          </cell>
          <cell r="AC14">
            <v>0</v>
          </cell>
          <cell r="AF14">
            <v>0</v>
          </cell>
          <cell r="AI14">
            <v>2417.59</v>
          </cell>
          <cell r="AL14">
            <v>0</v>
          </cell>
          <cell r="AO14">
            <v>250</v>
          </cell>
          <cell r="AR14">
            <v>0</v>
          </cell>
        </row>
        <row r="15">
          <cell r="A15" t="str">
            <v>71600/B/1004</v>
          </cell>
          <cell r="K15">
            <v>0</v>
          </cell>
          <cell r="N15">
            <v>0</v>
          </cell>
          <cell r="Q15">
            <v>0</v>
          </cell>
          <cell r="T15">
            <v>0</v>
          </cell>
          <cell r="W15">
            <v>0</v>
          </cell>
          <cell r="Z15">
            <v>0</v>
          </cell>
          <cell r="AC15">
            <v>0</v>
          </cell>
          <cell r="AF15">
            <v>0</v>
          </cell>
          <cell r="AI15">
            <v>0</v>
          </cell>
          <cell r="AL15">
            <v>0</v>
          </cell>
          <cell r="AO15">
            <v>0</v>
          </cell>
          <cell r="AR15">
            <v>0</v>
          </cell>
        </row>
        <row r="16">
          <cell r="A16" t="str">
            <v>71600/B/1005</v>
          </cell>
          <cell r="K16">
            <v>0</v>
          </cell>
          <cell r="N16">
            <v>0</v>
          </cell>
          <cell r="Q16">
            <v>0</v>
          </cell>
          <cell r="T16">
            <v>0</v>
          </cell>
          <cell r="W16">
            <v>0</v>
          </cell>
          <cell r="Z16">
            <v>0</v>
          </cell>
          <cell r="AC16">
            <v>0</v>
          </cell>
          <cell r="AF16">
            <v>0</v>
          </cell>
          <cell r="AI16">
            <v>0</v>
          </cell>
          <cell r="AL16">
            <v>0</v>
          </cell>
          <cell r="AO16">
            <v>0</v>
          </cell>
          <cell r="AR16">
            <v>0</v>
          </cell>
        </row>
        <row r="17">
          <cell r="A17" t="str">
            <v>71600/B/1006</v>
          </cell>
          <cell r="K17">
            <v>0</v>
          </cell>
          <cell r="N17">
            <v>0</v>
          </cell>
          <cell r="Q17">
            <v>0</v>
          </cell>
          <cell r="T17">
            <v>0</v>
          </cell>
          <cell r="W17">
            <v>0</v>
          </cell>
          <cell r="Z17">
            <v>0</v>
          </cell>
          <cell r="AC17">
            <v>0</v>
          </cell>
          <cell r="AF17">
            <v>0</v>
          </cell>
          <cell r="AI17">
            <v>0</v>
          </cell>
          <cell r="AL17">
            <v>0</v>
          </cell>
          <cell r="AO17">
            <v>0</v>
          </cell>
          <cell r="AR17">
            <v>0</v>
          </cell>
        </row>
        <row r="18">
          <cell r="A18" t="str">
            <v>72100/A/0001</v>
          </cell>
          <cell r="K18">
            <v>0</v>
          </cell>
          <cell r="N18">
            <v>0</v>
          </cell>
          <cell r="Q18">
            <v>0</v>
          </cell>
          <cell r="T18">
            <v>0</v>
          </cell>
          <cell r="W18">
            <v>0</v>
          </cell>
          <cell r="Z18">
            <v>0</v>
          </cell>
          <cell r="AC18">
            <v>0</v>
          </cell>
          <cell r="AF18">
            <v>32163</v>
          </cell>
          <cell r="AI18">
            <v>32162.83</v>
          </cell>
          <cell r="AL18">
            <v>32162.83</v>
          </cell>
          <cell r="AO18">
            <v>0</v>
          </cell>
          <cell r="AR18">
            <v>0</v>
          </cell>
        </row>
        <row r="19">
          <cell r="A19" t="str">
            <v>72100/A/0002</v>
          </cell>
          <cell r="K19">
            <v>0</v>
          </cell>
          <cell r="N19">
            <v>0</v>
          </cell>
          <cell r="Q19">
            <v>0</v>
          </cell>
          <cell r="T19">
            <v>0</v>
          </cell>
          <cell r="W19">
            <v>0</v>
          </cell>
          <cell r="Z19">
            <v>0</v>
          </cell>
          <cell r="AC19">
            <v>0</v>
          </cell>
          <cell r="AF19">
            <v>16604.950000000004</v>
          </cell>
          <cell r="AI19">
            <v>0</v>
          </cell>
          <cell r="AL19">
            <v>0</v>
          </cell>
          <cell r="AO19">
            <v>0</v>
          </cell>
          <cell r="AR19">
            <v>0</v>
          </cell>
        </row>
        <row r="20">
          <cell r="A20" t="str">
            <v>72100/B/1001</v>
          </cell>
          <cell r="K20">
            <v>0</v>
          </cell>
          <cell r="N20">
            <v>0</v>
          </cell>
          <cell r="Q20">
            <v>0</v>
          </cell>
          <cell r="T20">
            <v>0</v>
          </cell>
          <cell r="W20">
            <v>0</v>
          </cell>
          <cell r="Z20">
            <v>0</v>
          </cell>
          <cell r="AC20">
            <v>0</v>
          </cell>
          <cell r="AF20">
            <v>0</v>
          </cell>
          <cell r="AI20">
            <v>0</v>
          </cell>
          <cell r="AL20">
            <v>0</v>
          </cell>
          <cell r="AO20">
            <v>0</v>
          </cell>
          <cell r="AR20">
            <v>0</v>
          </cell>
        </row>
        <row r="21">
          <cell r="A21" t="str">
            <v>72100/B/1002</v>
          </cell>
          <cell r="K21">
            <v>0</v>
          </cell>
          <cell r="N21">
            <v>0</v>
          </cell>
          <cell r="Q21">
            <v>0</v>
          </cell>
          <cell r="T21">
            <v>0</v>
          </cell>
          <cell r="W21">
            <v>0</v>
          </cell>
          <cell r="Z21">
            <v>0</v>
          </cell>
          <cell r="AC21">
            <v>0</v>
          </cell>
          <cell r="AF21">
            <v>0</v>
          </cell>
          <cell r="AI21">
            <v>0</v>
          </cell>
          <cell r="AL21">
            <v>0</v>
          </cell>
          <cell r="AO21">
            <v>0</v>
          </cell>
          <cell r="AR21">
            <v>0</v>
          </cell>
        </row>
        <row r="22">
          <cell r="A22" t="str">
            <v>72100/B/1003</v>
          </cell>
          <cell r="K22">
            <v>0</v>
          </cell>
          <cell r="N22">
            <v>0</v>
          </cell>
          <cell r="Q22">
            <v>0</v>
          </cell>
          <cell r="T22">
            <v>0</v>
          </cell>
          <cell r="W22">
            <v>0</v>
          </cell>
          <cell r="Z22">
            <v>0</v>
          </cell>
          <cell r="AC22">
            <v>0</v>
          </cell>
          <cell r="AF22">
            <v>19417</v>
          </cell>
          <cell r="AI22">
            <v>0</v>
          </cell>
          <cell r="AL22">
            <v>0</v>
          </cell>
          <cell r="AO22">
            <v>0</v>
          </cell>
          <cell r="AR22">
            <v>0</v>
          </cell>
        </row>
        <row r="23">
          <cell r="A23" t="str">
            <v>72200/A/0011</v>
          </cell>
          <cell r="K23">
            <v>0</v>
          </cell>
          <cell r="N23">
            <v>0</v>
          </cell>
          <cell r="Q23">
            <v>0</v>
          </cell>
          <cell r="T23">
            <v>0</v>
          </cell>
          <cell r="W23">
            <v>0</v>
          </cell>
          <cell r="Z23">
            <v>0</v>
          </cell>
          <cell r="AC23">
            <v>0</v>
          </cell>
          <cell r="AF23">
            <v>0</v>
          </cell>
          <cell r="AI23">
            <v>26640</v>
          </cell>
          <cell r="AL23">
            <v>0</v>
          </cell>
          <cell r="AO23">
            <v>0</v>
          </cell>
          <cell r="AR23">
            <v>0</v>
          </cell>
        </row>
        <row r="24">
          <cell r="A24" t="str">
            <v>72200/B/1012</v>
          </cell>
          <cell r="K24">
            <v>0</v>
          </cell>
          <cell r="N24">
            <v>0</v>
          </cell>
          <cell r="Q24">
            <v>0</v>
          </cell>
          <cell r="T24">
            <v>0</v>
          </cell>
          <cell r="W24">
            <v>0</v>
          </cell>
          <cell r="Z24">
            <v>0</v>
          </cell>
          <cell r="AC24">
            <v>0</v>
          </cell>
          <cell r="AF24">
            <v>0</v>
          </cell>
          <cell r="AI24">
            <v>0</v>
          </cell>
          <cell r="AL24">
            <v>0</v>
          </cell>
          <cell r="AO24">
            <v>0</v>
          </cell>
          <cell r="AR24">
            <v>0</v>
          </cell>
        </row>
        <row r="25">
          <cell r="A25" t="str">
            <v>74500/A/0006</v>
          </cell>
          <cell r="K25">
            <v>0</v>
          </cell>
          <cell r="N25">
            <v>0</v>
          </cell>
          <cell r="Q25">
            <v>0</v>
          </cell>
          <cell r="T25">
            <v>0</v>
          </cell>
          <cell r="W25">
            <v>0</v>
          </cell>
          <cell r="Z25">
            <v>0</v>
          </cell>
          <cell r="AC25">
            <v>0</v>
          </cell>
          <cell r="AF25">
            <v>6500</v>
          </cell>
          <cell r="AI25">
            <v>7685.73</v>
          </cell>
          <cell r="AL25">
            <v>4800.18</v>
          </cell>
          <cell r="AO25">
            <v>0</v>
          </cell>
          <cell r="AR25">
            <v>0</v>
          </cell>
        </row>
        <row r="26">
          <cell r="A26" t="str">
            <v>74500/A/0007</v>
          </cell>
          <cell r="K26">
            <v>0</v>
          </cell>
          <cell r="N26">
            <v>0</v>
          </cell>
          <cell r="Q26">
            <v>0</v>
          </cell>
          <cell r="T26">
            <v>0</v>
          </cell>
          <cell r="W26">
            <v>0</v>
          </cell>
          <cell r="Z26">
            <v>0</v>
          </cell>
          <cell r="AC26">
            <v>0</v>
          </cell>
          <cell r="AF26">
            <v>0</v>
          </cell>
          <cell r="AI26">
            <v>119824.56</v>
          </cell>
          <cell r="AL26">
            <v>895.61000000000058</v>
          </cell>
          <cell r="AO26">
            <v>0</v>
          </cell>
          <cell r="AR26">
            <v>0</v>
          </cell>
        </row>
        <row r="27">
          <cell r="A27" t="str">
            <v>74500/A/0008</v>
          </cell>
          <cell r="K27">
            <v>0</v>
          </cell>
          <cell r="N27">
            <v>0</v>
          </cell>
          <cell r="Q27">
            <v>0</v>
          </cell>
          <cell r="T27">
            <v>0</v>
          </cell>
          <cell r="W27">
            <v>0</v>
          </cell>
          <cell r="Z27">
            <v>0</v>
          </cell>
          <cell r="AC27">
            <v>0</v>
          </cell>
          <cell r="AF27">
            <v>0</v>
          </cell>
          <cell r="AI27">
            <v>0</v>
          </cell>
          <cell r="AL27">
            <v>0</v>
          </cell>
          <cell r="AO27">
            <v>0</v>
          </cell>
          <cell r="AR27">
            <v>0</v>
          </cell>
        </row>
        <row r="28">
          <cell r="A28" t="str">
            <v>74500/A/0009</v>
          </cell>
          <cell r="K28">
            <v>0</v>
          </cell>
          <cell r="N28">
            <v>0</v>
          </cell>
          <cell r="Q28">
            <v>0</v>
          </cell>
          <cell r="T28">
            <v>0</v>
          </cell>
          <cell r="W28">
            <v>0</v>
          </cell>
          <cell r="Z28">
            <v>0</v>
          </cell>
          <cell r="AC28">
            <v>0</v>
          </cell>
          <cell r="AF28">
            <v>0</v>
          </cell>
          <cell r="AI28">
            <v>0</v>
          </cell>
          <cell r="AL28">
            <v>0</v>
          </cell>
          <cell r="AO28">
            <v>0</v>
          </cell>
          <cell r="AR28">
            <v>0</v>
          </cell>
        </row>
        <row r="29">
          <cell r="A29" t="str">
            <v>74500/A/0010</v>
          </cell>
          <cell r="K29">
            <v>0</v>
          </cell>
          <cell r="N29">
            <v>0</v>
          </cell>
          <cell r="Q29">
            <v>0</v>
          </cell>
          <cell r="T29">
            <v>0</v>
          </cell>
          <cell r="W29">
            <v>0</v>
          </cell>
          <cell r="Z29">
            <v>0</v>
          </cell>
          <cell r="AC29">
            <v>0</v>
          </cell>
          <cell r="AF29">
            <v>0</v>
          </cell>
          <cell r="AI29">
            <v>750</v>
          </cell>
          <cell r="AL29">
            <v>3516.6800000000003</v>
          </cell>
          <cell r="AO29">
            <v>750</v>
          </cell>
          <cell r="AR29">
            <v>0</v>
          </cell>
        </row>
        <row r="30">
          <cell r="A30" t="str">
            <v>74500/A/0011</v>
          </cell>
          <cell r="K30">
            <v>0</v>
          </cell>
          <cell r="N30">
            <v>0</v>
          </cell>
          <cell r="Q30">
            <v>0</v>
          </cell>
          <cell r="T30">
            <v>0</v>
          </cell>
          <cell r="W30">
            <v>0</v>
          </cell>
          <cell r="Z30">
            <v>0</v>
          </cell>
          <cell r="AC30">
            <v>0</v>
          </cell>
          <cell r="AF30">
            <v>0</v>
          </cell>
          <cell r="AI30">
            <v>0</v>
          </cell>
          <cell r="AL30">
            <v>0</v>
          </cell>
          <cell r="AO30">
            <v>0</v>
          </cell>
          <cell r="AR30">
            <v>0</v>
          </cell>
        </row>
        <row r="31">
          <cell r="A31" t="str">
            <v>74500/B/1007</v>
          </cell>
          <cell r="K31">
            <v>0</v>
          </cell>
          <cell r="N31">
            <v>0</v>
          </cell>
          <cell r="Q31">
            <v>0</v>
          </cell>
          <cell r="T31">
            <v>0</v>
          </cell>
          <cell r="W31">
            <v>0</v>
          </cell>
          <cell r="Z31">
            <v>0</v>
          </cell>
          <cell r="AC31">
            <v>0</v>
          </cell>
          <cell r="AF31">
            <v>0</v>
          </cell>
          <cell r="AI31">
            <v>13001.76</v>
          </cell>
          <cell r="AL31">
            <v>1565.7899999999991</v>
          </cell>
          <cell r="AO31">
            <v>0</v>
          </cell>
          <cell r="AR31">
            <v>0</v>
          </cell>
        </row>
        <row r="32">
          <cell r="A32" t="str">
            <v>74500/B/1008</v>
          </cell>
          <cell r="K32">
            <v>0</v>
          </cell>
          <cell r="N32">
            <v>0</v>
          </cell>
          <cell r="Q32">
            <v>0</v>
          </cell>
          <cell r="T32">
            <v>0</v>
          </cell>
          <cell r="W32">
            <v>0</v>
          </cell>
          <cell r="Z32">
            <v>0</v>
          </cell>
          <cell r="AC32">
            <v>0</v>
          </cell>
          <cell r="AF32">
            <v>0</v>
          </cell>
          <cell r="AI32">
            <v>0</v>
          </cell>
          <cell r="AL32">
            <v>0</v>
          </cell>
          <cell r="AO32">
            <v>0</v>
          </cell>
          <cell r="AR32">
            <v>0</v>
          </cell>
        </row>
        <row r="33">
          <cell r="A33" t="str">
            <v>74500/B/1009</v>
          </cell>
          <cell r="K33">
            <v>0</v>
          </cell>
          <cell r="N33">
            <v>0</v>
          </cell>
          <cell r="Q33">
            <v>0</v>
          </cell>
          <cell r="T33">
            <v>0</v>
          </cell>
          <cell r="W33">
            <v>0</v>
          </cell>
          <cell r="Z33">
            <v>0</v>
          </cell>
          <cell r="AC33">
            <v>0</v>
          </cell>
          <cell r="AF33">
            <v>0</v>
          </cell>
          <cell r="AI33">
            <v>0</v>
          </cell>
          <cell r="AL33">
            <v>0</v>
          </cell>
          <cell r="AO33">
            <v>0</v>
          </cell>
          <cell r="AR33">
            <v>0</v>
          </cell>
        </row>
        <row r="34">
          <cell r="A34" t="str">
            <v>74500/B/1010</v>
          </cell>
          <cell r="K34">
            <v>0</v>
          </cell>
          <cell r="N34">
            <v>0</v>
          </cell>
          <cell r="Q34">
            <v>0</v>
          </cell>
          <cell r="T34">
            <v>0</v>
          </cell>
          <cell r="W34">
            <v>0</v>
          </cell>
          <cell r="Z34">
            <v>0</v>
          </cell>
          <cell r="AC34">
            <v>0</v>
          </cell>
          <cell r="AF34">
            <v>0</v>
          </cell>
          <cell r="AI34">
            <v>0</v>
          </cell>
          <cell r="AL34">
            <v>0</v>
          </cell>
          <cell r="AO34">
            <v>0</v>
          </cell>
          <cell r="AR34">
            <v>0</v>
          </cell>
        </row>
        <row r="35">
          <cell r="A35" t="str">
            <v>74500/B/1011</v>
          </cell>
          <cell r="K35">
            <v>0</v>
          </cell>
          <cell r="N35">
            <v>0</v>
          </cell>
          <cell r="Q35">
            <v>0</v>
          </cell>
          <cell r="T35">
            <v>0</v>
          </cell>
          <cell r="W35">
            <v>0</v>
          </cell>
          <cell r="Z35">
            <v>0</v>
          </cell>
          <cell r="AC35">
            <v>0</v>
          </cell>
          <cell r="AF35">
            <v>0</v>
          </cell>
          <cell r="AI35">
            <v>0</v>
          </cell>
          <cell r="AL35">
            <v>0</v>
          </cell>
          <cell r="AO35">
            <v>0</v>
          </cell>
          <cell r="AR35">
            <v>0</v>
          </cell>
        </row>
        <row r="36">
          <cell r="A36" t="str">
            <v>74500/B/1012</v>
          </cell>
          <cell r="K36">
            <v>0</v>
          </cell>
          <cell r="N36">
            <v>0</v>
          </cell>
          <cell r="Q36">
            <v>0</v>
          </cell>
          <cell r="T36">
            <v>0</v>
          </cell>
          <cell r="W36">
            <v>0</v>
          </cell>
          <cell r="Z36">
            <v>0</v>
          </cell>
          <cell r="AC36">
            <v>0</v>
          </cell>
          <cell r="AF36">
            <v>0</v>
          </cell>
          <cell r="AI36">
            <v>0</v>
          </cell>
          <cell r="AL36">
            <v>0</v>
          </cell>
          <cell r="AO36">
            <v>0</v>
          </cell>
          <cell r="AR36">
            <v>0</v>
          </cell>
        </row>
      </sheetData>
      <sheetData sheetId="1">
        <row r="1">
          <cell r="A1" t="str">
            <v>December 2015</v>
          </cell>
        </row>
      </sheetData>
      <sheetData sheetId="2">
        <row r="1">
          <cell r="A1" t="str">
            <v>December 2015</v>
          </cell>
        </row>
      </sheetData>
      <sheetData sheetId="3">
        <row r="1">
          <cell r="FI1" t="str">
            <v>CompanyName</v>
          </cell>
        </row>
      </sheetData>
      <sheetData sheetId="4">
        <row r="2">
          <cell r="D2">
            <v>42327.445393518516</v>
          </cell>
        </row>
      </sheetData>
      <sheetData sheetId="5">
        <row r="1">
          <cell r="A1" t="str">
            <v>December 2015</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4">
          <cell r="A14" t="str">
            <v>4000/A</v>
          </cell>
        </row>
      </sheetData>
      <sheetData sheetId="22"/>
      <sheetData sheetId="23"/>
      <sheetData sheetId="24"/>
      <sheetData sheetId="25"/>
      <sheetData sheetId="2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Transactions"/>
      <sheetName val="Ledger Transaction Details"/>
      <sheetName val="Date_Lup"/>
      <sheetName val="Lookup"/>
      <sheetName val="Instructions"/>
      <sheetName val="MENU"/>
      <sheetName val="R3 ZAR"/>
      <sheetName val="Quarters"/>
      <sheetName val="Q Report"/>
      <sheetName val="R3"/>
      <sheetName val="Notes to the R3"/>
      <sheetName val="Full term forecast Q3"/>
      <sheetName val="Summary FY2016"/>
      <sheetName val="ZA5320.A - F&amp;W"/>
      <sheetName val="Monthly F&amp;W"/>
      <sheetName val="SAB"/>
      <sheetName val="WW"/>
      <sheetName val="Nedbank"/>
      <sheetName val="SONAE"/>
      <sheetName val="SAB1"/>
      <sheetName val="ZA5320.B - Sugar"/>
      <sheetName val="Monthly Sugar"/>
      <sheetName val="NB"/>
      <sheetName val="Oth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row r="2">
          <cell r="G2" t="str">
            <v>January</v>
          </cell>
        </row>
      </sheetData>
      <sheetData sheetId="3">
        <row r="2">
          <cell r="G2" t="str">
            <v>January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F86D-A67E-4965-B0DE-55F981F5E77E}">
  <dimension ref="A2:D41"/>
  <sheetViews>
    <sheetView tabSelected="1" topLeftCell="A24" workbookViewId="0">
      <selection activeCell="E32" sqref="E32"/>
    </sheetView>
  </sheetViews>
  <sheetFormatPr defaultRowHeight="13" x14ac:dyDescent="0.3"/>
  <cols>
    <col min="1" max="1" width="51.36328125" style="1" customWidth="1"/>
    <col min="2" max="2" width="17.7265625" style="1" customWidth="1"/>
    <col min="3" max="3" width="14.90625" style="1" customWidth="1"/>
    <col min="4" max="4" width="14.7265625" style="1" customWidth="1"/>
    <col min="5" max="16384" width="8.7265625" style="1"/>
  </cols>
  <sheetData>
    <row r="2" spans="1:4" ht="13.5" thickBot="1" x14ac:dyDescent="0.35"/>
    <row r="3" spans="1:4" ht="33" customHeight="1" thickBot="1" x14ac:dyDescent="0.35">
      <c r="A3" s="2" t="s">
        <v>0</v>
      </c>
      <c r="B3" s="3" t="s">
        <v>1</v>
      </c>
      <c r="C3" s="4" t="s">
        <v>2</v>
      </c>
      <c r="D3" s="5" t="s">
        <v>3</v>
      </c>
    </row>
    <row r="4" spans="1:4" ht="24" customHeight="1" thickBot="1" x14ac:dyDescent="0.35">
      <c r="A4" s="6" t="s">
        <v>4</v>
      </c>
      <c r="B4" s="7">
        <f>B5</f>
        <v>1480818</v>
      </c>
      <c r="C4" s="7">
        <f>C5</f>
        <v>1420969.653472123</v>
      </c>
      <c r="D4" s="8">
        <f>B4-C4</f>
        <v>59848.346527877031</v>
      </c>
    </row>
    <row r="5" spans="1:4" ht="52" x14ac:dyDescent="0.3">
      <c r="A5" s="9" t="s">
        <v>5</v>
      </c>
      <c r="B5" s="10">
        <v>1480818</v>
      </c>
      <c r="C5" s="10">
        <v>1420969.653472123</v>
      </c>
      <c r="D5" s="11"/>
    </row>
    <row r="6" spans="1:4" ht="24" customHeight="1" x14ac:dyDescent="0.3">
      <c r="A6" s="6" t="s">
        <v>6</v>
      </c>
      <c r="B6" s="7">
        <f>B7+B8</f>
        <v>386182</v>
      </c>
      <c r="C6" s="7">
        <f>C7+C8</f>
        <v>393277.74154295283</v>
      </c>
      <c r="D6" s="8">
        <f>B6-C6</f>
        <v>-7095.7415429528337</v>
      </c>
    </row>
    <row r="7" spans="1:4" ht="39" x14ac:dyDescent="0.3">
      <c r="A7" s="12" t="s">
        <v>7</v>
      </c>
      <c r="B7" s="13">
        <v>198207</v>
      </c>
      <c r="C7" s="13">
        <v>153260.11600740402</v>
      </c>
      <c r="D7" s="14"/>
    </row>
    <row r="8" spans="1:4" ht="39.5" thickBot="1" x14ac:dyDescent="0.35">
      <c r="A8" s="15" t="s">
        <v>8</v>
      </c>
      <c r="B8" s="16">
        <v>187975</v>
      </c>
      <c r="C8" s="17">
        <v>240017.62553554878</v>
      </c>
      <c r="D8" s="18"/>
    </row>
    <row r="9" spans="1:4" ht="24" customHeight="1" thickBot="1" x14ac:dyDescent="0.35">
      <c r="A9" s="6" t="s">
        <v>9</v>
      </c>
      <c r="B9" s="7">
        <f>SUM(B10:B12)</f>
        <v>189000</v>
      </c>
      <c r="C9" s="7">
        <f>SUM(C10:C12)</f>
        <v>207836.3655421501</v>
      </c>
      <c r="D9" s="8">
        <f>B9-C9</f>
        <v>-18836.365542150103</v>
      </c>
    </row>
    <row r="10" spans="1:4" ht="26" x14ac:dyDescent="0.3">
      <c r="A10" s="9" t="s">
        <v>10</v>
      </c>
      <c r="B10" s="19">
        <v>66666</v>
      </c>
      <c r="C10" s="19">
        <v>75852.817800218894</v>
      </c>
      <c r="D10" s="11"/>
    </row>
    <row r="11" spans="1:4" ht="39.5" customHeight="1" x14ac:dyDescent="0.3">
      <c r="A11" s="12" t="s">
        <v>11</v>
      </c>
      <c r="B11" s="13">
        <v>70858</v>
      </c>
      <c r="C11" s="20">
        <v>78491.053561200679</v>
      </c>
      <c r="D11" s="14"/>
    </row>
    <row r="12" spans="1:4" ht="39" x14ac:dyDescent="0.3">
      <c r="A12" s="12" t="s">
        <v>12</v>
      </c>
      <c r="B12" s="13">
        <v>51476</v>
      </c>
      <c r="C12" s="20">
        <v>53492.494180730544</v>
      </c>
      <c r="D12" s="14"/>
    </row>
    <row r="13" spans="1:4" ht="24" customHeight="1" x14ac:dyDescent="0.3">
      <c r="A13" s="21" t="s">
        <v>13</v>
      </c>
      <c r="B13" s="22">
        <v>195320</v>
      </c>
      <c r="C13" s="22">
        <v>197840.95730282372</v>
      </c>
      <c r="D13" s="23">
        <f>B13-C13</f>
        <v>-2520.957302823721</v>
      </c>
    </row>
    <row r="14" spans="1:4" ht="24" customHeight="1" x14ac:dyDescent="0.3">
      <c r="A14" s="21" t="s">
        <v>14</v>
      </c>
      <c r="B14" s="24">
        <v>191362</v>
      </c>
      <c r="C14" s="24">
        <v>191362.00677356031</v>
      </c>
      <c r="D14" s="23">
        <f>B14-C14</f>
        <v>-6.7735603079199791E-3</v>
      </c>
    </row>
    <row r="15" spans="1:4" ht="33.5" customHeight="1" thickBot="1" x14ac:dyDescent="0.35">
      <c r="A15" s="25" t="s">
        <v>15</v>
      </c>
      <c r="B15" s="50">
        <f>B14+B13+B9+B6+B4</f>
        <v>2442682</v>
      </c>
      <c r="C15" s="50">
        <f t="shared" ref="C15:D15" si="0">C14+C13+C9+C6+C4</f>
        <v>2411286.7246336099</v>
      </c>
      <c r="D15" s="50">
        <f t="shared" si="0"/>
        <v>31395.275366390066</v>
      </c>
    </row>
    <row r="16" spans="1:4" ht="31" customHeight="1" thickBot="1" x14ac:dyDescent="0.35"/>
    <row r="17" spans="1:4" ht="32" customHeight="1" thickBot="1" x14ac:dyDescent="0.35">
      <c r="A17" s="26" t="s">
        <v>16</v>
      </c>
      <c r="B17" s="27" t="s">
        <v>1</v>
      </c>
      <c r="C17" s="28" t="s">
        <v>2</v>
      </c>
      <c r="D17" s="29" t="s">
        <v>3</v>
      </c>
    </row>
    <row r="18" spans="1:4" ht="39.5" thickBot="1" x14ac:dyDescent="0.35">
      <c r="A18" s="30" t="s">
        <v>17</v>
      </c>
      <c r="B18" s="31"/>
      <c r="C18" s="32">
        <v>44454.15275786956</v>
      </c>
      <c r="D18" s="33"/>
    </row>
    <row r="19" spans="1:4" ht="38" customHeight="1" thickBot="1" x14ac:dyDescent="0.35">
      <c r="A19" s="30" t="s">
        <v>18</v>
      </c>
      <c r="B19" s="31"/>
      <c r="C19" s="32">
        <v>104796.33927298646</v>
      </c>
      <c r="D19" s="33"/>
    </row>
    <row r="20" spans="1:4" ht="39.5" customHeight="1" thickBot="1" x14ac:dyDescent="0.35">
      <c r="A20" s="30" t="s">
        <v>19</v>
      </c>
      <c r="B20" s="34"/>
      <c r="C20" s="35">
        <v>29976.749246676518</v>
      </c>
      <c r="D20" s="36"/>
    </row>
    <row r="21" spans="1:4" ht="38" customHeight="1" thickBot="1" x14ac:dyDescent="0.35">
      <c r="A21" s="25" t="s">
        <v>20</v>
      </c>
      <c r="B21" s="37">
        <v>245221.82</v>
      </c>
      <c r="C21" s="48">
        <f>SUM(C18:C20)</f>
        <v>179227.24127753254</v>
      </c>
      <c r="D21" s="49">
        <f>B21-C21</f>
        <v>65994.578722467471</v>
      </c>
    </row>
    <row r="22" spans="1:4" ht="13.5" thickBot="1" x14ac:dyDescent="0.35">
      <c r="A22" s="38"/>
      <c r="C22" s="39"/>
      <c r="D22" s="39"/>
    </row>
    <row r="23" spans="1:4" ht="18" customHeight="1" x14ac:dyDescent="0.3">
      <c r="A23" s="1" t="s">
        <v>21</v>
      </c>
      <c r="C23" s="40">
        <v>2442681.9982482325</v>
      </c>
      <c r="D23" s="41"/>
    </row>
    <row r="24" spans="1:4" ht="18" customHeight="1" thickBot="1" x14ac:dyDescent="0.35">
      <c r="A24" s="1" t="s">
        <v>22</v>
      </c>
      <c r="C24" s="42">
        <f>C15</f>
        <v>2411286.7246336099</v>
      </c>
    </row>
    <row r="25" spans="1:4" ht="18" customHeight="1" x14ac:dyDescent="0.3">
      <c r="A25" s="1" t="s">
        <v>23</v>
      </c>
      <c r="C25" s="43">
        <f>C24/C23</f>
        <v>0.98714721210655432</v>
      </c>
    </row>
    <row r="26" spans="1:4" ht="18" customHeight="1" x14ac:dyDescent="0.3">
      <c r="A26" s="53" t="s">
        <v>24</v>
      </c>
      <c r="C26" s="44">
        <f>C23-C24</f>
        <v>31395.273614622653</v>
      </c>
    </row>
    <row r="27" spans="1:4" x14ac:dyDescent="0.3">
      <c r="A27" s="45"/>
    </row>
    <row r="28" spans="1:4" ht="13.5" thickBot="1" x14ac:dyDescent="0.35"/>
    <row r="29" spans="1:4" ht="16.5" customHeight="1" x14ac:dyDescent="0.3">
      <c r="A29" s="45" t="s">
        <v>25</v>
      </c>
      <c r="C29" s="40">
        <v>245221.82408503452</v>
      </c>
    </row>
    <row r="30" spans="1:4" ht="16.5" customHeight="1" x14ac:dyDescent="0.3">
      <c r="A30" s="45" t="s">
        <v>26</v>
      </c>
      <c r="C30" s="46">
        <f>C21</f>
        <v>179227.24127753254</v>
      </c>
    </row>
    <row r="31" spans="1:4" ht="16.5" customHeight="1" thickBot="1" x14ac:dyDescent="0.35">
      <c r="A31" s="45" t="s">
        <v>27</v>
      </c>
      <c r="C31" s="42">
        <v>6878.68</v>
      </c>
    </row>
    <row r="32" spans="1:4" ht="16.5" customHeight="1" x14ac:dyDescent="0.3">
      <c r="A32" s="1" t="s">
        <v>23</v>
      </c>
      <c r="C32" s="43">
        <f>(C31+C30)/C29</f>
        <v>0.75892886765656464</v>
      </c>
    </row>
    <row r="33" spans="1:4" ht="16.5" customHeight="1" x14ac:dyDescent="0.3">
      <c r="A33" s="53" t="s">
        <v>24</v>
      </c>
      <c r="C33" s="41">
        <f>C29-C30-C31</f>
        <v>59115.902807501981</v>
      </c>
    </row>
    <row r="36" spans="1:4" x14ac:dyDescent="0.3">
      <c r="A36" s="53" t="s">
        <v>29</v>
      </c>
    </row>
    <row r="37" spans="1:4" ht="19" customHeight="1" x14ac:dyDescent="0.3">
      <c r="A37" s="45" t="s">
        <v>28</v>
      </c>
    </row>
    <row r="38" spans="1:4" ht="25.5" customHeight="1" x14ac:dyDescent="0.35">
      <c r="A38" s="51" t="s">
        <v>30</v>
      </c>
      <c r="B38" s="52"/>
      <c r="C38" s="52"/>
      <c r="D38" s="52"/>
    </row>
    <row r="39" spans="1:4" ht="25" customHeight="1" x14ac:dyDescent="0.35">
      <c r="A39" s="51" t="s">
        <v>31</v>
      </c>
      <c r="B39" s="52"/>
      <c r="C39" s="52"/>
      <c r="D39" s="52"/>
    </row>
    <row r="40" spans="1:4" ht="26" customHeight="1" x14ac:dyDescent="0.3">
      <c r="A40" s="47"/>
      <c r="B40" s="47"/>
      <c r="C40" s="47"/>
      <c r="D40" s="47"/>
    </row>
    <row r="41" spans="1:4" ht="16.5" customHeight="1" x14ac:dyDescent="0.3"/>
  </sheetData>
  <mergeCells count="3">
    <mergeCell ref="A40:D40"/>
    <mergeCell ref="A38:D38"/>
    <mergeCell ref="A39:D3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PCR financial information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Eleanor Marks</dc:creator>
  <cp:lastModifiedBy>Eleanor Marks</cp:lastModifiedBy>
  <dcterms:created xsi:type="dcterms:W3CDTF">2022-09-22T11:06:34Z</dcterms:created>
  <dcterms:modified xsi:type="dcterms:W3CDTF">2022-09-22T11:13:08Z</dcterms:modified>
</cp:coreProperties>
</file>