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1.xml" ContentType="application/vnd.openxmlformats-officedocument.drawing+xml"/>
  <Override PartName="/xl/worksheets/sheet9.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docProps/app.xml" ContentType="application/vnd.openxmlformats-officedocument.extended-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mc:AlternateContent xmlns:mc="http://schemas.openxmlformats.org/markup-compatibility/2006">
    <mc:Choice Requires="x15">
      <x15ac:absPath xmlns:x15ac="http://schemas.microsoft.com/office/spreadsheetml/2010/11/ac" url="P:\Adaptation Fund\Projects and Programs\Project reports\Tanzania\PPR 6\"/>
    </mc:Choice>
  </mc:AlternateContent>
  <xr:revisionPtr revIDLastSave="0" documentId="8_{BC8DE15C-4CD7-4916-A409-3C632C7D2632}" xr6:coauthVersionLast="31" xr6:coauthVersionMax="31" xr10:uidLastSave="{00000000-0000-0000-0000-000000000000}"/>
  <bookViews>
    <workbookView xWindow="0" yWindow="0" windowWidth="21576" windowHeight="7752" activeTab="2" xr2:uid="{00000000-000D-0000-FFFF-FFFF00000000}"/>
  </bookViews>
  <sheets>
    <sheet name="Overview" sheetId="1" r:id="rId1"/>
    <sheet name="FinancialData" sheetId="2" r:id="rId2"/>
    <sheet name="Risk Assesment" sheetId="4" r:id="rId3"/>
    <sheet name="Rating" sheetId="5" r:id="rId4"/>
    <sheet name="Project Indicators" sheetId="8" r:id="rId5"/>
    <sheet name="Lessons Learned" sheetId="9" r:id="rId6"/>
    <sheet name="Results Tracker" sheetId="11" r:id="rId7"/>
    <sheet name="Units for Indicators" sheetId="6" r:id="rId8"/>
    <sheet name="Sheet1" sheetId="12" r:id="rId9"/>
  </sheets>
  <externalReferences>
    <externalReference r:id="rId10"/>
  </externalReferences>
  <definedNames>
    <definedName name="iincome">#REF!</definedName>
    <definedName name="income" localSheetId="6">#REF!</definedName>
    <definedName name="income">#REF!</definedName>
    <definedName name="incomelevel">'Results Tracker'!$E$136:$E$138</definedName>
    <definedName name="info">'Results Tracker'!$E$155:$E$157</definedName>
    <definedName name="Month">[1]Dropdowns!$G$2:$G$13</definedName>
    <definedName name="overalleffect">'Results Tracker'!$D$155:$D$157</definedName>
    <definedName name="physicalassets">'Results Tracker'!$J$155:$J$163</definedName>
    <definedName name="quality">'Results Tracker'!$B$146:$B$150</definedName>
    <definedName name="question">'Results Tracker'!$F$146:$F$148</definedName>
    <definedName name="responses">'Results Tracker'!$C$146:$C$150</definedName>
    <definedName name="state">'Results Tracker'!$I$150:$I$152</definedName>
    <definedName name="type1">'Results Tracker'!$G$146:$G$149</definedName>
    <definedName name="Year">[1]Dropdowns!$H$2:$H$36</definedName>
    <definedName name="yesno">'Results Tracker'!$E$142:$E$143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49" i="2" l="1"/>
  <c r="F48" i="2"/>
  <c r="F45" i="2" l="1"/>
  <c r="F38" i="2"/>
  <c r="F43" i="2"/>
  <c r="F47" i="2"/>
  <c r="F41" i="2" l="1"/>
  <c r="F39" i="2"/>
  <c r="F30" i="2"/>
  <c r="F25" i="2"/>
  <c r="F21" i="2"/>
  <c r="F29" i="2"/>
  <c r="F27" i="2" l="1"/>
  <c r="F28" i="2"/>
  <c r="F42" i="2" l="1"/>
  <c r="F40" i="2"/>
  <c r="F23" i="2"/>
  <c r="F22" i="2"/>
  <c r="F20" i="2"/>
  <c r="F31" i="2" l="1"/>
  <c r="E27" i="11" l="1"/>
  <c r="I27" i="11" s="1"/>
  <c r="D65" i="11"/>
  <c r="H65"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Mara Baviera</author>
  </authors>
  <commentList>
    <comment ref="D33" authorId="0" shapeId="0" xr:uid="{00000000-0006-0000-0000-000001000000}">
      <text>
        <r>
          <rPr>
            <b/>
            <sz val="9"/>
            <color indexed="81"/>
            <rFont val="Tahoma"/>
            <family val="2"/>
          </rPr>
          <t>Mara Baviera:</t>
        </r>
        <r>
          <rPr>
            <sz val="9"/>
            <color indexed="81"/>
            <rFont val="Tahoma"/>
            <family val="2"/>
          </rPr>
          <t xml:space="preserve">
Previous URL was not working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Lars Christiansen</author>
    <author>Mara Baviera</author>
  </authors>
  <commentList>
    <comment ref="D21" authorId="0" shapeId="0" xr:uid="{00000000-0006-0000-0700-000001000000}">
      <text>
        <r>
          <rPr>
            <b/>
            <sz val="9"/>
            <color indexed="81"/>
            <rFont val="Tahoma"/>
            <family val="2"/>
          </rPr>
          <t>Lars Christiansen:</t>
        </r>
        <r>
          <rPr>
            <sz val="9"/>
            <color indexed="81"/>
            <rFont val="Tahoma"/>
            <family val="2"/>
          </rPr>
          <t xml:space="preserve">
Note: these have been revised based on more detailed inventories conducted during 2016 by local authorities. They are still approximations however and thus represents a best guess based on current information. Information on youth was not possible to obtain at this point.
The definition of </t>
        </r>
        <r>
          <rPr>
            <b/>
            <sz val="9"/>
            <color indexed="81"/>
            <rFont val="Tahoma"/>
            <family val="2"/>
          </rPr>
          <t>direct beneficiaries</t>
        </r>
        <r>
          <rPr>
            <sz val="9"/>
            <color indexed="81"/>
            <rFont val="Tahoma"/>
            <family val="2"/>
          </rPr>
          <t xml:space="preserve"> applied is: people directly impacted by project interventions (e.g. protecting their personal property from impacts of coastal erosion or flooding, recepients of cookstoves, people participating in reforestation or coral activities and/or receiving training).
The definition of </t>
        </r>
        <r>
          <rPr>
            <b/>
            <sz val="9"/>
            <color indexed="81"/>
            <rFont val="Tahoma"/>
            <family val="2"/>
          </rPr>
          <t xml:space="preserve">indirect beneficiaries </t>
        </r>
        <r>
          <rPr>
            <sz val="9"/>
            <color indexed="81"/>
            <rFont val="Tahoma"/>
            <family val="2"/>
          </rPr>
          <t>is: broader population living in neighborhoods targeted by interventions (i.e. Ocean/Obama road, Kigamboni, Ilala, Temeke and Kinandoni). Data is from local authorities and as such subject to some uncertainty and could be further revised in the final assessment by project closure. We are happy to share the raw data if this is of interest to AF.
A wider definition of indirect beneficiaries could also include a general population of Dar es Salaam (e.g. including daily users of the very busy Ocean/Obama road), but we feel the above interpretation is more objective. We are happy to revise based on advise and further definition of terms from AFsec.</t>
        </r>
      </text>
    </comment>
    <comment ref="M21" authorId="0" shapeId="0" xr:uid="{00000000-0006-0000-0700-000002000000}">
      <text>
        <r>
          <rPr>
            <b/>
            <sz val="9"/>
            <color indexed="81"/>
            <rFont val="Tahoma"/>
            <family val="2"/>
          </rPr>
          <t>Lars Christiansen:</t>
        </r>
        <r>
          <rPr>
            <sz val="9"/>
            <color indexed="81"/>
            <rFont val="Tahoma"/>
            <family val="2"/>
          </rPr>
          <t xml:space="preserve">
This represents heads of households  recepients of cookstoves distributed so far (we do not have information on size of households, so direct impact is significantly higher). As infrastructure work had only just started at time of reporting, neither direct or indirect impact can be claimed here (by far the largest target group of quoted targets)</t>
        </r>
      </text>
    </comment>
    <comment ref="N21" authorId="0" shapeId="0" xr:uid="{00000000-0006-0000-0700-000003000000}">
      <text>
        <r>
          <rPr>
            <b/>
            <sz val="9"/>
            <color indexed="81"/>
            <rFont val="Tahoma"/>
            <family val="2"/>
          </rPr>
          <t>Lars Christiansen:</t>
        </r>
        <r>
          <rPr>
            <sz val="9"/>
            <color indexed="81"/>
            <rFont val="Tahoma"/>
            <family val="2"/>
          </rPr>
          <t xml:space="preserve">
This represents heads of households  recepients of cookstoves distributed so far (we do not have information on size of households, so direct impact is significantly higher). As infrastructure work had only just started at time of reporting, neither direct or indirect impact can be claimed here (by far the largest target group of quoted targets)</t>
        </r>
      </text>
    </comment>
    <comment ref="E89" authorId="0" shapeId="0" xr:uid="{00000000-0006-0000-0700-000004000000}">
      <text>
        <r>
          <rPr>
            <b/>
            <sz val="9"/>
            <color indexed="81"/>
            <rFont val="Tahoma"/>
            <family val="2"/>
          </rPr>
          <t>Lars Christiansen:</t>
        </r>
        <r>
          <rPr>
            <sz val="9"/>
            <color indexed="81"/>
            <rFont val="Tahoma"/>
            <family val="2"/>
          </rPr>
          <t xml:space="preserve">
why can't we provide zero as the baseline here??</t>
        </r>
      </text>
    </comment>
    <comment ref="M89" authorId="1" shapeId="0" xr:uid="{85AF2173-4BCF-4E08-B5BD-E73C9805A4DA}">
      <text>
        <r>
          <rPr>
            <b/>
            <sz val="9"/>
            <color indexed="81"/>
            <rFont val="Tahoma"/>
            <charset val="1"/>
          </rPr>
          <t>Mara Baviera:</t>
        </r>
        <r>
          <rPr>
            <sz val="9"/>
            <color indexed="81"/>
            <rFont val="Tahoma"/>
            <charset val="1"/>
          </rPr>
          <t xml:space="preserve">
performance at mid-term is 0</t>
        </r>
      </text>
    </comment>
    <comment ref="D92" authorId="0" shapeId="0" xr:uid="{00000000-0006-0000-0700-000005000000}">
      <text>
        <r>
          <rPr>
            <b/>
            <sz val="9"/>
            <color indexed="81"/>
            <rFont val="Tahoma"/>
            <family val="2"/>
          </rPr>
          <t>Lars Christiansen:</t>
        </r>
        <r>
          <rPr>
            <sz val="9"/>
            <color indexed="81"/>
            <rFont val="Tahoma"/>
            <family val="2"/>
          </rPr>
          <t xml:space="preserve">
Corals are not an option so have left out</t>
        </r>
      </text>
    </comment>
    <comment ref="E95" authorId="0" shapeId="0" xr:uid="{00000000-0006-0000-0700-000006000000}">
      <text>
        <r>
          <rPr>
            <b/>
            <sz val="9"/>
            <color indexed="81"/>
            <rFont val="Tahoma"/>
            <family val="2"/>
          </rPr>
          <t>Lars Christiansen:</t>
        </r>
        <r>
          <rPr>
            <sz val="9"/>
            <color indexed="81"/>
            <rFont val="Tahoma"/>
            <family val="2"/>
          </rPr>
          <t xml:space="preserve">
see above why can't this be 0?</t>
        </r>
      </text>
    </comment>
    <comment ref="I95" authorId="0" shapeId="0" xr:uid="{00000000-0006-0000-0700-000007000000}">
      <text>
        <r>
          <rPr>
            <b/>
            <sz val="9"/>
            <color indexed="81"/>
            <rFont val="Tahoma"/>
            <family val="2"/>
          </rPr>
          <t>Lars Christiansen:</t>
        </r>
        <r>
          <rPr>
            <sz val="9"/>
            <color indexed="81"/>
            <rFont val="Tahoma"/>
            <family val="2"/>
          </rPr>
          <t xml:space="preserve">
Cannot provide 1.5, which is the accurate target for  shoreline rehabilitation. Very hard to use this template with so many restrictions on format!</t>
        </r>
      </text>
    </comment>
    <comment ref="M95" authorId="1" shapeId="0" xr:uid="{1AF8041C-7264-4E59-AA32-3F96D8881B8B}">
      <text>
        <r>
          <rPr>
            <b/>
            <sz val="9"/>
            <color indexed="81"/>
            <rFont val="Tahoma"/>
            <charset val="1"/>
          </rPr>
          <t>Mara Baviera:</t>
        </r>
        <r>
          <rPr>
            <sz val="9"/>
            <color indexed="81"/>
            <rFont val="Tahoma"/>
            <charset val="1"/>
          </rPr>
          <t xml:space="preserve">
Performance at mid-term is 0.</t>
        </r>
      </text>
    </comment>
  </commentList>
</comments>
</file>

<file path=xl/sharedStrings.xml><?xml version="1.0" encoding="utf-8"?>
<sst xmlns="http://schemas.openxmlformats.org/spreadsheetml/2006/main" count="1751" uniqueCount="853">
  <si>
    <t>Project Performance Report (PPR)</t>
  </si>
  <si>
    <t>Period of Report (Dates)</t>
  </si>
  <si>
    <t xml:space="preserve">Project Title: </t>
  </si>
  <si>
    <t>Implementation of Concrete Adaptation Measures to Reduce Vulnerability of Livelihoods and Economy of Coastal Communities of Tanzania</t>
  </si>
  <si>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</si>
  <si>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</si>
  <si>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</si>
  <si>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</si>
  <si>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</si>
  <si>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</si>
  <si>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</si>
  <si>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</si>
  <si>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</si>
  <si>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 xml:space="preserve">Database Number: </t>
  </si>
  <si>
    <t>AFB-5060-1111-2G48</t>
  </si>
  <si>
    <t>Afghanistan</t>
  </si>
  <si>
    <t>FP</t>
  </si>
  <si>
    <t>Yes</t>
  </si>
  <si>
    <t>Biodiversity</t>
  </si>
  <si>
    <t>U</t>
  </si>
  <si>
    <t>BD-SP1-PA Financing</t>
  </si>
  <si>
    <t>1: Arid &amp; semi-arid ecosystems</t>
  </si>
  <si>
    <t>Implementing Entity (IE) [name]:</t>
  </si>
  <si>
    <t>UNEP</t>
  </si>
  <si>
    <t>Albania</t>
  </si>
  <si>
    <t>MSP</t>
  </si>
  <si>
    <t>No</t>
  </si>
  <si>
    <t>Climate Change Adaptation</t>
  </si>
  <si>
    <t>S</t>
  </si>
  <si>
    <t>BD-SP2-Marine PA</t>
  </si>
  <si>
    <t>2: Coastal, marine &amp; freshwater ecosystems</t>
  </si>
  <si>
    <t>Type of IE:</t>
  </si>
  <si>
    <t>MIE</t>
  </si>
  <si>
    <t>Algeria</t>
  </si>
  <si>
    <t>EA</t>
  </si>
  <si>
    <t>Climate Change Mitigation</t>
  </si>
  <si>
    <t>MU</t>
  </si>
  <si>
    <t>BD-SP3-PA Networks</t>
  </si>
  <si>
    <t>3: Forest ecosystems</t>
  </si>
  <si>
    <t xml:space="preserve">Country(ies): </t>
  </si>
  <si>
    <t>United Republic of Tanzania</t>
  </si>
  <si>
    <t>Angola</t>
  </si>
  <si>
    <t>International Waters</t>
  </si>
  <si>
    <t>Good</t>
  </si>
  <si>
    <t>BD-SP5-Markets</t>
  </si>
  <si>
    <t>13: Conservation and Sustainable Use of Biological Diversity Important to Agriculture</t>
  </si>
  <si>
    <t>Relevant Geographic Points (i.e. cities, villages, bodies of water):</t>
  </si>
  <si>
    <t>Argentina</t>
  </si>
  <si>
    <t>Multiple Focal Area</t>
  </si>
  <si>
    <t>BD-SP7-Invasive Alien Species(IAS)</t>
  </si>
  <si>
    <t>6: Promoting the adoption of renewable energy by removing barriers and reducing implementation costs</t>
  </si>
  <si>
    <t>CC-SP2- Industrial EE</t>
  </si>
  <si>
    <t>8: Waterbody based operational program</t>
  </si>
  <si>
    <t>Project Milestones</t>
  </si>
  <si>
    <t>CC-SP3-RE,CC-SP4-Biomass</t>
  </si>
  <si>
    <t>9: Integrated Land and Water multiple focal area</t>
  </si>
  <si>
    <t>Milestone</t>
  </si>
  <si>
    <t>Bahamas</t>
  </si>
  <si>
    <t>CC-SP5-Transport</t>
  </si>
  <si>
    <t>10: Contaminants based operational program</t>
  </si>
  <si>
    <t>AFB Approval Date:</t>
  </si>
  <si>
    <t>IE-AFB Agreement Signature Date:</t>
  </si>
  <si>
    <t>CC-SP6-LULUCF</t>
  </si>
  <si>
    <t>12: Integrated Ecosystem Management</t>
  </si>
  <si>
    <t>Start of Project/Programme:</t>
  </si>
  <si>
    <t>Cross cutting capacity building</t>
  </si>
  <si>
    <t>14: Persistent Organic Pollutants</t>
  </si>
  <si>
    <t>Mid-term Review Date (if planned):</t>
  </si>
  <si>
    <t>Terminal Evaluation Date:</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</si>
  <si>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</si>
  <si>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</si>
  <si>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</si>
  <si>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</si>
  <si>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</si>
  <si>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</si>
  <si>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</si>
  <si>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</si>
  <si>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</si>
  <si>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</si>
  <si>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</si>
  <si>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</si>
  <si>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</si>
  <si>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</si>
  <si>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Freddy_Manyika@hotmail.com</t>
  </si>
  <si>
    <t>Ecuador</t>
  </si>
  <si>
    <t xml:space="preserve">Date: </t>
  </si>
  <si>
    <t>Egypt</t>
  </si>
  <si>
    <t>Government DA</t>
  </si>
  <si>
    <t>El Salvador</t>
  </si>
  <si>
    <t>Equatoral Guinea</t>
  </si>
  <si>
    <t>Eritrea</t>
  </si>
  <si>
    <t>Estonia</t>
  </si>
  <si>
    <t>Implementing Entity</t>
  </si>
  <si>
    <t>Ethiopia</t>
  </si>
  <si>
    <t>Fiji</t>
  </si>
  <si>
    <t>Finland</t>
  </si>
  <si>
    <t>France</t>
  </si>
  <si>
    <t>Executing Agency</t>
  </si>
  <si>
    <t>Gambia</t>
  </si>
  <si>
    <t>Vice President's Office</t>
  </si>
  <si>
    <t>Georgia</t>
  </si>
  <si>
    <t xml:space="preserve">ps@vpo.go.tz </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</si>
  <si>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</si>
  <si>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</si>
  <si>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</si>
  <si>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</si>
  <si>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</si>
  <si>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</si>
  <si>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</si>
  <si>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</si>
  <si>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</si>
  <si>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</si>
  <si>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</si>
  <si>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</si>
  <si>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</si>
  <si>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</si>
  <si>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</si>
  <si>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</si>
  <si>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</si>
  <si>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</si>
  <si>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</si>
  <si>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</si>
  <si>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</si>
  <si>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</si>
  <si>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</si>
  <si>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</si>
  <si>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</si>
  <si>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</si>
  <si>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</si>
  <si>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</si>
  <si>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</si>
  <si>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</si>
  <si>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</si>
  <si>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</si>
  <si>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</si>
  <si>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</si>
  <si>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</si>
  <si>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</si>
  <si>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</si>
  <si>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</si>
  <si>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</si>
  <si>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</si>
  <si>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</si>
  <si>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</si>
  <si>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</si>
  <si>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</si>
  <si>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</si>
  <si>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</si>
  <si>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</si>
  <si>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</si>
  <si>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</si>
  <si>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</si>
  <si>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</si>
  <si>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</si>
  <si>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</si>
  <si>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</si>
  <si>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</si>
  <si>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</si>
  <si>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</si>
  <si>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</si>
  <si>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</si>
  <si>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</si>
  <si>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</si>
  <si>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</si>
  <si>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</si>
  <si>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</si>
  <si>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</si>
  <si>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</si>
  <si>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</si>
  <si>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</si>
  <si>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</si>
  <si>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</si>
  <si>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</si>
  <si>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</si>
  <si>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</si>
  <si>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</si>
  <si>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</si>
  <si>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</si>
  <si>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</si>
  <si>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</si>
  <si>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</si>
  <si>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</si>
  <si>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</si>
  <si>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</si>
  <si>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</si>
  <si>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</si>
  <si>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</si>
  <si>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</si>
  <si>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</si>
  <si>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</si>
  <si>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</si>
  <si>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</si>
  <si>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</si>
  <si>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</si>
  <si>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</si>
  <si>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</si>
  <si>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</si>
  <si>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</si>
  <si>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</si>
  <si>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</si>
  <si>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</si>
  <si>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</si>
  <si>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</si>
  <si>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</si>
  <si>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</si>
  <si>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</si>
  <si>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</si>
  <si>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</si>
  <si>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</si>
  <si>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</si>
  <si>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</si>
  <si>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</si>
  <si>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</si>
  <si>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</si>
  <si>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</si>
  <si>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</si>
  <si>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</si>
  <si>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</si>
  <si>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</si>
  <si>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</si>
  <si>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States of America</t>
  </si>
  <si>
    <t>Uruguay</t>
  </si>
  <si>
    <t>Uzbekistan</t>
  </si>
  <si>
    <t>Vanuatu</t>
  </si>
  <si>
    <t>Venezuela, Bolivarian Republic of</t>
  </si>
  <si>
    <t>Viet Nam</t>
  </si>
  <si>
    <t>Yemen</t>
  </si>
  <si>
    <t>Zambia</t>
  </si>
  <si>
    <t>Zimbabwe</t>
  </si>
  <si>
    <t xml:space="preserve">DISBURSEMENT OF AF GRANT FUNDS </t>
  </si>
  <si>
    <t>How much of the total AF grant as noted in Project Document plus any project preparation grant has been spent to date?</t>
  </si>
  <si>
    <t>Add any comments on AF Grant Funds. (word limit=200)</t>
  </si>
  <si>
    <t xml:space="preserve">INVESTMENT INCOME </t>
  </si>
  <si>
    <t>Amount of annual investment income generated from the Adaptation Fund’s grant</t>
  </si>
  <si>
    <t>EXPENDITURE DATA</t>
  </si>
  <si>
    <t>List ouput and corresponding amount spent for the current reporting period</t>
  </si>
  <si>
    <t>ITEM / ACTIVITY / ACTION</t>
  </si>
  <si>
    <t>AMOUNT</t>
  </si>
  <si>
    <t>Output 1.1: Sea wall raised, rehabilitated and constructed in areas showing particular damage</t>
  </si>
  <si>
    <t>Output 1.2: Effective storm and flood drainage systems in urban areas and near coastal communities cleaned, rehabilitated</t>
  </si>
  <si>
    <t>Output 1.3: EIA and feasibility study undertaken</t>
  </si>
  <si>
    <t>Output 2.1: Mangrove rehabilitated through planting of resilient seedlings, dredging and the creation of no-take buffer zones</t>
  </si>
  <si>
    <t>Output 2.2: Appropriate alternative energy (efficient cook stoves, small solar) technology transferred for avoided deforestation including through training</t>
  </si>
  <si>
    <t>Output 2.3: Coral reef rehabilitated and protected in coastal sites</t>
  </si>
  <si>
    <t>Output 2.4: Shoreline rehabilitated and stabilized using indigeneous resilient trees and grasses</t>
  </si>
  <si>
    <t>Output 3.1:  Performance of a baseline study based on coastal vulnerability</t>
  </si>
  <si>
    <t>Output 3.2: Climate change  observatory for Tanzania for ongoing monitoring of CZM and coastal environmental status and scientific research created and operational</t>
  </si>
  <si>
    <t>Output 3.3: Assessment of the economic viability and practical feasibility of adaptation measures (i.e. through undertaking cost-benefit analyses)</t>
  </si>
  <si>
    <t xml:space="preserve"> Output 3.4:District level administration have the capacity to adequately manage rehabilitated infrastructure</t>
  </si>
  <si>
    <t>Output 3.5: One EBICAM action plan for the coastal region approved</t>
  </si>
  <si>
    <t>Monitoring and Evaluation</t>
  </si>
  <si>
    <t xml:space="preserve">Project Execution </t>
  </si>
  <si>
    <t>TOTAL</t>
  </si>
  <si>
    <t>PLANNED EXPENDITURE SCHEDULE</t>
  </si>
  <si>
    <t>List outputs planned and corresponding projected cost for the upcoming reporting period</t>
  </si>
  <si>
    <t>PROJECTED COST</t>
  </si>
  <si>
    <t>Est. Completion Date</t>
  </si>
  <si>
    <r>
      <t xml:space="preserve">ACTUAL CO-FINANCING </t>
    </r>
    <r>
      <rPr>
        <i/>
        <sz val="11"/>
        <color indexed="8"/>
        <rFont val="Times New Roman"/>
        <family val="1"/>
      </rPr>
      <t xml:space="preserve">(If the MTR or TE have not been undertaken this reporting period, DO NOT report on actual co-financing.) </t>
    </r>
  </si>
  <si>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</si>
  <si>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</si>
  <si>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</si>
  <si>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IDENTIFIED RISKS</t>
  </si>
  <si>
    <t>List all Risks identified in project preparation phase and what  steps are being taken to mitigate them</t>
  </si>
  <si>
    <t>Identified Risk</t>
  </si>
  <si>
    <t>Current Status</t>
  </si>
  <si>
    <t>Steps Taken to Mitigate Risk</t>
  </si>
  <si>
    <t>Operational: The multiple ongoing initiatives on climate adaptation in Tanzania could cause operational delays for this project</t>
  </si>
  <si>
    <t>Low</t>
  </si>
  <si>
    <t>Political: the project could experience difficulties in coordination and oversight for activities delivered at various sectors, levels of governments or by multiple partners</t>
  </si>
  <si>
    <t>Environmental: Extreme weather events such as tropical storms, floods or droughts could hinder progress in ecosystem rehabilitation and infrastructure activities</t>
  </si>
  <si>
    <t>Medium</t>
  </si>
  <si>
    <t>Financial: market and price fluctuations could cause price variations and variations in costs of certain project activities, leading to budgetary constraints.</t>
  </si>
  <si>
    <t>Critical Risks Affecting Progress (Not identified at project design)</t>
  </si>
  <si>
    <t>Identify Risks with a 50% or &gt; likelihood of affecting progress of project</t>
  </si>
  <si>
    <t>Vice President's Office (VPO) "the executing entity" low executions rate due to internal procurement procedures.</t>
  </si>
  <si>
    <t>Risk Measures: Were there any risk mitigation measures employed during the current reporting period?  If so, were risks reduced?  If not, why were these risks not reduced?</t>
  </si>
  <si>
    <t>Add any comments relevant to risk mitigation (word limit = 500)</t>
  </si>
  <si>
    <t xml:space="preserve">RATING ON IMPLEMENTATION PROGRESS </t>
  </si>
  <si>
    <t>For rating definitions please see bottom of page.</t>
  </si>
  <si>
    <t>Progress on Key Milestones</t>
  </si>
  <si>
    <t>Expected Progress</t>
  </si>
  <si>
    <t>Progress to Date</t>
  </si>
  <si>
    <t>Rating</t>
  </si>
  <si>
    <t xml:space="preserve">Project Manager/Coordinator: </t>
  </si>
  <si>
    <t>Component 1 - Addressing climate change impacts on key infrastructure and settlements</t>
  </si>
  <si>
    <t>Rehabilitate, construct and upgrade coastal
protection facilities to
protect settlements
economic and cultural
infrastructure</t>
  </si>
  <si>
    <t>Cleaning up of the drainage channels, rehabilitation of storm drains</t>
  </si>
  <si>
    <t>EIA and feasibility study</t>
  </si>
  <si>
    <t>Component 2 – Ecosystem-based Integrated Coastal Area Management</t>
  </si>
  <si>
    <t xml:space="preserve">Mangrove rehabilitation </t>
  </si>
  <si>
    <t>MS</t>
  </si>
  <si>
    <t>Appropriate alternative energy</t>
  </si>
  <si>
    <t>Coral reef rehabilitation and protection</t>
  </si>
  <si>
    <t>Shoreline stabilization through reforestation</t>
  </si>
  <si>
    <t>Component 3 – Knowledge, coastal monitoring and policy linkages</t>
  </si>
  <si>
    <t>Stocktaking</t>
  </si>
  <si>
    <t xml:space="preserve">Coastal monitoring and assessment      </t>
  </si>
  <si>
    <t>Policy linkages</t>
  </si>
  <si>
    <t>Project operation and management</t>
  </si>
  <si>
    <t>Procurement</t>
  </si>
  <si>
    <t>Monitoring and evaluation</t>
  </si>
  <si>
    <t>Establish project management team</t>
  </si>
  <si>
    <t xml:space="preserve">Establish the National project management team.                                                            Procure the Senior Technical Advisor.
</t>
  </si>
  <si>
    <t>Overall Rating</t>
  </si>
  <si>
    <t>Please Provide the Name and Contact information of person(s) reponsible for completeling the Rating section</t>
  </si>
  <si>
    <t>Kanizio Fredrick Manyika</t>
  </si>
  <si>
    <t xml:space="preserve">Implementing Agency  </t>
  </si>
  <si>
    <t>See above.</t>
  </si>
  <si>
    <t>Coastal monitoring and assessment</t>
  </si>
  <si>
    <t>Other</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</si>
  <si>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</si>
  <si>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Rating Definitions</t>
  </si>
  <si>
    <t>Highly Satisfactory (HS)</t>
  </si>
  <si>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</si>
  <si>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t>Satisfactory (S)</t>
  </si>
  <si>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</si>
  <si>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t>Marginally Satisfactory (MS)</t>
  </si>
  <si>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</si>
  <si>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t>Marginally Unsatisfactory (MU)</t>
  </si>
  <si>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</si>
  <si>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t>Unsatisfactory (U)</t>
  </si>
  <si>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</si>
  <si>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t>Highly Unsatisfactory (U)</t>
  </si>
  <si>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</si>
  <si>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PROJECT Indicators</t>
  </si>
  <si>
    <t>Please provide all indicators being tracked for the project as outlined in the project document</t>
  </si>
  <si>
    <t>Type of Indicator (indicators towards Objectives, Outcomes, etc…)</t>
  </si>
  <si>
    <t>Type of Indicator</t>
  </si>
  <si>
    <t>Indicator</t>
  </si>
  <si>
    <t>Baseline</t>
  </si>
  <si>
    <t>Progress since inception</t>
  </si>
  <si>
    <t>Target for Project End</t>
  </si>
  <si>
    <t xml:space="preserve">Quantitative </t>
  </si>
  <si>
    <t>Length of sea walls raised and rehabilitated
(m)</t>
  </si>
  <si>
    <t>1400 linear meters of seawall rehabilitated along Ocean Road and Kingamboni</t>
  </si>
  <si>
    <t>Length of drainage channels contructed, rehabilitated and upgraded (m)</t>
  </si>
  <si>
    <t>A total length of 6650m showing severe degradation. This is a total length of four sites of  Butiama: 1650m, Kawe: 2650m, Bungoni: 1050m and Mtoni: 1300m.</t>
  </si>
  <si>
    <t>By project end-point, at least 2300m  of drainage channels cleaned and rehabilitetd</t>
  </si>
  <si>
    <t>Component 2 - Ecosystem-Based Integrated Coastal Area Management (EBICAM)</t>
  </si>
  <si>
    <t xml:space="preserve">Number of households receiving: i) efficient cookstoves; and ii) training on optimal use and maintenance of these stoves (disaggregated by age and gender). </t>
  </si>
  <si>
    <t>Average wood fuel consumption per capita in Tanzania is 1 to 1.3m3; fuelwood efficiency is estimated at less than 10% on
average in all sites; estimated mangrove
deforestation rate is 2% per year</t>
  </si>
  <si>
    <t>By project end-point, at least 1,500 households from Ilala, Kinondoni and Temeke Municipal Councils</t>
  </si>
  <si>
    <t>Area of
mangroves
under
rehabilitation</t>
  </si>
  <si>
    <t>there are
approximately
2,000 ha of
mangroves in Dar
es Salaam
surroundings</t>
  </si>
  <si>
    <t>Area of reef rehabilitated</t>
  </si>
  <si>
    <t>No recent local data available. Latest data sets show low biocover in existing reefs</t>
  </si>
  <si>
    <t>Km of shoreline
stabilized using
vegetation</t>
  </si>
  <si>
    <t>rate of coastal
erosion estimated
between 3 and
8m per year
according to
recent site
specific surveys</t>
  </si>
  <si>
    <t>Component 3 - Knowledge, coastal monitoring and policy linkages</t>
  </si>
  <si>
    <t>Availability of a comprehensive
baseline study for coastal vulnerability; available knowledge
gathered</t>
  </si>
  <si>
    <t>No baseline data</t>
  </si>
  <si>
    <t>1 baseline study in year 1</t>
  </si>
  <si>
    <t>Qualitative</t>
  </si>
  <si>
    <t>Effective implementation of clearing house function</t>
  </si>
  <si>
    <t xml:space="preserve">No baseline data </t>
  </si>
  <si>
    <t>clearing house function is operational by mid-term</t>
  </si>
  <si>
    <t>Cost-effective measures are identified for upscaling and policy uptake</t>
  </si>
  <si>
    <t>number of policy briefs provided to key sectors and regulators; number of workshops</t>
  </si>
  <si>
    <t>No baseline data                0 workshops</t>
  </si>
  <si>
    <t>Annually, 2 policy briefs (1 on measures to adapt to climate change, 1 on general lessons learned).2 workshops (1 on cost-effective measures to adapt to climate change, 1 on general lessons learned).</t>
  </si>
  <si>
    <t>Number of reports developed through the AF project on required district budget allocations to maintain infrastructure for adaptation to climate change.</t>
  </si>
  <si>
    <t xml:space="preserve"> 1 report.</t>
  </si>
  <si>
    <t>Number of plans approved</t>
  </si>
  <si>
    <t>no plans yet available but ICZM capacity exists</t>
  </si>
  <si>
    <t>One EBICAM Action plan of  Region approved by end of project.</t>
  </si>
  <si>
    <t>QUALITATIVE MEASURES and LESSONS LEARNED</t>
  </si>
  <si>
    <t>Please complete the following section every reporting period</t>
  </si>
  <si>
    <t>Implementation and Adaptive Management</t>
  </si>
  <si>
    <t>Response</t>
  </si>
  <si>
    <t>What implementation issues/lessons, either positive or negative, affected progress?</t>
  </si>
  <si>
    <t>Were there any delays in implementation?  If so, include any causes of delays. What measures have been taken to reduce delays?</t>
  </si>
  <si>
    <t>Describe any changes undertaken to improve results on the ground or any changes made to project outputs (i.e. changes to project design)</t>
  </si>
  <si>
    <t>How have gender considerations been taken into consideration during the reporting period? What have been the lessons learned as a consequence of inclusion of such considerations on project performance or impacts?</t>
  </si>
  <si>
    <t>Lessons and measures related to coordination with the LDCF project 'Developing core capacity to address adaptation to climate change in Tanzania in productive coastal zones'</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</si>
  <si>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</si>
  <si>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Lessons for Adaptation</t>
  </si>
  <si>
    <t>Climate Resilience Measures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</si>
  <si>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</si>
  <si>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</si>
  <si>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Concrete Adaptation Interventions</t>
  </si>
  <si>
    <t>What have been the lessons learned, both positive and negative, in implementing concrete adaptation interventions that would be relevant to the design and implementation of future projects/programmes implementing concrete adaptation interventions?</t>
  </si>
  <si>
    <t>What is the potential for the concrete adaptation interventions undertaken by the project/programme to be replicated and scaled up both within and outside the project area?</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</si>
  <si>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</si>
  <si>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</si>
  <si>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</si>
  <si>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</si>
  <si>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</si>
  <si>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How has existing information/data/knowledge been used to inform project development and implementation? What kinds of information/data/knowledge were used?</t>
  </si>
  <si>
    <t>If learning objectives have been established, have they been met? Please describe.</t>
  </si>
  <si>
    <t>Describe any difficulties there have been in  accessing or retrieving existing information (data or knowledge) that is relevant to the project. Please provide suggestions for improving access to the relevant data.</t>
  </si>
  <si>
    <t>Has the identification of learning objectives contributed to the outcomes of the project? In what ways have they contributed?</t>
  </si>
  <si>
    <t xml:space="preserve">Results Tracker for Adaptation Fund (AF)  Projects    </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</si>
  <si>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</si>
  <si>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</si>
  <si>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Link: http://www.adaptation-fund.org/sites/default/files/Results%20Framework%20and%20Baseline%20Guidance%20final.pdf</t>
  </si>
  <si>
    <t>Adaptation Fund Strategic Results Framework</t>
  </si>
  <si>
    <t>Project ID</t>
  </si>
  <si>
    <t>Type of implementing entity</t>
  </si>
  <si>
    <t>Country</t>
  </si>
  <si>
    <t>Tanzania</t>
  </si>
  <si>
    <t>Region</t>
  </si>
  <si>
    <t>Africa</t>
  </si>
  <si>
    <t>Sector</t>
  </si>
  <si>
    <t>Coastal management</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</si>
  <si>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</si>
  <si>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</si>
  <si>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</si>
  <si>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</si>
  <si>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</si>
  <si>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indexed="8"/>
        <rFont val="Calibri"/>
        <family val="2"/>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</si>
  <si>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</si>
  <si>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</si>
  <si>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</si>
  <si>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</si>
  <si>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</si>
  <si>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</si>
  <si>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</si>
  <si>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</si>
  <si>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</si>
  <si>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</si>
  <si>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</si>
  <si>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Coastal flooding</t>
  </si>
  <si>
    <t>4: Effective</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</si>
  <si>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</si>
  <si>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</si>
  <si>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</si>
  <si>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</si>
  <si>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</si>
  <si>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</si>
  <si>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Multi-sector</t>
  </si>
  <si>
    <t>National</t>
  </si>
  <si>
    <t>3: Risk and vulnterability assessments completed or updated</t>
  </si>
  <si>
    <t>Output 1.2 Targeted population groups covered by adequate risk reduction systems</t>
  </si>
  <si>
    <r>
      <rPr>
        <b/>
        <u/>
        <sz val="11"/>
        <color indexed="8"/>
        <rFont val="Calibri"/>
        <family val="2"/>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</si>
  <si>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</si>
  <si>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</si>
  <si>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</si>
  <si>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</si>
  <si>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</si>
  <si>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</si>
  <si>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</si>
  <si>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</si>
  <si>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</si>
  <si>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2: Low capacity</t>
  </si>
  <si>
    <t>4: High capacity</t>
  </si>
  <si>
    <t>3: Medium capacity</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</si>
  <si>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</si>
  <si>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</si>
  <si>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</si>
  <si>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</si>
  <si>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</si>
  <si>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Public</t>
  </si>
  <si>
    <t>Indicator 2.1.2: No. of targeted institutions with increased capacity to minimize exposure to climate variability risks</t>
  </si>
  <si>
    <t>Local</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</si>
  <si>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</si>
  <si>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</si>
  <si>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</si>
  <si>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</si>
  <si>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Indicator 3.1.1: Percentage in targeted population awareness of predicted adverse impacts of climate change, and of appropriate responses</t>
  </si>
  <si>
    <t>No. of targeted beneficiaries</t>
  </si>
  <si>
    <t>% of female participants targeted</t>
  </si>
  <si>
    <t>Level of awareness</t>
  </si>
  <si>
    <t>3: Partially aware</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</si>
  <si>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</si>
  <si>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</si>
  <si>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</si>
  <si>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</si>
  <si>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</si>
  <si>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2: Partially responsive (Lacks most elements)</t>
  </si>
  <si>
    <t>4: Mostly responsive (Most defined elements)</t>
  </si>
  <si>
    <r>
      <rPr>
        <b/>
        <u/>
        <sz val="11"/>
        <color indexed="8"/>
        <rFont val="Calibri"/>
        <family val="2"/>
      </rPr>
      <t>Core Indicator</t>
    </r>
    <r>
      <rPr>
        <sz val="11"/>
        <color theme="1"/>
        <rFont val="Calibri"/>
        <family val="2"/>
        <scheme val="minor"/>
      </rPr>
      <t xml:space="preserve"> 4.2: Assets produced, developed, improved or strengthened</t>
    </r>
  </si>
  <si>
    <t>Targeted asset</t>
  </si>
  <si>
    <t>Changes in asset (quantitative or qualitative)</t>
  </si>
  <si>
    <t>2: Physical asset (produced/improved/strenghtened)</t>
  </si>
  <si>
    <t>1: Not improved</t>
  </si>
  <si>
    <t>4: Mostly Improved</t>
  </si>
  <si>
    <t>Urban development</t>
  </si>
  <si>
    <t>Output 4: Vulnerable development sector services and infrastructure assets strengthened in response to climate change impacts, including variability</t>
  </si>
  <si>
    <t>Indicator 4.1.1: No. and type of development sector services to respond to new conditions resulting from climate variability and change</t>
  </si>
  <si>
    <t>Number of services</t>
  </si>
  <si>
    <t>Multi-community</t>
  </si>
  <si>
    <t>Disaster risk reduction</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</si>
  <si>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</si>
  <si>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</si>
  <si>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</si>
  <si>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3: Moderately effective</t>
  </si>
  <si>
    <t>biological assets</t>
  </si>
  <si>
    <t>Output 5: Vulnerable ecosystem services and natural resource assets strengthned in response to climate change impacts, including variability</t>
  </si>
  <si>
    <r>
      <rPr>
        <b/>
        <u/>
        <sz val="11"/>
        <color indexed="8"/>
        <rFont val="Calibri"/>
        <family val="2"/>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</si>
  <si>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</si>
  <si>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</si>
  <si>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</si>
  <si>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</si>
  <si>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Mangroves</t>
  </si>
  <si>
    <t>ha rehabilitated</t>
  </si>
  <si>
    <t>2: Partially effective</t>
  </si>
  <si>
    <t>Coasts</t>
  </si>
  <si>
    <t>km rehabilitated</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</si>
  <si>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</si>
  <si>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</si>
  <si>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</si>
  <si>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</si>
  <si>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</si>
  <si>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</si>
  <si>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</si>
  <si>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</si>
  <si>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</si>
  <si>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</si>
  <si>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</si>
  <si>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</si>
  <si>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</si>
  <si>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</si>
  <si>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indexed="8"/>
        <rFont val="Calibri"/>
        <family val="2"/>
      </rPr>
      <t>Core Indicator</t>
    </r>
    <r>
      <rPr>
        <sz val="11"/>
        <color theme="1"/>
        <rFont val="Calibri"/>
        <family val="2"/>
        <scheme val="minor"/>
      </rPr>
      <t xml:space="preserve"> 6.1.2: Increased income, or avoided decrease in income</t>
    </r>
  </si>
  <si>
    <r>
      <t xml:space="preserve">Number of households </t>
    </r>
    <r>
      <rPr>
        <i/>
        <sz val="9"/>
        <color indexed="8"/>
        <rFont val="Calibri"/>
        <family val="2"/>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</si>
  <si>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</si>
  <si>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</si>
  <si>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</si>
  <si>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</si>
  <si>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</si>
  <si>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3: Some</t>
  </si>
  <si>
    <t>Output 7:Improved integration of climate-resilience strategies into country development plans</t>
  </si>
  <si>
    <t>Indicator 7.1: No. of policies introduced or adjusted to address climate change risks</t>
  </si>
  <si>
    <t>No. of Policies introduced or adjusted</t>
  </si>
  <si>
    <t>Environmental policy</t>
  </si>
  <si>
    <t>Indicator 7.2: No. of targeted development strategies with incorporated climate change priorities enforced</t>
  </si>
  <si>
    <t>No. of Development strategies</t>
  </si>
  <si>
    <t>Regulation</t>
  </si>
  <si>
    <t>Effectiveness</t>
  </si>
  <si>
    <t>3: Partially enforced (Some elements implemented)</t>
  </si>
  <si>
    <t>4: Enforced (Most elements implemented)</t>
  </si>
  <si>
    <t>Glacier lake outburst flood</t>
  </si>
  <si>
    <t>Inland flooding</t>
  </si>
  <si>
    <t>fr</t>
  </si>
  <si>
    <t>Company policy</t>
  </si>
  <si>
    <t>5: Fully enforced (All elements implemented)</t>
  </si>
  <si>
    <t>Salinization</t>
  </si>
  <si>
    <t>Decrease</t>
  </si>
  <si>
    <t>land</t>
  </si>
  <si>
    <t>Communication &amp; Information policy</t>
  </si>
  <si>
    <t>Drought</t>
  </si>
  <si>
    <t>Same</t>
  </si>
  <si>
    <t>water areas</t>
  </si>
  <si>
    <t>Defense policy</t>
  </si>
  <si>
    <t>Wind</t>
  </si>
  <si>
    <t>subsoil assets</t>
  </si>
  <si>
    <t>increased adpative capacity</t>
  </si>
  <si>
    <t>Domestic policy</t>
  </si>
  <si>
    <t>2: Partially not enforced (Most elements not implemented)</t>
  </si>
  <si>
    <t>Agribusiness</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</si>
  <si>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</si>
  <si>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</si>
  <si>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</si>
  <si>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</si>
  <si>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</si>
  <si>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</si>
  <si>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</si>
  <si>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</si>
  <si>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</si>
  <si>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</si>
  <si>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</si>
  <si>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</si>
  <si>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</si>
  <si>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</si>
  <si>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</si>
  <si>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</si>
  <si>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</si>
  <si>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</si>
  <si>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</si>
  <si>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</si>
  <si>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</si>
  <si>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</si>
  <si>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</si>
  <si>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Fishing</t>
  </si>
  <si>
    <t>Personal capital</t>
  </si>
  <si>
    <t>Select</t>
  </si>
  <si>
    <t>5: All</t>
  </si>
  <si>
    <t>Community</t>
  </si>
  <si>
    <t>2: Most not integrated</t>
  </si>
  <si>
    <t>Forestry</t>
  </si>
  <si>
    <t>Adaptation strategies</t>
  </si>
  <si>
    <t>4: Almost all</t>
  </si>
  <si>
    <t>Private</t>
  </si>
  <si>
    <t>1: None</t>
  </si>
  <si>
    <t>Handicrafts</t>
  </si>
  <si>
    <t>3: Half</t>
  </si>
  <si>
    <t>Departmental</t>
  </si>
  <si>
    <t>Livestock production</t>
  </si>
  <si>
    <t>2: Some</t>
  </si>
  <si>
    <t>NGO</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</si>
  <si>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</si>
  <si>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</si>
  <si>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</si>
  <si>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</si>
  <si>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</si>
  <si>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</si>
  <si>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</si>
  <si>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</si>
  <si>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</si>
  <si>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</si>
  <si>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</si>
  <si>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</si>
  <si>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Tourism-related</t>
  </si>
  <si>
    <t>2: Limited improvement</t>
  </si>
  <si>
    <t>Water management</t>
  </si>
  <si>
    <t>Trading</t>
  </si>
  <si>
    <t>1: No improvement</t>
  </si>
  <si>
    <t>1 -generated information is irrelevant, and neither the stakeholders reached nor the timeframe managed were achieved</t>
  </si>
  <si>
    <t>1: No info transferred on time</t>
  </si>
  <si>
    <t>5: Fully aware</t>
  </si>
  <si>
    <t>5: Highly responsive (All defined elements )</t>
  </si>
  <si>
    <t>5: Fully improved</t>
  </si>
  <si>
    <t>Roads</t>
  </si>
  <si>
    <t>5: Very effective</t>
  </si>
  <si>
    <t>Asia-Pacific</t>
  </si>
  <si>
    <t>NIE</t>
  </si>
  <si>
    <t>2 -the existence of some challenge in any of the three aspects of the indicator (generation of dissemination, stakeholders reached or timeframe managed)</t>
  </si>
  <si>
    <t>2: Somewhat info transferred</t>
  </si>
  <si>
    <t>4: Mostly aware</t>
  </si>
  <si>
    <t>Gov Buildings</t>
  </si>
  <si>
    <t>Latin America and Caribbean</t>
  </si>
  <si>
    <t>RIE</t>
  </si>
  <si>
    <t>3 -relevant information is generated and disseminated to all identified stakeholders on timely basis</t>
  </si>
  <si>
    <t>3: Info transferred on time</t>
  </si>
  <si>
    <t>3: Moderately responsive (Some defined elements)</t>
  </si>
  <si>
    <t>3: Moderately improved</t>
  </si>
  <si>
    <t>Causeways</t>
  </si>
  <si>
    <t>1: No capacity</t>
  </si>
  <si>
    <t>2: Partially not aware</t>
  </si>
  <si>
    <t>2: Somewhat improved</t>
  </si>
  <si>
    <t>Airports</t>
  </si>
  <si>
    <t>Eastern Europe</t>
  </si>
  <si>
    <t>1: Aware of neither</t>
  </si>
  <si>
    <t>1: Non responsive (Lacks all elements )</t>
  </si>
  <si>
    <t>Schools</t>
  </si>
  <si>
    <t>1: Ineffective</t>
  </si>
  <si>
    <t>ha protected</t>
  </si>
  <si>
    <t>Training Centres</t>
  </si>
  <si>
    <t>Monitoring/Forecasting capacity</t>
  </si>
  <si>
    <t>Hospitals</t>
  </si>
  <si>
    <t>Afghanistan, Islamic Rep. of</t>
  </si>
  <si>
    <t>km protected</t>
  </si>
  <si>
    <t>Policy/regulatory reform</t>
  </si>
  <si>
    <t>Drinking water systems</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</si>
  <si>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</si>
  <si>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</si>
  <si>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</si>
  <si>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</si>
  <si>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</si>
  <si>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</si>
  <si>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</si>
  <si>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Strengthening infrastructure</t>
  </si>
  <si>
    <r>
      <t xml:space="preserve">1: Health and Social Infrastructure </t>
    </r>
    <r>
      <rPr>
        <i/>
        <sz val="11"/>
        <color indexed="8"/>
        <rFont val="Calibri"/>
        <family val="2"/>
      </rPr>
      <t>(developed/improved)</t>
    </r>
  </si>
  <si>
    <t>Armenia</t>
  </si>
  <si>
    <t>Forests</t>
  </si>
  <si>
    <t>4: Response capability</t>
  </si>
  <si>
    <t>Supporting livelihoods</t>
  </si>
  <si>
    <r>
      <t xml:space="preserve">2: Physical asset </t>
    </r>
    <r>
      <rPr>
        <i/>
        <sz val="11"/>
        <color indexed="8"/>
        <rFont val="Calibri"/>
        <family val="2"/>
      </rPr>
      <t>(produced/improved/strenghtened)</t>
    </r>
  </si>
  <si>
    <t>Antigua and Barbuda</t>
  </si>
  <si>
    <t>Mangrove reforestation</t>
  </si>
  <si>
    <t>Azerbaijan</t>
  </si>
  <si>
    <t>From 0 to 0.5%</t>
  </si>
  <si>
    <t>Energy policy</t>
  </si>
  <si>
    <t>Coastal drainage and infrastructure</t>
  </si>
  <si>
    <t>Burundi</t>
  </si>
  <si>
    <t>Rangelands</t>
  </si>
  <si>
    <t>From 0.5 to 1%</t>
  </si>
  <si>
    <t>Irrigation system</t>
  </si>
  <si>
    <t>Benin</t>
  </si>
  <si>
    <t>Cultivated land/Agricultural land</t>
  </si>
  <si>
    <t>From 1% to 5%</t>
  </si>
  <si>
    <t>Foreign policy</t>
  </si>
  <si>
    <t>Community-based adaptation</t>
  </si>
  <si>
    <t>Burkina Faso</t>
  </si>
  <si>
    <t>Catchment area/Watershed/Aquifer</t>
  </si>
  <si>
    <t>From 5% to 10%</t>
  </si>
  <si>
    <t>Health policy</t>
  </si>
  <si>
    <t>Erosion control</t>
  </si>
  <si>
    <t>Bangladesh</t>
  </si>
  <si>
    <t>Protected areas/National parks</t>
  </si>
  <si>
    <t>From 10% to 20%</t>
  </si>
  <si>
    <t>Housing policy</t>
  </si>
  <si>
    <t>Soil water conservation</t>
  </si>
  <si>
    <t>Bulgaria</t>
  </si>
  <si>
    <t>From 20% to 30%</t>
  </si>
  <si>
    <t>Human resource policies</t>
  </si>
  <si>
    <t>Microfinance</t>
  </si>
  <si>
    <t>Bahrain</t>
  </si>
  <si>
    <t>From 30% to 40%</t>
  </si>
  <si>
    <t>Information policy</t>
  </si>
  <si>
    <t>Special Program for women</t>
  </si>
  <si>
    <t>Bahamas, The</t>
  </si>
  <si>
    <t>From 40% to 50%</t>
  </si>
  <si>
    <t>Macroeconomic policy</t>
  </si>
  <si>
    <t>Livelihoods</t>
  </si>
  <si>
    <t>Bosnia and Herzegovina</t>
  </si>
  <si>
    <t>Above 50%</t>
  </si>
  <si>
    <t>Monetary policy</t>
  </si>
  <si>
    <t>Water storage</t>
  </si>
  <si>
    <t>Belarus</t>
  </si>
  <si>
    <t>Population policy</t>
  </si>
  <si>
    <t>ICT and information dissemination</t>
  </si>
  <si>
    <t>Belize</t>
  </si>
  <si>
    <t>Private policy</t>
  </si>
  <si>
    <t>Bolivia</t>
  </si>
  <si>
    <t>Public policy</t>
  </si>
  <si>
    <t>Brazil</t>
  </si>
  <si>
    <t>Science policy</t>
  </si>
  <si>
    <t>Barbados</t>
  </si>
  <si>
    <t>Social policy</t>
  </si>
  <si>
    <t>Bhutan</t>
  </si>
  <si>
    <t>3- relevant information is generated and disseminated to all identified stakeholders on timely basis</t>
  </si>
  <si>
    <t>Transportation policy</t>
  </si>
  <si>
    <t>Botswana</t>
  </si>
  <si>
    <t>describe</t>
  </si>
  <si>
    <t>Urban policy</t>
  </si>
  <si>
    <t>Central African Republic</t>
  </si>
  <si>
    <t>2- the existence of some challenge in any of the three aspects of the indicator</t>
  </si>
  <si>
    <t>Water policy</t>
  </si>
  <si>
    <t>Chile</t>
  </si>
  <si>
    <t>Other policy</t>
  </si>
  <si>
    <t>China, People's Republic of</t>
  </si>
  <si>
    <t>1- generated information is irrelevant and neither the stakeholders reached nor the timeframe managed were achieved</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</si>
  <si>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</si>
  <si>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</si>
  <si>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</si>
  <si>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</si>
  <si>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</si>
  <si>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</si>
  <si>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</si>
  <si>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</si>
  <si>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</si>
  <si>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</si>
  <si>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</si>
  <si>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</si>
  <si>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</si>
  <si>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</si>
  <si>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</si>
  <si>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</si>
  <si>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</si>
  <si>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</si>
  <si>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</si>
  <si>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</si>
  <si>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</si>
  <si>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</si>
  <si>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</si>
  <si>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</si>
  <si>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</si>
  <si>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</si>
  <si>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</si>
  <si>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</si>
  <si>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Venezuela</t>
  </si>
  <si>
    <t>Vietnam</t>
  </si>
  <si>
    <t>Yemen, Republic of</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</si>
  <si>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</si>
  <si>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</si>
  <si>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</si>
  <si>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</si>
  <si>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At least 1 report.</t>
  </si>
  <si>
    <t xml:space="preserve"> 2000 m2  under rehabilitation. 1300m2 (65%) survivorship of coral reefs was confirmed as a target.</t>
  </si>
  <si>
    <r>
      <t>40 ha of mangrove rehabilitated in one or more of the fo</t>
    </r>
    <r>
      <rPr>
        <sz val="9"/>
        <rFont val="Times New Roman"/>
        <family val="1"/>
      </rPr>
      <t>llowing areas: Salender Bridge, Kunduchi, Mbweni and Ununio. 65% survivorship of mangrove species was confirmed as a target.</t>
    </r>
  </si>
  <si>
    <r>
      <t>At least 56,430 m2 of coastal vegetation rehabilitated</t>
    </r>
    <r>
      <rPr>
        <sz val="9"/>
        <rFont val="Times New Roman"/>
        <family val="1"/>
      </rPr>
      <t xml:space="preserve"> using three or more fast-growing plant species. 65% survivorship of
shoreline vegetation species was confirmed as a target.</t>
    </r>
  </si>
  <si>
    <t>Limited impact</t>
  </si>
  <si>
    <t>Limited impacts</t>
  </si>
  <si>
    <t>Environmental policy/coastal zone</t>
  </si>
  <si>
    <t>Dar es salaam seawall (2.6km) showing signs of severe degradation at Ocean Road and Kingamboni</t>
  </si>
  <si>
    <t>Dr. Kanizio Fredrick Manyika</t>
  </si>
  <si>
    <t>1 final report on district level infrastructure maintenance programme available. The report recommends that apart from awareness programme local districts authorities need to integrate infrastructures maintenance in their planning and sustain outreach initiatives. This will ensure that both local district  authorities  and local communities fully take control and ownership of the constructed infrastructures.</t>
  </si>
  <si>
    <t>01 November 2017 to 31 October 2018</t>
  </si>
  <si>
    <t xml:space="preserve">Amb. Joseph Sokoine  </t>
  </si>
  <si>
    <t>kanzio.manyika@vpo.go.tz, Freddy_Manyika@hotmail.com</t>
  </si>
  <si>
    <t>joseph.sokoine@vpo.go.tz</t>
  </si>
  <si>
    <t>mara.baviera@un.org</t>
  </si>
  <si>
    <t>Audit report for 2016 started and is being finalized by Control and Audit General. The Fifth meeting of the Project Steering Committee (PSC) was held on 19 June  2017 and 6th  Joint Steering committee is proposed November 2018 to mark completion of project activities</t>
  </si>
  <si>
    <r>
      <t xml:space="preserve">Inception Workshop Report 2012; Quarterly Expenditure Reports (Q4,2012, Q1, Q2, Q3&amp;Q4, 2013; Q1,Q2,Q3,Q4, 2014, Q1, Q2&amp;Q3, 2015); Project brief report to the Planning Commission of the United Republic of Tanzania   for the Government; TORs of: Joint Project Steering Committee; National Project Coordinator; Senior Technical Adviser; Finance and Administrative Assistant; Tender Evaluation Repors for supply of the project vehicle; evaluation report for expression of interest for a position of senior technical adviser; evaluation  report for  a position of consultancy services for development of a baseline survey and development of indicators and various consultancies. Finalized TORs of: (Feasibility Study, EIA study for the proposed Construction and Rehabilitation of Seawall at Ocean Road and Kigamboni (Mwalimu Nyerere Memorial Institute) and Rehabilitation of Drainage Systems; Climate Change Knowledge Management Specialist; Coastal Zone Management Specialist; Memorandum of Understanding with UNOPS for construction and rehabilitation of seawall of Kigamboni and Ocean Road and drainage systems; Reef specialist, Rural energy consultant, mangrove specialist, Coastal Rehabilitation specialist, Mangrove specialist, sub-contract env. engineering firm for mangrove rehabilitation, Climate Change Observatory for Tanzania, Task Force to develop EBICAM Action Plan and sub-contract NGO reef rehabilitation ); Evaluation Report of Expression of Interest Tender No. ME 002/2012-13/DE/C/07 for Re-advertised Consultancy services for Development of a baseline survey and development of indicators and targets, Procurement plan 2014, Revised Project Budget, Revised Work Plan, Variance of the revised project budget, Report of the development of the Terms of Reference of various consultancies. Baseline study report,2014. PPR (November 2012-October 2013, November 2013 to October 2014). PPR B (1 November 2013 to 30 April 2014, 1 November 2014 to 30 April 2015), Audit reports 2013 and 2014, Final Draft Ecosystem Based Integrated Coastal  Area Management   (EBICAM) Action Plan for Dar es Salaam region. Brief report of UNEP task manager and senior technical adviser mission, 2013, Annual physical and financial performance for year 2013 and 2014, draft training materials on on appropriate energy technologies, Criteria of efficient cookstoves, Evaluation and negotiation reports of various consultancies, Bids amount of the consultancies, Procurement Plan 2015, Procurement management reporting, Inception reports of: Reef specialist, Climate change knowledge management specialist, Coastal zone management specialist, Rural energy consultant, Coastal rehabilitation specialist, Mangrove specialist, NGO for reef rehabilitation, NGO for mangrove rehabilitation, 3rd Revised budget, Revised Work Plan, Agreement between VPO and UNOPS, Management response to baseline study, Revised Results Framework, Action Plan for years 2012,2013,2014,2015,2016&amp;2017, Steering Committee minutes (1st,2nd and 3rd meetings), Training report, Workshop reports, Contracts of consultancies. Second contract of STA, Senior technical Adviser (STA) Work Plans,  STA Mission Reports (1-4); STA Quarterly Reports (2013-2014-2015-2016); EIA study Report, Feasibility study and Mid term review reports. Revised budget. Assessment report of the viability and resilience of proposed actions under the project. Training Material On Promotion of Solar Cookers for Inclusive Growth and Environmental Conservation; Training Material On Potential of Urban Forestry in Dar Es Salaam City for Inclusive Growth and Environmental Conservation ; Training Material to Producers and Users of Biomass Stoves; Establishment of Climate Change Observatory for Tanzania (CCOT);  </t>
    </r>
    <r>
      <rPr>
        <sz val="11"/>
        <rFont val="Calibri"/>
        <family val="2"/>
      </rPr>
      <t>Mangrove Training Report, 2017;  Final Consultant reports on: Climate Change Knowledge Management,  Coastal Zone Management, Coastal rehabilitation and reef rehabilitation;  Final consulatnts reports on  Reef restoration, Mangrove Training Report, 2017;  Final Consultant reports on: Climate Change Knowledge Management,  Coastal Zone Management, Coastal rehabilitation and reef rehabilitation;  Final consultants reports on  Reef restoration, training manual on sustainable use of mangrove ecosystems, sustainable fishing on coral reefs, progress on Mangroves Planting Activities in Dar es Salaam Project Sites, progress report for the “coastal rehabilitation specialist, final report on coastal rehabilitation , final technical assessment of the viability and resilience of proposed actions under the project, approaches for monitoring of key determinants of vulnerability in the project area, review of district infrastructure maintenance programmes of Ilala, Kinondoni, Temeke municipalities and Dar es salaam city council in the context of project outputs, technical advice on the shoreline rehabilitation and stabilization using trees and grasses, assessment report of the economic viability and practical feasibility of adaptation measures to identify successful adaptation measures for replication or up - scaling , final consultancy report on climate change knowledge management, indicators of climate change vulnerability and their means of verification along the coast of Tanzania, final report on construction of seawalls, UNOPS take report, policy briefs on climate change vulnerability and adaptation along the coast of Tanzania: main issues for decision makers, integrated coastal zone management in Tanzania in the context of climate change adaptation: main issues for decision makers, Sustainable fishing on coral reefs, Coral reef education and awareness, Restoration of Tanzanian Coral Reefs to aid their Recovery, Sustainable Fishing on Coral Reefs.</t>
    </r>
  </si>
  <si>
    <t>In order to multiply co-benefits and reduce collateral costs, the dynamics and nature of priority sites have to be studied when designing the specific actions that will be conducted in them. Project developers have to understand what people do around the sites, and how the interventions will modify the dynamics around them. The demographic, economic,  social  and pollution trends of a country and its regions have to be analyzed together with the climate trends when prioritizing components, activities and sites at project design. Ignoring demographic, economic and social trends can lead to mal-adaptation, in the worst-case scenario, and to missing the opportunity of making strategic investments, in the best-case scenario.</t>
  </si>
  <si>
    <t xml:space="preserve">Learning objectives were met. </t>
  </si>
  <si>
    <t>Financial information:  Cumulative from project start to 31 October 2018</t>
  </si>
  <si>
    <r>
      <t>Estimated cumulative total disbursement as of 31</t>
    </r>
    <r>
      <rPr>
        <b/>
        <vertAlign val="superscript"/>
        <sz val="11"/>
        <rFont val="Times New Roman"/>
        <family val="1"/>
      </rPr>
      <t>st</t>
    </r>
    <r>
      <rPr>
        <b/>
        <sz val="11"/>
        <rFont val="Times New Roman"/>
        <family val="1"/>
      </rPr>
      <t xml:space="preserve"> October 2018(USD)*</t>
    </r>
  </si>
  <si>
    <t>Mara Baviera, UNEP Task Manager</t>
  </si>
  <si>
    <t xml:space="preserve">mara.baviera@un.org </t>
  </si>
  <si>
    <t xml:space="preserve">Tanzania is impacted by climate change mainly through its effects on rainfall patterns, temperature extremes and sea level rise. The direct impacts of these changes are likely to result in more frequent and intense droughts, the destruction of infrastructures in the coast and inland through flooding, inundation, erosion and storms; if no action is taken, the socio-economic impacts will include agricultural yield decreases, decreased water availability and quality, and losses of lives and livelihoods, as well as the accelerated degradation of ecosystems that form the basis of the Tanzanian economy.  To respond to this, the government developed a project proposal to adapt to the climate change in the coast of Dar es salaam. In December 2011 the Adaptation Fund Board considered the proposal and approved a five years project with a total of USD 5,008,564.  Implementation of the project started in 1 November 2012.
The project consists of the following outcomes, supported by on the ground activities implemented primarily in the vicinity of Dar Es Salaam:
1. Adverse impacts of SLR and floods on coastal infrastructures and settlements are reduced.
2. Coastal ecosystems are rehabilitated and Integrated Coastal Area Management is implemented.
3. Knowledge of climate impacts and adaptation is increased.
The project is being implemented by the United Nations Environment Programme (UNEP) and executed by the Vice Presidents Office (Division of Environment) in close cooperation with sectoral ministries as well as Dar es Salaam City Council and Municipalities of Ilala, Temeke and Kinondoni. </t>
  </si>
  <si>
    <t>Dar es Salaam City (Ocean Road; Kigamboni-Mwalimu Nyerere Memorial Institute; Kinondoni Municipality: Tandale street in Tandale ward and Kawe street in Kawe ward; Ilala Municipality: Bungoni street in Buguruni ward; Temeke Municipality: Miburani-Mtoni Bustani streets in Mtoni ward and Butiama street (Butiama drainage) in Kijichi ward;Sarender Bridge, Kunduchi, Ununio and Mbweni; Kigamboni Municipality: Pembamnazi and Tundwi, Songani.</t>
  </si>
  <si>
    <t>http://addis.unep.org/projectdatabases/01274/project_general_info</t>
  </si>
  <si>
    <t>Political: District-level stakeholders and administrations show low engagement for adaptation measures</t>
  </si>
  <si>
    <t xml:space="preserve">The National Project Coordinator (NPC) remained the same.  In addition, Financial and Administrative Manager was appointed in April 2017 following changes of Financial Managers who were promoted to new roles/assignment within the government of Tanzania remained the same until September 2018 when he was also given new assignment in a different institution.      </t>
  </si>
  <si>
    <t>Policy workshop on EBICAM Action Plan  was undertakein in June 2018. Five 'policy briefs' on seawall and drainage and mangrove planting ; climate change vulnerability and adaptation along the coast of Tanzania: main issues for decision makers, integrated coastal zone management in Tanzania in the context of climate change adaptation: main issues for decision makers, Sustainable fishing on coral reefs, Coral reef education and awareness, Restoration of Tanzanian Coral Reefs to aid their Recovery and  Sustainable Fishing on Coral Reefs were finalised and presented at the stakeholders meetings.</t>
  </si>
  <si>
    <t>Co-financing is not applicable to the project.</t>
  </si>
  <si>
    <t>The dedicated personnel for project management established through the Vice President‘s Office coordinates and monitors the project outputs and activities. Close collaboration among various ministries and stakeholders is provided through among others the Project Steering Committee. With the realisation of the first, second and third (and subsequent) Project Steering Committee meetings and appointement of the Focal Points from the project areas, greater cross-intitunional coordination has been achieved.</t>
  </si>
  <si>
    <t>Cash flow of the contractor: The main firm for construction works can face internal cash flow difficulties or bankruptcy causing delays for major construction works such as sea walls and drainage leading delay of completion of works</t>
  </si>
  <si>
    <t xml:space="preserve">Payments to the contractor have been based on deliverables/outputs and where necessary direct payments to the other sub-constructors was used to minimize the risks. </t>
  </si>
  <si>
    <r>
      <t xml:space="preserve">Contract an engineering firm to rehabilitate and construct  seawalls. Rehabilitate, construct and upgrade 1,400 linear meters of seawall along the Ocean Road and Kigamboni (Mwalimu Nyerere Memorial Academy-staff </t>
    </r>
    <r>
      <rPr>
        <sz val="9"/>
        <rFont val="Times New Roman"/>
        <family val="1"/>
      </rPr>
      <t xml:space="preserve">quarters). 
Documentation of seawall rehabilitation and construction. </t>
    </r>
    <r>
      <rPr>
        <sz val="9"/>
        <color indexed="8"/>
        <rFont val="Times New Roman"/>
        <family val="1"/>
      </rPr>
      <t xml:space="preserve">
</t>
    </r>
  </si>
  <si>
    <t xml:space="preserve">Contract an engineering firm for Rehabilitate/Cleaning and maintenance of five storm drains in Ilala, Temeke and Kinondoni Municipalities.
Rehabilitate/Cleaning and maintenance of five storm drains in Ilala, Temeke and Kinondoni Municipalities.
Documentation of drainage systems activities. 
Undertake trainings on ecosystem based coastal adaptation, 
</t>
  </si>
  <si>
    <t>EIA study and EIA Report were undertaken since 2016 approved on 13th September 2016 to allow construction works to commence. Environment and Social management Plan identified in the ESIA continues to be monitored .Feasibility study was undertaken by ARU Company. Final feasibility study Report is available.  No more risks were anticipated during the report period.</t>
  </si>
  <si>
    <t>Undertake EIA and feasibility study in areas of seawalls and drainage systems. 
Establish procurement partnership.</t>
  </si>
  <si>
    <t>Distribute fuel efficient cookstoves to 1,500 households.     
Procure rural energy consultant to prepare to prepare training materials on appropriate alternative energy technologies (efficient cookstoves, small solar).
Train district officers and community representatives on fuel efficient technologies</t>
  </si>
  <si>
    <t xml:space="preserve">Replant native and resilient trees including bushes and grasses in sufficient density, along the shore with a particular focus on the rehabilitated infrastructures
Procure coastal climate adaptation consultant.
Shoreline stabilization labour cost.
</t>
  </si>
  <si>
    <t xml:space="preserve">Restore live coverage, using in situ techniques for coral breeding and transplantation.
Undertake awareness raising to fisheries and local government officers  in order to further reduce unsustainable fishing methods and reef uses.
Analyse lab-agri research.
</t>
  </si>
  <si>
    <t xml:space="preserve">Procure seedlings, saplings and materials for mangrove rehabilitation.
Undertake trainings to promote conservation of rehabilitated areas within mangroves.
Planting of resilient seedlings.
</t>
  </si>
  <si>
    <t>Undertake baseline survey and development of indicators and targets. Develop a database of information relevant to adaptation in Tanzania</t>
  </si>
  <si>
    <t xml:space="preserve"> Baseline study was completed in September 2014.  The findings from the baseline report were used to revise the  log-frame. The Results Framework and management response were endorsed by the Project Steering Committee on 16th February 2015 and shared with the AF Sec. Development of the database of relevant information of the project is being undertaken by through various consultancies and the project team.  A Climate Change adaptation specialist was commissioned in July 2018 2018 to undertake vulnerability studies in the Municipal council in Dar es Salaam.   </t>
  </si>
  <si>
    <t>Technical assessment of the viability and resilience of proposed actions.  Monitoring the key determinants of vulnerability i.e. SLR, water availability and precipitation patterns.       
Create Climate Change Observatory for Tanzania (CCOT). Organize meetings of CCOT.</t>
  </si>
  <si>
    <t xml:space="preserve">Document lessons learned from project outputs. 
Review infrastructure maintenance programs of Dar es Salaam City, Temeke, Kinondoni and Ilala Municipalities.                                                        
Develop an Ecosystem-Based Integrated Coastal Area Management Action Plan (EBICAM).                      
Organise an inception workshop.
Organize policy briefing workshops.
Train district administration on budgetary allocations for rehabilitated infrastructures.
</t>
  </si>
  <si>
    <t xml:space="preserve">Prepare procurement plans
Procure consultancies                                           Procure firms for goods and works services                     
Procure a project vehicle and ensure its maintenance.    
Purchase computers and accessories.
</t>
  </si>
  <si>
    <t>Sufficient and robust baseline data is important for the design and scope of the project and assesment of cost-benefits of the project. Such information is crucial for potential replicability of the project activities. It is critical that project design recognizes the importance of closely involving local stakeholders during design and implementation of the project. Understanding of climatic variations, land goverance and  are important factors in implementing some project activities that are geared to enhance resilience to climate change.</t>
  </si>
  <si>
    <t xml:space="preserve">The EBICAM Action Plan  of coastal regions of Tanzania (Dar es Salaam, Lindi, Mtwara, Tanga and Coast) and Zanzibar are integrated into regional and district action plans. Second consultative stakeholders workshop to validate the draft EBICAM Action Plan was held in April 2018 in Dar es Salaam to Dodoma. </t>
  </si>
  <si>
    <t>The figure is the total funds disbursed by the Executing Agency as reflected in quarterly expense reports submitted to UNEP covering up to September 30, 2018.</t>
  </si>
  <si>
    <t>There have been no changes in costs for all consultancies for main project activities such seawall and drainage work; mangrove and coral reef rehabilitation since signing of the project agreement. Project activities are in good progress as per agreed revised work plan and budgets. In this regards, price variation and cost variation posed minimal budgetary constraints to the project activities since these were taken into account in the contracts. Despite of delayed final payments to some of  the project consultancies, there is no incremental costs that have been associated with such  delayed payments.</t>
  </si>
  <si>
    <t>Please justify your rating.  Outline the positive and negative progress made by the project since it started.  Provide specific recommendations for next steps. (word limit=500)</t>
  </si>
  <si>
    <t>Please Provide the Name and Contact information of person(s) reponsible for completing the Rating section</t>
  </si>
  <si>
    <t>Monitoring of 3,000 efficient cookstoves that were purchased and distributed to 3,000 households in Ilala, Kinondoni, and Temeke Municipalities, continued. Monitoring of cook stoves beneficiaries continued.</t>
  </si>
  <si>
    <t>Procurement Plan for 2018 prepared. Procurement of the Coastal climate adaptation consultant was done. However,  procurement of the labour costs for shoreline stabilization was advertised two times. Since no firm submitted any proposal, VPO decided to sub contract the shoreline stabilization assignment to Ilala Municipal Council following completion of the seawall. Tree and grass planting will be done once funds from UNEP are availed to VPO and subsequently disbursed to Ilala Municipal Council.</t>
  </si>
  <si>
    <t>Facilitate auditing.
Perform mid-term evaluation and cost-effectiveness assessment. Travel to sites. 
Undertake steering committee and technical committee meetings. Bank transfer and statements.
Perform final evaluation.</t>
  </si>
  <si>
    <t xml:space="preserve">Land ownership disputes in proposed mangrove planting sites. 
</t>
  </si>
  <si>
    <t>The project did not have enough resources for printing of the project documents which are essential for information dissemination. The printing of policy briefs will improve dissemination of projects results beyond the project boundaries. However, printing is likely to be done using resources that will be saved from other activities.</t>
  </si>
  <si>
    <t xml:space="preserve">Baseline socio-economic, information and meteorological data helped to design the project and design of both infrastructures. Reports/studies that were used included Vulnerability Assessment of Coastal Areas to the Impacts of Climate Change that was conducted in 2009. However, in the realm of climate change continuous monitoring of meteorological data should determine the final design of the designs so as to enhance durability and sustainability of new adaptation strategies/structures. </t>
  </si>
  <si>
    <r>
      <t>The designs of the protective infrastructure rehabilitation are according to the best available technical standards and best available technology. Rehabilitation and construction of seawalls and drainage infrastructures were completed. The drainage at Mtoni Municipality collapsed d</t>
    </r>
    <r>
      <rPr>
        <sz val="9"/>
        <color theme="1"/>
        <rFont val="Times New Roman"/>
        <family val="1"/>
      </rPr>
      <t>ue to exceptionally</t>
    </r>
    <r>
      <rPr>
        <sz val="9"/>
        <rFont val="Times New Roman"/>
        <family val="1"/>
      </rPr>
      <t xml:space="preserve"> heavy rains in April 2018. T</t>
    </r>
    <r>
      <rPr>
        <sz val="9"/>
        <color theme="1"/>
        <rFont val="Times New Roman"/>
        <family val="1"/>
      </rPr>
      <t>anzania Meteorolgical Agency (TMA) recorded  250 mm as mean rainfall for April 2018, whereas the actual rainfall was 417.8mm, which is 166% of the mean.  However, the collapsed drainage was quickly reconstructed up to higher design standards by using contractors own insurance bond. The team is continuing to monitor this risk, but no further mitigation action has been found necessary in the reporting period.</t>
    </r>
  </si>
  <si>
    <r>
      <t>A formal partnership of the project team with the VPO procurement unit continued to create streamlined and dedicated processes for the project. Furthermore, 2013, 2014, 2015, 2016, 2017 and 2018 project activities were included in the annual work plans of the VPO. This arrangement continued to help improved procurement process. To date, all 16 consultancies have been procured since the commenced of the project in 2012.  Procurement of the labour costs for shoreline stabilization were finalized following completion of seawall.  However,  one activity, planting of grasses and trees has not commenced  due to the fact that procurement took a longer time than expected. After two rounds of call for proposals, there were no interested service pr</t>
    </r>
    <r>
      <rPr>
        <sz val="9"/>
        <color theme="1"/>
        <rFont val="Times New Roman"/>
        <family val="1"/>
      </rPr>
      <t>oviders that submitted bids. Hence, the activity was delayed and thus VPO subsequently engaged Ilala Municipality to undertake the activity</t>
    </r>
    <r>
      <rPr>
        <sz val="9"/>
        <rFont val="Times New Roman"/>
        <family val="1"/>
      </rPr>
      <t>. To carry out the activity, VPO has signed an memorandum of understanding with Ilala Municipal council with respect to grass and tree planting as part of shoreline stabilization</t>
    </r>
    <r>
      <rPr>
        <sz val="9"/>
        <color theme="1"/>
        <rFont val="Times New Roman"/>
        <family val="1"/>
      </rPr>
      <t>. The activity will be implemented as per revised workplan. In general</t>
    </r>
    <r>
      <rPr>
        <sz val="9"/>
        <rFont val="Times New Roman"/>
        <family val="1"/>
      </rPr>
      <t>, risks are covered by contactors. All financial matters are approved by the Permanent Secretary who is the Accounting Officer. The team is continuing to monitor this risk, but no further mitigation action has been found necessary in the reporting period.</t>
    </r>
  </si>
  <si>
    <r>
      <t>Dezo Civil Contractors Company Limited completed construction of  1,400 linear meters of seawalls at Ocean/Obama road and Kigamboni (Mwalimu Nyerere Memorial Academy.  At Barack Obama road 950m out of 950m of walkway and IBD drain done, 950m out of 950m of guardrail posts done,  A total of  3 beach access staircases and  22 sitting benches constructed and completed. Seven (7) Solar powered street lights were erected, one public toilet was constructed.  At Kigamboni/Mwalimu Nyerere Memorial Academy site, sea wall length of 500m was constructed, 500m of walkway was done 500m of IBD drain done,  beach access staircase were done, while18 benches have been constructed and completed. One public toilet was constructed and four security lights were erected at Kigamboni.  All construction works were completed</t>
    </r>
    <r>
      <rPr>
        <sz val="9"/>
        <color theme="1"/>
        <rFont val="Times New Roman"/>
        <family val="1"/>
      </rPr>
      <t>. Hand over</t>
    </r>
    <r>
      <rPr>
        <sz val="9"/>
        <color indexed="8"/>
        <rFont val="Times New Roman"/>
        <family val="1"/>
      </rPr>
      <t xml:space="preserve"> of newly constructed seawalls  was done on 5 June 2018.</t>
    </r>
  </si>
  <si>
    <r>
      <t>Dezo Civil Contractors Company Limited which were contracted  by UNOPS to rehabilitate, upgrade and construct  two sites of Bungoni and Mtoni drainages continued with the assignment and construction was completed as follows:
 At Ilala Bungoni Drainage Site:-
 475m of base construction  done.
 475m of side slab construction done.
 800m of landscape backfill was done.
 One security light was erected.
 Grasses were planted to prevent soil erosion. 
 Two pedestrian bridges were constructed. 
 The overall completion is 100%. 
At At Miburini-Mtoni Bustani Drainage:
 A total length of 575 m of the drainage was completed. 
 Five foot bridges were constructed. 
 Collapsed drainage was reconstructed and de</t>
    </r>
    <r>
      <rPr>
        <sz val="9"/>
        <color theme="1"/>
        <rFont val="Times New Roman"/>
        <family val="1"/>
      </rPr>
      <t>sign upgraded</t>
    </r>
    <r>
      <rPr>
        <sz val="9"/>
        <rFont val="Times New Roman"/>
        <family val="1"/>
      </rPr>
      <t xml:space="preserve">. 
 Progress of work on site is at 98% overall completion
</t>
    </r>
  </si>
  <si>
    <t>VPO has signed MOU with Ilala Municipal Council to undertake planting of trees and grasses along Obama road seawall as part of shoreline stabilization. Indigenous species have been identified through enganegement of experts and Mui at  and planting will start after of funds to Ilala Municipal Council. A total of 56,430 trees are expecetd to be planted.</t>
  </si>
  <si>
    <r>
      <t xml:space="preserve">Reef specialist consultant was who was procured in January 2015 and NGO for Reef rehabilitation (SUNARE) continued to monitor coral reefs at Sinda and Mwakatumbe islands marine reserves </t>
    </r>
    <r>
      <rPr>
        <sz val="9"/>
        <color theme="1"/>
        <rFont val="Times New Roman"/>
        <family val="1"/>
      </rPr>
      <t>where restoration was done. The total restored area is 3000sqm which exceeds the 2000sqm that was proposed in the project design.</t>
    </r>
    <r>
      <rPr>
        <sz val="9"/>
        <color indexed="8"/>
        <rFont val="Times New Roman"/>
        <family val="1"/>
      </rPr>
      <t xml:space="preserve"> Training manuals and materials on conservation of coral reefs as well as sustainable fishing methods prepared and training was undertaken. Final consultant report was prepared and submitted to VPO.</t>
    </r>
  </si>
  <si>
    <r>
      <t>The second meeting of CCOT  was held in April 2018, Dar es Salaam to Dodoma. Therefore, the  Second CCOT  workshop  was in April 2018 to validate the progress of the project.</t>
    </r>
    <r>
      <rPr>
        <sz val="9"/>
        <color theme="1"/>
        <rFont val="Times New Roman"/>
        <family val="1"/>
      </rPr>
      <t xml:space="preserve"> Field visits to all project sites were undertaken. The meeting and field visit of the CCOT members served as platform for sharing expereiences on coastal zone adaptation and management, hence promotion of sustainability. During the meeting, it was emphasized that integration of coastal adpatation  issues in district and municipal plans and plans is needed. </t>
    </r>
    <r>
      <rPr>
        <sz val="9"/>
        <color rgb="FFFF0000"/>
        <rFont val="Times New Roman"/>
        <family val="1"/>
      </rPr>
      <t xml:space="preserve"> </t>
    </r>
  </si>
  <si>
    <r>
      <t xml:space="preserve">
A Second policy brief workshop was held  in April 2018 in Dar es Salaam. The workshop focused on production of policy briefs with respect to lesson learned from implementation of the project activities, in particular, coral reef restoration, sustainable fishing on coral reefs, mangrove planting, Integrated Coastal Zone Management and coral reef education and awareness. The other outputs (namely inception workshops, development of EBICAM and training of district administration on budgetary allocation for rehabilitated infrastructures) have been undertaken and reported in previous reporting periods and reflected in the relevant PPRs.</t>
    </r>
    <r>
      <rPr>
        <sz val="9"/>
        <color rgb="FFFF0000"/>
        <rFont val="Times New Roman"/>
        <family val="1"/>
      </rPr>
      <t xml:space="preserve">
</t>
    </r>
  </si>
  <si>
    <r>
      <t>Most project activities were completed in 2018. Construction of seawall at Ocean road and Kigamboni was slowed down by unprecedented long and heavy rains in March to June 2017 and 2018 during the same months. This led to reduced pace of construction works. However, most project activities have been completed as</t>
    </r>
    <r>
      <rPr>
        <sz val="11"/>
        <color theme="1"/>
        <rFont val="Times New Roman"/>
        <family val="1"/>
      </rPr>
      <t xml:space="preserve"> planned.</t>
    </r>
    <r>
      <rPr>
        <sz val="11"/>
        <rFont val="Times New Roman"/>
        <family val="1"/>
      </rPr>
      <t xml:space="preserve"> Most of the activities are expected to be completed as planned in March 2019.</t>
    </r>
  </si>
  <si>
    <r>
      <t>The new project sites that were identified in Kigamboni (Tungi Songani and Pembamnazi).</t>
    </r>
    <r>
      <rPr>
        <sz val="9"/>
        <color theme="1"/>
        <rFont val="Times New Roman"/>
        <family val="1"/>
      </rPr>
      <t xml:space="preserve"> Planting  has been completed whereby 40ha  have been planted with mangroves. The survival rates is estimated at 80%. This is high compared to the 65% estimate at the project design stage. Nevertheless, causes of the die back could be attributed to incerase of salinity  where there is insuffient mix of fresh and seawater, effluents with toxic chemicals and interference with human activities. T</t>
    </r>
    <r>
      <rPr>
        <sz val="9"/>
        <color indexed="8"/>
        <rFont val="Times New Roman"/>
        <family val="1"/>
      </rPr>
      <t>he mangrove specialist who was procured in August 2015 continued to provide advices to CODECO. Suitable mangrove species for Kigamboni for planting (area of 40ha) were planted based on recommendations from mangrove specialist. Monitoring of the survival rates will continued until March 2019 so as to allow gap filling during rainy season in March.</t>
    </r>
  </si>
  <si>
    <t>3,000 efficient cook stoves were purchased and distributed to 2999 households. 2999 households were provided with cooking stoves in Ilala, Temeke, Kigamboni, Ubungo and Kigamboni. Monitoring of the beneficiaries continued. The target was doubled with the same budget as the unit prices were lower than indicated in the planned budget.</t>
  </si>
  <si>
    <r>
      <t>Baseline information on land ownership and governance is prudent in the design of project implementation. Following arising of land tenure issues at Kinondoni, it was necessary to move to new site (Kigamboni Municipal Council), this subsequently resulted in to delayed implementation of the project activities. In addition, it is important to explore how non-project related matters such as land tenure and weather can impact the project and manage for risks accordingly. These issues need to be taken into account in the project design and resources to enable timely completion of the project. This can help to avert unforeseen delays in the procurement process and execution of the project activities. Having sufficient and robust baseline data is important for the optimal project design. It is better to concentrate efforts in a small number of project activities and sites in order to bring more impact of the project. There is need for involvement of multi-stakeholders (including spacial planning) and weather specialists in project design and implementation so as to be able to take on board future plans on the project sites. It is critical that the project design recognizes the importance of closely involving local stakeholders and weather specialists in the design and  implementation of the project. Procurement delays was one of the constraints in the project implementation. However, procurement partnership and subcontracting some of the procurement activities  (assigning UNOPS for infrastructure, early planning/start of procurement and partnerships internally in VPO) helped to address the challenge. In addition, the experiences of this project have clearly shown how land tenure is a critical factor to consider in the planning of mangrove activities. Even though selection of the project sites were done in the consultative manners, some stakeholders in particularly, those individuals who claim ownership in the mangrove protected area did not participate in the consultation since they do not have legal ownership. This resulted into potential conflict during implementation.  However, having flexibility to change plans and scope  as alternative sites can help to alleviate emerging challenges on land conflicts.  However, the changes in project sites, despite of causing delays for project completion, did not affect the project indicators since the target to plant 40ha remained unchanged. Moreover, sustainability issues regarding maintenance of infrastructure investments (in kind or through budget) need engagement of local communities and district level so as to provider ownership of the infrastructure.  Some Municipalities such as Temeke has already put in place plans and leveraged resources from other sources to upgrade and reconstruct all drainages in their jurisdiction taking into account noticeable adverse impacts of climate change. Project entry and exit strategy should be built and banked on the engagement of political leaders at all levels so as to ensure sustainability of the infrastructure. This is most evident for the drainage, where some signs of encroachment and trash arising from petty business garage activities in the vicinity are seen</t>
    </r>
    <r>
      <rPr>
        <sz val="11"/>
        <color theme="1"/>
        <rFont val="Times New Roman"/>
        <family val="1"/>
      </rPr>
      <t xml:space="preserve">. Awareness creation and capacity building as precursor of sustainability need to be mainstreamed holistically across the entire ecosystem and should involve communities and leaders from both upper and lower stream. This can reduce or alleviate the problem of encroachment and waste/trash dumping across entire drainage. </t>
    </r>
    <r>
      <rPr>
        <sz val="11"/>
        <color rgb="FF000000"/>
        <rFont val="Times New Roman"/>
        <family val="1"/>
      </rPr>
      <t>Clarity of the plot boundaries in the project areas are of essence for both.</t>
    </r>
  </si>
  <si>
    <t>Delay of the baseline study that was expected to be completed in the first year of the project has caused delays in the implementation of the project. The baseline study was completed in September 2014. EIA and feasibility studies could not be undertaken in 2014. As a measure, the firm to undertake EIA study has been contracted and UNOPS  contracted to work on seawall and drainage rehabilitation and construction and feasibility study. Delays in procurement of consultancies delayed the implementation of the project. As a measure all necessary consultancies were launched at the same time where currently about 88% of all required consultants have signed contracts.   Change of paying system of UNEP to Umoja system caused a bit delay of activities for the period of July-December 2015 since the project lacked funds within this period. The lesson is that it might be of help to request enough funds throughout the year based on the annual work plan. Disbursement of funds was no longer a challenge after Umoja system was sorted out. However, planting of mangroves has delayed awaiting for the rainy season in March 2017.  In addition, new councilors following General election in 2015 delayed processing of building permits by the Dar es salaam City Council for Ocean Road and Kigamboni Sea Wall Sites and by Ilala Municipal Council for Bungoni Drainage Site. Presence of focal points in the municipalities helped clarify the matter and buiding permits were issued. A further delaying factor has been related to cash flow issues of the contractor building the sea walls and drainage. Measures taken to improve this situation includes: making sure payments are tied to deliverables and, where possible, direct payments to the other sub-constructors (materials etc.). Other delaying factors include procurement and land tenure issues as outlined above.</t>
  </si>
  <si>
    <r>
      <t xml:space="preserve">At Obama/Ocean road 100meters without seawall was added as new construction (as opposed to the planned rehabilitation) to make the total length  920.  At Kigamboni/Mwalimu Nyerere Memorial Academy site, an extra 120 of  sea wall length has been constructed </t>
    </r>
    <r>
      <rPr>
        <sz val="11"/>
        <color theme="1"/>
        <rFont val="Times New Roman"/>
        <family val="1"/>
      </rPr>
      <t>following savings from the budget. T</t>
    </r>
    <r>
      <rPr>
        <sz val="11"/>
        <color rgb="FF000000"/>
        <rFont val="Times New Roman"/>
        <family val="1"/>
      </rPr>
      <t>his additional length will protect Uhuru builing which was als in danger of being swept by sea waves. . This was also possible beacause of the saving from the budget for this component. The target for shoreline rehabilitation was increased to 56,430 m2 as a result of detailed assessments made in the baseline study, this length is expecetd to be  planted with some grasess and trees.  The Reef specialist monitored the site and recommended replanting in areas where survivorship of species was found to be below 65%.</t>
    </r>
  </si>
  <si>
    <t>Within the national team, a Finance and Administration Assistant is a woman. The project design considered gender and most of the ward environmental committee members (8 out 12 members of the committee in Kindononi and Ilala) were women. In Kinondoni Municipality, planting of mangroves at Mbweni and Kunduchi were done by women. Project activities such as training and workshops took into account the issue of gender. Some project activities such as provision of efficient cook stoves which were provided to 1000 households in each district of  Ilala, Kinondoni and Temeke  municipalities are likely to benefit more women of each beneficiary household. The project focal point at Kigamboni was a woman who helped to advocate the project among women at Mwalimu Nyerere Academy, Kigamboni.  Even though selection of project focal points in each of the municipalities was not based on gender balance as it was predetermined by the existence of the environmental focal points who automatically assumed the role of project focal pints, it was worth to learn that this did not affect the focus of the project ensure that more women and disadvantaged groups were the most beneficiaries of the project especially in the distribution of cookstoves and training of community groups .  In addition, both the contractor and supervisor had two women in their teams that generated interests to other women to visit the project.</t>
  </si>
  <si>
    <t>Mangrove planting requires a lot of stakeholders’ engagement, including individuals, local communities, scientists, fishermen, political leaders. The interplay between local communities and planners/government is fundamental in launching successful mangrove planting, seedling collection and monitoring. Although approaches used in mangrove planting were similar in both AF and LDCF projects,  local context of each of the project sites determined the speed and extent at which the project activities were implemented. Progress of the project activities were slow in areas where there were some potential conflict such Kinondoni and Rufiji for both AF and LDCF projects. In both projects, it was evident that planning for mangrove planting need to extend for more than one season in order to enable continued monitoring and gap filling in case there is high mortality.</t>
  </si>
  <si>
    <r>
      <t xml:space="preserve">Complimentarity of construction of seawalls and drainage systems is expected to increase resilience of seawalls against floods. The government has taken initiatives to ensure that more drainages channels are constructed. </t>
    </r>
    <r>
      <rPr>
        <sz val="11"/>
        <color theme="1"/>
        <rFont val="Times New Roman"/>
        <family val="1"/>
      </rPr>
      <t>This is being done through a project known as Tanzania Urban Resilience Project funded by DFID through WB. Given this complimentarity, it was possible to address some challenges at Mtoni . At this site, part of length of the drainage that was planned to be built at the upper of Kilwa road was switched to lower part of across the road so as to allow future plans through Temeke Municipality to take into account expansion of the road and construction of new drainages.</t>
    </r>
  </si>
  <si>
    <t>The proper design of the project interventions arising from the training of communities on sustainable fishing and coral restoration, energy efficient cooking stoves, mangrove planting and climate change impacts that were conducted prior to project implementation and actual activities really reduce vulnerability  people to climate change in the respective areas. In addition, training and awareness creation can leverage more community and political support. This attributable to the real reduced impacts those local communities are able to see and witness on the ground. This can result into multiplier effect and induce direct adaptation benefits and ensure the provision of significant environmental, social and economic co-benefits. There is increased awareness beyond the target stakeholders and some stakeholders who are beyond the project boundaries. Through EBICAM and CCOT platforms, sharing of information and experience enhanced knowledge management.</t>
  </si>
  <si>
    <t xml:space="preserve">Seawall construction despite being expensive and a relatively new adaptation measure in the country has raised awareness on climate change and the extent of both community and government engagement in addressing climate change. This is due to the fact that the constructed seawall is likely to trigger other benefits such as ecotourism and serve as one of the city parks and economic activity that will arise from petty traders flocking the area. In addition, rehabilitation and construction of drainage channels resulted into immediate benefits in reducing impacts of floods in the project sites, and this can be easily noticed by local communities where such infrastructures were constructed. Furthermore, involvement of the community has been significant through training, decision-making and implementing activities in the field including community members and groups, government stakeholders and other local stakeholder groups (non-government). Adoption of passive designs that incorporates simple technology, easy to maintain and climate change resilient. </t>
  </si>
  <si>
    <t>All hard infrastructures, i.e. seawalls and drainage channels have been handed over to the respective municipal councils and institutions for their management. Experts at municipal council and the  local communities have been involved in design, implementation and monitoring of the project activities. With respect to mangrove planting, engagement of Tanzania Forest Services (TFS) which is the sole custodian of mangrove protection in the country as well as involvement of local communities in the planting and monitoring of the project activities have enhanced sustainability of the project activities. Public awareness campaigns through the use of social media at national and local level, and use of PSC and the Technical Committees which will continue to exist beyond the project life. The issue of solid waste management will be taken into plans and budgets of the respective municipalities. Training and monitoring on piloting on use of efficient cookstoves was likely to enhance sustainability of the project results.</t>
  </si>
  <si>
    <t>Yes, knowledge management, training workshop on energy efficiency, district financing, sustaiable fishing and coral reef rehabilitation and budgeting as well as ecosystem management supported the beneficiaries' knowledge. Skills obtained from those training are being used in planting of mangroves, seed and site selections for mangrove restoration, shoreline stabilization, planning and designing  for other similar projects, and identification of beneficiaries for the efficient cook stoves, monitoring of construction works ensures quality of works.</t>
  </si>
  <si>
    <t>November 2015 - January 2016 (MTR - Done), December 2018 - April 2019 (Terminal - planned)</t>
  </si>
  <si>
    <t>The Project Steering Committee continues to provide overall guidance with regard to implementation of the project activities. Latest Steering Committee meeting was held on 19 June 2017. Another Project Steering Committee is planned towards end of November, 2018. Handover of the Seawall was done by the highest level during the Commemoration of Environmental Day on 5 June 2018. Regular site visits by local communities and district leaders to the project sites enhanced their engagement for adaptation measures on the coastal and marine environment. Political leaders have been fully engaged in the project monitoring.</t>
  </si>
  <si>
    <t>The appointed National Project Coordinator, Senior Technical Adviser and Assistant Administrative and Financial Manager as a dedicated team for project. VPO signed a memorandum of understanding with Ilala municipal council on grass and tree planting as part of shoreline stabilization for coordination and to ensure  the project maintains its objectives. In addition, the Project Steering Committee (PSC) has helped to resolve pending issues allowing a smooth progress of the planned activities. The Chairperson of the PSC who is the Permanent Secretary of the Vice President's Office ensures that there are no unnecessary delays of this project. PSC has been able to meet in 3rd March 2014, 22nd July 2014; 16 February 2015, 11 March 2016 and 19 June 2017. Appointed Focal points have remained the same people in Temeke and Kinondoni Municipalities and new Focal points for Ubungo and Kigamboni were appointed following split of Kinondoni and Temeke. However, focal points for Ilala and Dar es Salaam city council were replaced immediately following relocation of the former focal points to other government offices. The team is continuing to monitor this risk, but no further mitigation action has been found necessary in the reporting period</t>
  </si>
  <si>
    <t xml:space="preserve">Most of the procured consultancies are progressing well with close monitoring of the Project Steering Committee, project management team, focal points and other stakeholders at both local and national level. Monitoring continued during the reporting period. Extreme weather was forseen to be medium risk and had actual impacts that required reconstruction of the Mtoni drainage channel. While this has resulted in some delays, the reconstruction was at no additional cost to the project. A risk mitigation measure built in place was to have the contractors insurance cover such events.  In addition, due to lack of interested bidders in the planting of grasses and trees along Barak Obama road, VPO has signed an MOU with Ilala Municipal Council. as a mitigation measure. Increased costs and delivery failures associated with these risks were reduced, but delays have occurred. </t>
  </si>
  <si>
    <t>RISK ASSESSMENT</t>
  </si>
  <si>
    <t xml:space="preserve">Although mangove sites are protected areas, there have been some incidences of illegal occupation and conversion into other land uses leading to land disputes. In view of this, the project identified  alternative sitesin Kigamboni and Temeke  that are on public land that could be planted with mangroves. These were validated by the Tanzania Forest Service and were approved by the steering committee. </t>
  </si>
  <si>
    <t xml:space="preserve">Planting of identified species awaited completion of the seawall to avoid disturbance to the planted vegetation. However, planting of  native and resilient trees including bushes and grasses along the shore with a particular focus on the rehabilitated infrastructures were delayed. This was due to 2 rounds of procurements without bidders. In the end, a contract for planting of tree and grass as part of seawall stabilization has been signed between VPO and Ilala Municipal Council. After these delays some cash flow issues were encountered and the planting is awaiting cash dsibursement from UNEP targeted for early December 2018.
</t>
  </si>
  <si>
    <t>Community Distinguished and Environmental Conservation (CODECO) which  was recruited in September 2015 to rehabilitate mangroves.This continued with community sensitization and planting of mangroves  in the new sites in Tungi Songani and Pembamnazi in Temeke Municipality. At Tundwi Songani, a total of 30,000 propagules of mangroves (equivalent to 12 ha) were planted in March to April 2018. The Survival rate is 85% of the planted mangroves, compared with the target 65%.  At Pembanmnazi area 55,000 mangrove propagules (equivalent to total of 22ha was planted in the new sites. Training of local community was conducted in December 2017 and of mangroves was done during rainy season in March to June 2018. A total of 40ha was planted in at Mbweni, Tundwi - Songani and Pembamnazi. gap filling will be done in the next rainy season as a strategy to increase survival rates in all sites (Mbweni, Pembamnazi and Tundwi Songani).
The mangrove specialist who was procured in August 2015 renewed his contracted and continued to provide technical advice. Planting started in April 2017 but only one site was planted (i.e. Mbweni), which was planted with 3,200 seedlings. Survival rate is estimated to be 50% from 80% in the previous season due to human activities, in particular, cattle encroachment and effluents from household and uplands, causing accumulation of heavy metals. Other planned sites namely: Salender Bridge, Ununio, Kunduchi were not planted following a land ownership disputes with claimants arising and technical challenges that arose when planting commenced. Steering Committee approved changes to the sites to Kigamboni and Temeke, following assessments from the Tanzanian Forest Service. 
Total of 40 hectares planted so far at surival rate of between 50-85%.</t>
  </si>
  <si>
    <t xml:space="preserve">At Obama/Ocean road  950m of seawall has been completed. 4 920m of walkway and IBD drain done,  950m of guardrail posts done,f 3 beach access staircases constructed and 22 sitting benches constrcuted and completed.  One public toilet constrcuted. Seven  (7) Solar power street lights erected. Progress of work on site is 100% completion. At Kigamboni/Mwalimu Nyerere Memorial Academy site, sea wall length of 500m was constructed,  250m out of 300m of walkway and 300m out of 500m of IBD drain done,  beach access staircase is done while 18 benches have been completed. Progress of work on site is at 100% completed. Total length for the seawall constructed is 950(Obama road) + 500m (Kigamboni) = 1450m. </t>
  </si>
  <si>
    <t xml:space="preserve">Dezo Civil Contractors Company Limited which were contracted by UNOPS to rehabilitate, upgrade and construct two sites of Bungoni and Mtoni drainages. 
1.  At Ilala Bungoni, Ilala Bungoni Drainage Site
i. 475m of base construction done.
ii. 450m of side slab construction done.
iii. 800m of landscape backfill done.
iv. Progress of work on site is at 100 completion. 
v. One solar powered security light have been erected
vi. Two pedestrian bridges have been constructed.
2. At Miburini-Mtoni Bustani Drainage : The following has been done:
i. 550 of drainage was completed but collapsed following heavy rains in April 2018. Meanwhile all 550m have been reconstructed using new design 
ii. 5 pedestrian bridges have been constructed.
iii. 550  of base construction done.
iv. Progress of work on site is at 98% overall completion
In this context drainage total length cleaned is 1025m (Ilala) + 1250m (Mtoni, Temeke) = 2275m: Total Length constructed is 475m (Ilala) + 550m(Mtoni, Temeke) =1125m.
</t>
  </si>
  <si>
    <t xml:space="preserve">One (1) baseline study was completed in September 2014. Six reports from  Reef specialist, Climate change knowledge management specialist, Coastal zone management specialist, Rural energy consultant, Coastal rehabilitation specialist, Mangrove specialist, NGO for reef rehabilitation, NGO for mangrove rehabilitation and four policies briefs (see section)  were produced by consultants. </t>
  </si>
  <si>
    <t xml:space="preserve">The second meeting of members of CCOT was undertaken in April, 2018.  Final validation workshop was used as an information sharing platform CCOT members and various project partners in the coastal areas to share experience and lesson learned.CCOT operates through sharing and exchange of information from various network of stakeholders. VPO facilitates such exchange by bringing together various stakeholders. Members of CCOT from higher learning institutions, through their research programmes continued share research findings and information exchange at local, national and international levels </t>
  </si>
  <si>
    <t>Five reports were prepared as shown below:
1. Climate change vulnerability and adaptation along the coast of Tanzania: main issues for decision makers, 
2. Integrated coastal zone management in Tanzania in the context of climate change adaptation: main issues for decision makers, 
3. Sustainable fishing on coral reefs, 
4. Coral reef education and awareness, and
5. Restoration of Tanzanian Coral Reefs to aid their Recovery and  Sustainable Fishing on Coral Reefs.</t>
  </si>
  <si>
    <t>UNEP TM: The project has been delayed due to various issues relating to procurement, alternative siting, unexpected weather, and other issues discussed in other sections of this report. Despite these challenges, many risks have been mitigated and managed. The project is reaching the expected outcomes and has put a focus on sustaining outcomes by engaging local institutions and actors. In some cases, project target outputs were exceeded (e.g. doubling of beneficiaries for efficient cookstoves, high mangrove survival rates in some sites, exceeding of seawall construction by 50m) all or almost all are on track to be met.</t>
  </si>
  <si>
    <t>NA</t>
  </si>
  <si>
    <t>SUNARE and Reef restoration specialist continued to monitor development of 3,000m2 area of restored coral at Sinda and Mwakatumbe islands marine reserve.  Reef specialist reviewed the report of the coral reef planting and recommended for replanting of some areas where survival rate was below 50%. The consultant submitted final reports on coral reef restoration.</t>
  </si>
  <si>
    <t>Lack of involvement of local government staff (municipal council)  in the project was a challenge in the beginning. Signing an MOU with local goverenment and engagement of local communities increased access to data and information and boosts cooperation among actors.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</si>
</sst>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_-;\-* #,##0.00_-;_-* &quot;-&quot;??_-;_-@_-"/>
    <numFmt numFmtId="165" formatCode="dd\-mmm\-yyyy"/>
    <numFmt numFmtId="166" formatCode="[$-409]mmm\-yy;@"/>
  </numFmts>
  <fonts count="77">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u/>
      <sz val="11"/>
      <color indexed="8"/>
      <name val="Calibri"/>
      <family val="2"/>
    </font>
    <font>
      <i/>
      <sz val="11"/>
      <color indexed="8"/>
      <name val="Calibri"/>
      <family val="2"/>
    </font>
    <font>
      <i/>
      <sz val="9"/>
      <color indexed="8"/>
      <name val="Calibri"/>
      <family val="2"/>
    </font>
    <font>
      <sz val="9"/>
      <name val="Times New Roman"/>
      <family val="1"/>
    </font>
    <font>
      <b/>
      <sz val="9"/>
      <color indexed="8"/>
      <name val="Times New Roman"/>
      <family val="1"/>
    </font>
    <font>
      <sz val="9"/>
      <color indexed="8"/>
      <name val="Times New Roman"/>
      <family val="1"/>
    </font>
    <font>
      <sz val="8"/>
      <name val="Calibri"/>
      <family val="2"/>
    </font>
    <font>
      <sz val="11"/>
      <name val="Calibri"/>
      <family val="2"/>
    </font>
    <font>
      <sz val="9"/>
      <color indexed="81"/>
      <name val="Tahoma"/>
      <family val="2"/>
    </font>
    <font>
      <b/>
      <sz val="9"/>
      <color indexed="81"/>
      <name val="Tahoma"/>
      <family val="2"/>
    </font>
    <font>
      <b/>
      <sz val="12"/>
      <name val="Arial"/>
      <family val="2"/>
    </font>
    <font>
      <b/>
      <vertAlign val="superscript"/>
      <sz val="11"/>
      <name val="Times New Roman"/>
      <family val="1"/>
    </font>
    <font>
      <sz val="11"/>
      <color theme="1"/>
      <name val="Calibri"/>
      <family val="2"/>
      <scheme val="minor"/>
    </font>
    <font>
      <sz val="11"/>
      <color rgb="FF9C0006"/>
      <name val="Calibri"/>
      <family val="2"/>
      <scheme val="minor"/>
    </font>
    <font>
      <sz val="11"/>
      <color rgb="FF006100"/>
      <name val="Calibri"/>
      <family val="2"/>
      <scheme val="minor"/>
    </font>
    <font>
      <u/>
      <sz val="11"/>
      <color theme="10"/>
      <name val="Calibri"/>
      <family val="2"/>
    </font>
    <font>
      <sz val="11"/>
      <color rgb="FF9C6500"/>
      <name val="Calibri"/>
      <family val="2"/>
      <scheme val="minor"/>
    </font>
    <font>
      <sz val="11"/>
      <color theme="1"/>
      <name val="Times New Roman"/>
      <family val="1"/>
    </font>
    <font>
      <b/>
      <sz val="12"/>
      <color rgb="FFFFFFFF"/>
      <name val="Times New Roman"/>
      <family val="1"/>
    </font>
    <font>
      <sz val="10"/>
      <color theme="1"/>
      <name val="Microsoft Sans Serif"/>
      <family val="2"/>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sz val="12"/>
      <color theme="1"/>
      <name val="Times New Roman"/>
      <family val="1"/>
    </font>
    <font>
      <sz val="12"/>
      <color rgb="FF000000"/>
      <name val="Times New Roman"/>
      <family val="1"/>
    </font>
    <font>
      <sz val="9"/>
      <color theme="1"/>
      <name val="TimesNewRoman"/>
    </font>
    <font>
      <sz val="8"/>
      <color theme="1"/>
      <name val="Calibri"/>
      <family val="2"/>
      <scheme val="minor"/>
    </font>
    <font>
      <sz val="11"/>
      <color rgb="FFFF0000"/>
      <name val="Times New Roman"/>
      <family val="1"/>
    </font>
    <font>
      <b/>
      <sz val="11"/>
      <color rgb="FFFF0000"/>
      <name val="Times New Roman"/>
      <family val="1"/>
    </font>
    <font>
      <sz val="11"/>
      <name val="Calibri"/>
      <family val="2"/>
      <scheme val="minor"/>
    </font>
    <font>
      <i/>
      <sz val="11"/>
      <color theme="1"/>
      <name val="Times New Roman"/>
      <family val="1"/>
    </font>
    <font>
      <b/>
      <sz val="11"/>
      <color rgb="FFFFFFFF"/>
      <name val="Times New Roman"/>
      <family val="1"/>
    </font>
    <font>
      <sz val="18"/>
      <color theme="1"/>
      <name val="Calibri"/>
      <family val="2"/>
      <scheme val="minor"/>
    </font>
    <font>
      <b/>
      <sz val="16"/>
      <color theme="1"/>
      <name val="Calibri"/>
      <family val="2"/>
      <scheme val="minor"/>
    </font>
    <font>
      <sz val="9"/>
      <color theme="1"/>
      <name val="Times New Roman"/>
      <family val="1"/>
    </font>
    <font>
      <sz val="12"/>
      <name val="Calibri"/>
      <family val="2"/>
      <scheme val="minor"/>
    </font>
    <font>
      <sz val="10"/>
      <name val="Arial"/>
      <family val="2"/>
    </font>
    <font>
      <sz val="10"/>
      <name val="Book Antiqua"/>
      <family val="1"/>
    </font>
    <font>
      <sz val="9"/>
      <color rgb="FFFF0000"/>
      <name val="Times New Roman"/>
      <family val="1"/>
    </font>
    <font>
      <i/>
      <sz val="11"/>
      <color rgb="FFFF0000"/>
      <name val="Times New Roman"/>
      <family val="1"/>
    </font>
    <font>
      <sz val="11"/>
      <color theme="1"/>
      <name val="TimesNewRoman"/>
    </font>
    <font>
      <sz val="8"/>
      <name val="Times New Roman"/>
      <family val="1"/>
    </font>
    <font>
      <sz val="10"/>
      <name val="Arial"/>
    </font>
    <font>
      <sz val="9"/>
      <color indexed="81"/>
      <name val="Tahoma"/>
      <charset val="1"/>
    </font>
    <font>
      <b/>
      <sz val="9"/>
      <color indexed="81"/>
      <name val="Tahoma"/>
      <charset val="1"/>
    </font>
  </fonts>
  <fills count="14">
    <fill>
      <patternFill patternType="none"/>
    </fill>
    <fill>
      <patternFill patternType="gray125"/>
    </fill>
    <fill>
      <patternFill patternType="solid">
        <fgColor rgb="FFFFC7CE"/>
      </patternFill>
    </fill>
    <fill>
      <patternFill patternType="solid">
        <fgColor rgb="FFC6EFCE"/>
      </patternFill>
    </fill>
    <fill>
      <patternFill patternType="solid">
        <fgColor rgb="FFFFEB9C"/>
      </patternFill>
    </fill>
    <fill>
      <patternFill patternType="solid">
        <fgColor theme="0"/>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2"/>
        <bgColor indexed="64"/>
      </patternFill>
    </fill>
    <fill>
      <patternFill patternType="solid">
        <fgColor rgb="FFFFEB9C"/>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79998168889431442"/>
        <bgColor indexed="64"/>
      </patternFill>
    </fill>
    <fill>
      <patternFill patternType="solid">
        <fgColor rgb="FFFFFF00"/>
        <bgColor indexed="64"/>
      </patternFill>
    </fill>
  </fills>
  <borders count="7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right style="medium">
        <color rgb="FF000000"/>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thin">
        <color indexed="64"/>
      </bottom>
      <diagonal/>
    </border>
    <border>
      <left style="thin">
        <color indexed="64"/>
      </left>
      <right style="thin">
        <color indexed="64"/>
      </right>
      <top/>
      <bottom style="medium">
        <color indexed="64"/>
      </bottom>
      <diagonal/>
    </border>
  </borders>
  <cellStyleXfs count="9">
    <xf numFmtId="0" fontId="0" fillId="0" borderId="0"/>
    <xf numFmtId="0" fontId="36" fillId="2" borderId="0" applyNumberFormat="0" applyBorder="0" applyAlignment="0" applyProtection="0"/>
    <xf numFmtId="43" fontId="35" fillId="0" borderId="0" applyFont="0" applyFill="0" applyBorder="0" applyAlignment="0" applyProtection="0"/>
    <xf numFmtId="0" fontId="37" fillId="3" borderId="0" applyNumberFormat="0" applyBorder="0" applyAlignment="0" applyProtection="0"/>
    <xf numFmtId="0" fontId="38" fillId="0" borderId="0" applyNumberFormat="0" applyFill="0" applyBorder="0" applyAlignment="0" applyProtection="0">
      <alignment vertical="top"/>
      <protection locked="0"/>
    </xf>
    <xf numFmtId="0" fontId="39" fillId="4" borderId="0" applyNumberFormat="0" applyBorder="0" applyAlignment="0" applyProtection="0"/>
    <xf numFmtId="9" fontId="35" fillId="0" borderId="0" applyFont="0" applyFill="0" applyBorder="0" applyAlignment="0" applyProtection="0"/>
    <xf numFmtId="164" fontId="68" fillId="0" borderId="0" applyFont="0" applyFill="0" applyBorder="0" applyAlignment="0" applyProtection="0"/>
    <xf numFmtId="0" fontId="74" fillId="0" borderId="0"/>
  </cellStyleXfs>
  <cellXfs count="848">
    <xf numFmtId="0" fontId="0" fillId="0" borderId="0" xfId="0"/>
    <xf numFmtId="0" fontId="40" fillId="0" borderId="0" xfId="0" applyFont="1" applyFill="1" applyProtection="1"/>
    <xf numFmtId="0" fontId="40"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5" borderId="1" xfId="0" applyFont="1" applyFill="1" applyBorder="1" applyAlignment="1" applyProtection="1">
      <alignment horizontal="left" vertical="top" wrapText="1"/>
      <protection locked="0"/>
    </xf>
    <xf numFmtId="1" fontId="1" fillId="5" borderId="2" xfId="0" applyNumberFormat="1" applyFont="1" applyFill="1" applyBorder="1" applyAlignment="1" applyProtection="1">
      <alignment horizontal="left"/>
      <protection locked="0"/>
    </xf>
    <xf numFmtId="0" fontId="1" fillId="5" borderId="2" xfId="0" applyFont="1" applyFill="1" applyBorder="1" applyProtection="1">
      <protection locked="0"/>
    </xf>
    <xf numFmtId="0" fontId="1" fillId="5" borderId="3" xfId="0" applyFont="1" applyFill="1" applyBorder="1" applyProtection="1">
      <protection locked="0"/>
    </xf>
    <xf numFmtId="165" fontId="1" fillId="5" borderId="4" xfId="0" applyNumberFormat="1" applyFont="1" applyFill="1" applyBorder="1" applyAlignment="1" applyProtection="1">
      <alignment horizontal="left"/>
      <protection locked="0"/>
    </xf>
    <xf numFmtId="0" fontId="40" fillId="0" borderId="0" xfId="0" applyFont="1" applyAlignment="1">
      <alignment horizontal="left" vertical="center"/>
    </xf>
    <xf numFmtId="0" fontId="40" fillId="0" borderId="0" xfId="0" applyFont="1"/>
    <xf numFmtId="0" fontId="40" fillId="0" borderId="0" xfId="0" applyFont="1" applyFill="1"/>
    <xf numFmtId="0" fontId="2" fillId="0" borderId="0" xfId="0" applyFont="1" applyFill="1" applyBorder="1" applyAlignment="1" applyProtection="1">
      <alignment vertical="top" wrapText="1"/>
    </xf>
    <xf numFmtId="0" fontId="40" fillId="0" borderId="0" xfId="0" applyFont="1" applyAlignment="1">
      <alignment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40" fillId="0" borderId="0" xfId="0" applyFont="1" applyAlignment="1"/>
    <xf numFmtId="0" fontId="1" fillId="5" borderId="3" xfId="0" applyFont="1" applyFill="1" applyBorder="1" applyAlignment="1" applyProtection="1">
      <alignment horizontal="left" vertical="top" wrapText="1"/>
    </xf>
    <xf numFmtId="0" fontId="1" fillId="5" borderId="2" xfId="0" applyFont="1" applyFill="1" applyBorder="1" applyAlignment="1" applyProtection="1">
      <alignment horizontal="left" vertical="top" wrapText="1"/>
    </xf>
    <xf numFmtId="0" fontId="1" fillId="5" borderId="4" xfId="0" applyFont="1" applyFill="1" applyBorder="1" applyAlignment="1" applyProtection="1">
      <alignment horizontal="left" vertical="top" wrapText="1"/>
    </xf>
    <xf numFmtId="0" fontId="15" fillId="5" borderId="1" xfId="0" applyFont="1" applyFill="1" applyBorder="1" applyAlignment="1" applyProtection="1">
      <alignment vertical="top" wrapText="1"/>
    </xf>
    <xf numFmtId="0" fontId="15" fillId="5" borderId="1" xfId="0" applyFont="1" applyFill="1" applyBorder="1" applyAlignment="1" applyProtection="1">
      <alignment horizontal="center" vertical="top" wrapText="1"/>
    </xf>
    <xf numFmtId="0" fontId="41" fillId="6" borderId="8" xfId="0" applyFont="1" applyFill="1" applyBorder="1" applyAlignment="1">
      <alignment horizontal="center" vertical="center" wrapText="1"/>
    </xf>
    <xf numFmtId="0" fontId="16" fillId="7" borderId="9" xfId="0" applyFont="1" applyFill="1" applyBorder="1" applyAlignment="1" applyProtection="1">
      <alignment horizontal="left" vertical="top" wrapText="1"/>
    </xf>
    <xf numFmtId="0" fontId="42" fillId="7" borderId="10" xfId="0" applyFont="1" applyFill="1" applyBorder="1" applyAlignment="1" applyProtection="1">
      <alignment vertical="top" wrapText="1"/>
    </xf>
    <xf numFmtId="0" fontId="1" fillId="7" borderId="11" xfId="0" applyFont="1" applyFill="1" applyBorder="1" applyProtection="1"/>
    <xf numFmtId="0" fontId="1" fillId="7" borderId="12" xfId="0" applyFont="1" applyFill="1" applyBorder="1" applyAlignment="1" applyProtection="1">
      <alignment horizontal="left" vertical="center"/>
    </xf>
    <xf numFmtId="0" fontId="1" fillId="7" borderId="12" xfId="0" applyFont="1" applyFill="1" applyBorder="1" applyProtection="1"/>
    <xf numFmtId="0" fontId="1" fillId="7" borderId="13" xfId="0" applyFont="1" applyFill="1" applyBorder="1" applyProtection="1"/>
    <xf numFmtId="0" fontId="1" fillId="7" borderId="14" xfId="0" applyFont="1" applyFill="1" applyBorder="1" applyProtection="1"/>
    <xf numFmtId="0" fontId="1" fillId="7" borderId="15" xfId="0" applyFont="1" applyFill="1" applyBorder="1" applyProtection="1"/>
    <xf numFmtId="0" fontId="1" fillId="7" borderId="0" xfId="0" applyFont="1" applyFill="1" applyBorder="1" applyAlignment="1" applyProtection="1">
      <alignment horizontal="left" vertical="center"/>
    </xf>
    <xf numFmtId="0" fontId="1" fillId="7" borderId="0" xfId="0" applyFont="1" applyFill="1" applyBorder="1" applyProtection="1"/>
    <xf numFmtId="0" fontId="2" fillId="7" borderId="0" xfId="0" applyFont="1" applyFill="1" applyBorder="1" applyAlignment="1" applyProtection="1">
      <alignment vertical="top" wrapText="1"/>
    </xf>
    <xf numFmtId="0" fontId="1" fillId="7" borderId="14" xfId="0" applyFont="1" applyFill="1" applyBorder="1" applyAlignment="1" applyProtection="1">
      <alignment horizontal="left" vertical="center"/>
    </xf>
    <xf numFmtId="0" fontId="1" fillId="7" borderId="15" xfId="0" applyFont="1" applyFill="1" applyBorder="1" applyAlignment="1" applyProtection="1">
      <alignment horizontal="left" vertical="center"/>
    </xf>
    <xf numFmtId="0" fontId="1" fillId="7" borderId="0" xfId="0" applyFont="1" applyFill="1" applyBorder="1" applyAlignment="1" applyProtection="1">
      <alignment horizontal="left" vertical="center" wrapText="1"/>
    </xf>
    <xf numFmtId="0" fontId="12" fillId="7" borderId="0" xfId="0" applyFont="1" applyFill="1" applyBorder="1" applyAlignment="1" applyProtection="1">
      <alignment horizontal="left" vertical="center"/>
    </xf>
    <xf numFmtId="0" fontId="10" fillId="7" borderId="0" xfId="0" applyFont="1" applyFill="1" applyBorder="1" applyAlignment="1" applyProtection="1">
      <alignment vertical="top" wrapText="1"/>
    </xf>
    <xf numFmtId="0" fontId="1" fillId="7" borderId="16" xfId="0" applyFont="1" applyFill="1" applyBorder="1" applyProtection="1"/>
    <xf numFmtId="0" fontId="1" fillId="7" borderId="17" xfId="0" applyFont="1" applyFill="1" applyBorder="1" applyAlignment="1" applyProtection="1">
      <alignment horizontal="left" vertical="center" wrapText="1"/>
    </xf>
    <xf numFmtId="0" fontId="1" fillId="7" borderId="17" xfId="0" applyFont="1" applyFill="1" applyBorder="1" applyAlignment="1" applyProtection="1">
      <alignment vertical="top" wrapText="1"/>
    </xf>
    <xf numFmtId="0" fontId="1" fillId="7" borderId="18" xfId="0" applyFont="1" applyFill="1" applyBorder="1" applyProtection="1"/>
    <xf numFmtId="0" fontId="14" fillId="7" borderId="15" xfId="0" applyFont="1" applyFill="1" applyBorder="1" applyAlignment="1" applyProtection="1">
      <alignment vertical="top" wrapText="1"/>
    </xf>
    <xf numFmtId="0" fontId="14" fillId="7" borderId="14" xfId="0" applyFont="1" applyFill="1" applyBorder="1" applyAlignment="1" applyProtection="1">
      <alignment vertical="top" wrapText="1"/>
    </xf>
    <xf numFmtId="0" fontId="14" fillId="7" borderId="0" xfId="0" applyFont="1" applyFill="1" applyBorder="1" applyProtection="1"/>
    <xf numFmtId="0" fontId="14" fillId="7" borderId="0" xfId="0" applyFont="1" applyFill="1" applyBorder="1" applyAlignment="1" applyProtection="1">
      <alignment vertical="top" wrapText="1"/>
    </xf>
    <xf numFmtId="0" fontId="15" fillId="7" borderId="0" xfId="0" applyFont="1" applyFill="1" applyBorder="1" applyAlignment="1" applyProtection="1">
      <alignment vertical="top" wrapText="1"/>
    </xf>
    <xf numFmtId="0" fontId="7" fillId="7" borderId="16" xfId="0" applyFont="1" applyFill="1" applyBorder="1" applyAlignment="1" applyProtection="1">
      <alignment vertical="top" wrapText="1"/>
    </xf>
    <xf numFmtId="0" fontId="7" fillId="7" borderId="17" xfId="0" applyFont="1" applyFill="1" applyBorder="1" applyAlignment="1" applyProtection="1">
      <alignment vertical="top" wrapText="1"/>
    </xf>
    <xf numFmtId="0" fontId="7" fillId="7" borderId="18" xfId="0" applyFont="1" applyFill="1" applyBorder="1" applyAlignment="1" applyProtection="1">
      <alignment vertical="top" wrapText="1"/>
    </xf>
    <xf numFmtId="0" fontId="40" fillId="7" borderId="11" xfId="0" applyFont="1" applyFill="1" applyBorder="1" applyAlignment="1">
      <alignment horizontal="left" vertical="center"/>
    </xf>
    <xf numFmtId="0" fontId="40" fillId="7" borderId="12" xfId="0" applyFont="1" applyFill="1" applyBorder="1" applyAlignment="1">
      <alignment horizontal="left" vertical="center"/>
    </xf>
    <xf numFmtId="0" fontId="40" fillId="7" borderId="12" xfId="0" applyFont="1" applyFill="1" applyBorder="1"/>
    <xf numFmtId="0" fontId="40" fillId="7" borderId="13" xfId="0" applyFont="1" applyFill="1" applyBorder="1"/>
    <xf numFmtId="0" fontId="40" fillId="7" borderId="14" xfId="0" applyFont="1" applyFill="1" applyBorder="1" applyAlignment="1">
      <alignment horizontal="left" vertical="center"/>
    </xf>
    <xf numFmtId="0" fontId="1" fillId="7" borderId="15" xfId="0" applyFont="1" applyFill="1" applyBorder="1" applyAlignment="1" applyProtection="1">
      <alignment vertical="top" wrapText="1"/>
    </xf>
    <xf numFmtId="0" fontId="1" fillId="7" borderId="14" xfId="0" applyFont="1" applyFill="1" applyBorder="1" applyAlignment="1" applyProtection="1">
      <alignment horizontal="left" vertical="center" wrapText="1"/>
    </xf>
    <xf numFmtId="0" fontId="1" fillId="7" borderId="0" xfId="0" applyFont="1" applyFill="1" applyBorder="1" applyAlignment="1" applyProtection="1">
      <alignment vertical="top" wrapText="1"/>
    </xf>
    <xf numFmtId="0" fontId="1" fillId="7" borderId="16" xfId="0" applyFont="1" applyFill="1" applyBorder="1" applyAlignment="1" applyProtection="1">
      <alignment horizontal="left" vertical="center" wrapText="1"/>
    </xf>
    <xf numFmtId="0" fontId="2" fillId="7" borderId="17" xfId="0" applyFont="1" applyFill="1" applyBorder="1" applyAlignment="1" applyProtection="1">
      <alignment vertical="top" wrapText="1"/>
    </xf>
    <xf numFmtId="0" fontId="1" fillId="7" borderId="18" xfId="0" applyFont="1" applyFill="1" applyBorder="1" applyAlignment="1" applyProtection="1">
      <alignment vertical="top" wrapText="1"/>
    </xf>
    <xf numFmtId="0" fontId="40" fillId="7" borderId="12" xfId="0" applyFont="1" applyFill="1" applyBorder="1" applyProtection="1"/>
    <xf numFmtId="0" fontId="40" fillId="7" borderId="13" xfId="0" applyFont="1" applyFill="1" applyBorder="1" applyProtection="1"/>
    <xf numFmtId="0" fontId="40" fillId="7" borderId="0" xfId="0" applyFont="1" applyFill="1" applyBorder="1" applyProtection="1"/>
    <xf numFmtId="0" fontId="40" fillId="7" borderId="15" xfId="0" applyFont="1" applyFill="1" applyBorder="1" applyProtection="1"/>
    <xf numFmtId="0" fontId="2" fillId="7" borderId="0" xfId="0" applyFont="1" applyFill="1" applyBorder="1" applyAlignment="1" applyProtection="1">
      <alignment horizontal="right" vertical="center"/>
    </xf>
    <xf numFmtId="0" fontId="2" fillId="7" borderId="0" xfId="0" applyFont="1" applyFill="1" applyBorder="1" applyAlignment="1" applyProtection="1">
      <alignment horizontal="right" vertical="top"/>
    </xf>
    <xf numFmtId="0" fontId="2" fillId="7" borderId="0" xfId="0" applyFont="1" applyFill="1" applyBorder="1" applyAlignment="1" applyProtection="1">
      <alignment horizontal="right"/>
    </xf>
    <xf numFmtId="0" fontId="6" fillId="7" borderId="15" xfId="0" applyFont="1" applyFill="1" applyBorder="1" applyProtection="1"/>
    <xf numFmtId="0" fontId="2" fillId="7" borderId="0" xfId="0" applyFont="1" applyFill="1" applyBorder="1" applyProtection="1"/>
    <xf numFmtId="0" fontId="1" fillId="7" borderId="0" xfId="0" applyFont="1" applyFill="1" applyBorder="1" applyAlignment="1" applyProtection="1">
      <alignment horizontal="right"/>
    </xf>
    <xf numFmtId="0" fontId="1" fillId="7" borderId="17" xfId="0" applyFont="1" applyFill="1" applyBorder="1" applyProtection="1"/>
    <xf numFmtId="0" fontId="43" fillId="0" borderId="1" xfId="0" applyFont="1" applyBorder="1" applyAlignment="1">
      <alignment horizontal="center" readingOrder="1"/>
    </xf>
    <xf numFmtId="0" fontId="0" fillId="7" borderId="11" xfId="0" applyFill="1" applyBorder="1"/>
    <xf numFmtId="0" fontId="0" fillId="7" borderId="12" xfId="0" applyFill="1" applyBorder="1"/>
    <xf numFmtId="0" fontId="0" fillId="7" borderId="13" xfId="0" applyFill="1" applyBorder="1"/>
    <xf numFmtId="0" fontId="0" fillId="7" borderId="14" xfId="0" applyFill="1" applyBorder="1"/>
    <xf numFmtId="0" fontId="0" fillId="7" borderId="0" xfId="0" applyFill="1" applyBorder="1"/>
    <xf numFmtId="0" fontId="13" fillId="7" borderId="15" xfId="0" applyFont="1" applyFill="1" applyBorder="1" applyAlignment="1" applyProtection="1"/>
    <xf numFmtId="0" fontId="0" fillId="7" borderId="15" xfId="0" applyFill="1" applyBorder="1"/>
    <xf numFmtId="0" fontId="44" fillId="7" borderId="11" xfId="0" applyFont="1" applyFill="1" applyBorder="1" applyAlignment="1">
      <alignment vertical="center"/>
    </xf>
    <xf numFmtId="0" fontId="44" fillId="7" borderId="14" xfId="0" applyFont="1" applyFill="1" applyBorder="1" applyAlignment="1">
      <alignment vertical="center"/>
    </xf>
    <xf numFmtId="0" fontId="44" fillId="7" borderId="0" xfId="0" applyFont="1" applyFill="1" applyBorder="1" applyAlignment="1">
      <alignment vertical="center"/>
    </xf>
    <xf numFmtId="0" fontId="0" fillId="0" borderId="0" xfId="0" applyAlignment="1"/>
    <xf numFmtId="0" fontId="1" fillId="7" borderId="16" xfId="0" applyFont="1" applyFill="1" applyBorder="1" applyAlignment="1" applyProtection="1">
      <alignment vertical="center"/>
    </xf>
    <xf numFmtId="0" fontId="1" fillId="7" borderId="17" xfId="0" applyFont="1" applyFill="1" applyBorder="1" applyAlignment="1" applyProtection="1">
      <alignment vertical="center"/>
    </xf>
    <xf numFmtId="0" fontId="1" fillId="7" borderId="18" xfId="0" applyFont="1" applyFill="1" applyBorder="1" applyAlignment="1" applyProtection="1">
      <alignment vertical="center"/>
    </xf>
    <xf numFmtId="0" fontId="2" fillId="7" borderId="15" xfId="0" applyFont="1" applyFill="1" applyBorder="1" applyAlignment="1" applyProtection="1">
      <alignment horizontal="left" vertical="center" wrapText="1"/>
    </xf>
    <xf numFmtId="0" fontId="2" fillId="7" borderId="0" xfId="0" applyFont="1" applyFill="1" applyBorder="1" applyAlignment="1" applyProtection="1">
      <alignment horizontal="center" vertical="center" wrapText="1"/>
    </xf>
    <xf numFmtId="0" fontId="0" fillId="7" borderId="12" xfId="0" applyFill="1" applyBorder="1" applyAlignment="1"/>
    <xf numFmtId="0" fontId="0" fillId="7" borderId="0" xfId="0" applyFill="1" applyBorder="1" applyAlignment="1"/>
    <xf numFmtId="0" fontId="0" fillId="7" borderId="17" xfId="0" applyFill="1" applyBorder="1" applyAlignment="1"/>
    <xf numFmtId="0" fontId="0" fillId="5" borderId="1" xfId="0" applyFill="1" applyBorder="1" applyAlignment="1"/>
    <xf numFmtId="0" fontId="0" fillId="7" borderId="0" xfId="0" applyFill="1" applyAlignment="1">
      <alignment horizontal="left" vertical="center"/>
    </xf>
    <xf numFmtId="0" fontId="1" fillId="8" borderId="1" xfId="0" applyFont="1" applyFill="1" applyBorder="1" applyAlignment="1" applyProtection="1">
      <alignment horizontal="left" vertical="center"/>
    </xf>
    <xf numFmtId="0" fontId="40" fillId="7" borderId="11" xfId="0" applyFont="1" applyFill="1" applyBorder="1"/>
    <xf numFmtId="0" fontId="40" fillId="7" borderId="14" xfId="0" applyFont="1" applyFill="1" applyBorder="1"/>
    <xf numFmtId="0" fontId="40" fillId="7" borderId="15" xfId="0" applyFont="1" applyFill="1" applyBorder="1"/>
    <xf numFmtId="0" fontId="40" fillId="0" borderId="1" xfId="0" applyFont="1" applyFill="1" applyBorder="1" applyAlignment="1">
      <alignment vertical="top" wrapText="1"/>
    </xf>
    <xf numFmtId="0" fontId="40" fillId="0" borderId="0" xfId="0" applyFont="1" applyFill="1" applyAlignment="1" applyProtection="1">
      <alignment horizontal="right"/>
    </xf>
    <xf numFmtId="0" fontId="40" fillId="7" borderId="11" xfId="0" applyFont="1" applyFill="1" applyBorder="1" applyAlignment="1" applyProtection="1">
      <alignment horizontal="right"/>
    </xf>
    <xf numFmtId="0" fontId="40" fillId="7" borderId="12" xfId="0" applyFont="1" applyFill="1" applyBorder="1" applyAlignment="1" applyProtection="1">
      <alignment horizontal="right"/>
    </xf>
    <xf numFmtId="0" fontId="40" fillId="7" borderId="14" xfId="0" applyFont="1" applyFill="1" applyBorder="1" applyAlignment="1" applyProtection="1">
      <alignment horizontal="right"/>
    </xf>
    <xf numFmtId="0" fontId="40" fillId="7" borderId="0" xfId="0" applyFont="1" applyFill="1" applyBorder="1" applyAlignment="1" applyProtection="1">
      <alignment horizontal="right"/>
    </xf>
    <xf numFmtId="0" fontId="1" fillId="7" borderId="14" xfId="0" applyFont="1" applyFill="1" applyBorder="1" applyAlignment="1" applyProtection="1">
      <alignment horizontal="right"/>
    </xf>
    <xf numFmtId="0" fontId="1" fillId="7" borderId="14" xfId="0" applyFont="1" applyFill="1" applyBorder="1" applyAlignment="1" applyProtection="1">
      <alignment horizontal="right" vertical="top" wrapText="1"/>
    </xf>
    <xf numFmtId="0" fontId="48" fillId="7" borderId="0" xfId="0" applyFont="1" applyFill="1" applyBorder="1" applyAlignment="1" applyProtection="1">
      <alignment horizontal="right"/>
    </xf>
    <xf numFmtId="0" fontId="4" fillId="7" borderId="0" xfId="0" applyFont="1" applyFill="1" applyBorder="1" applyAlignment="1" applyProtection="1">
      <alignment horizontal="right"/>
    </xf>
    <xf numFmtId="0" fontId="5" fillId="7" borderId="0" xfId="0" applyFont="1" applyFill="1" applyBorder="1" applyAlignment="1" applyProtection="1">
      <alignment horizontal="right"/>
    </xf>
    <xf numFmtId="0" fontId="1" fillId="7" borderId="16" xfId="0" applyFont="1" applyFill="1" applyBorder="1" applyAlignment="1" applyProtection="1">
      <alignment horizontal="right"/>
    </xf>
    <xf numFmtId="0" fontId="1" fillId="7" borderId="17" xfId="0" applyFont="1" applyFill="1" applyBorder="1" applyAlignment="1" applyProtection="1">
      <alignment horizontal="right"/>
    </xf>
    <xf numFmtId="0" fontId="1" fillId="5" borderId="1" xfId="0" applyFont="1" applyFill="1" applyBorder="1" applyAlignment="1" applyProtection="1">
      <alignment vertical="top" wrapText="1"/>
    </xf>
    <xf numFmtId="0" fontId="2" fillId="5" borderId="20" xfId="0" applyFont="1" applyFill="1" applyBorder="1" applyAlignment="1" applyProtection="1">
      <alignment horizontal="right" vertical="center" wrapText="1"/>
    </xf>
    <xf numFmtId="0" fontId="2" fillId="5" borderId="22" xfId="0" applyFont="1" applyFill="1" applyBorder="1" applyAlignment="1" applyProtection="1">
      <alignment horizontal="center" vertical="center" wrapText="1"/>
    </xf>
    <xf numFmtId="0" fontId="2" fillId="5" borderId="23" xfId="0" applyFont="1" applyFill="1" applyBorder="1" applyAlignment="1" applyProtection="1">
      <alignment horizontal="center" vertical="center" wrapText="1"/>
    </xf>
    <xf numFmtId="0" fontId="4" fillId="7" borderId="0" xfId="0" applyFont="1" applyFill="1" applyBorder="1" applyAlignment="1" applyProtection="1"/>
    <xf numFmtId="0" fontId="1" fillId="7" borderId="0" xfId="0" applyFont="1" applyFill="1" applyBorder="1" applyAlignment="1" applyProtection="1">
      <alignment horizontal="left" vertical="top" wrapText="1"/>
    </xf>
    <xf numFmtId="0" fontId="0" fillId="7" borderId="0" xfId="0" applyFill="1"/>
    <xf numFmtId="0" fontId="40" fillId="7" borderId="16" xfId="0" applyFont="1" applyFill="1" applyBorder="1"/>
    <xf numFmtId="0" fontId="40" fillId="7" borderId="18" xfId="0" applyFont="1" applyFill="1" applyBorder="1"/>
    <xf numFmtId="0" fontId="0" fillId="0" borderId="0" xfId="0" applyProtection="1"/>
    <xf numFmtId="0" fontId="0" fillId="9" borderId="1" xfId="0" applyFill="1" applyBorder="1" applyProtection="1">
      <protection locked="0"/>
    </xf>
    <xf numFmtId="0" fontId="0" fillId="0" borderId="10" xfId="0" applyBorder="1" applyProtection="1"/>
    <xf numFmtId="0" fontId="49" fillId="10" borderId="26" xfId="0" applyFont="1" applyFill="1" applyBorder="1" applyAlignment="1" applyProtection="1">
      <alignment horizontal="left" vertical="center" wrapText="1"/>
    </xf>
    <xf numFmtId="0" fontId="49" fillId="10" borderId="27" xfId="0" applyFont="1" applyFill="1" applyBorder="1" applyAlignment="1" applyProtection="1">
      <alignment horizontal="left" vertical="center" wrapText="1"/>
    </xf>
    <xf numFmtId="0" fontId="49" fillId="10" borderId="7" xfId="0" applyFont="1" applyFill="1" applyBorder="1" applyAlignment="1" applyProtection="1">
      <alignment horizontal="left" vertical="center" wrapText="1"/>
    </xf>
    <xf numFmtId="0" fontId="39" fillId="11" borderId="27" xfId="5" applyFont="1" applyFill="1" applyBorder="1" applyAlignment="1" applyProtection="1">
      <alignment horizontal="center" vertical="center"/>
      <protection locked="0"/>
    </xf>
    <xf numFmtId="0" fontId="51" fillId="11" borderId="27" xfId="5" applyFont="1" applyFill="1" applyBorder="1" applyAlignment="1" applyProtection="1">
      <alignment horizontal="center" vertical="center"/>
      <protection locked="0"/>
    </xf>
    <xf numFmtId="0" fontId="51" fillId="11" borderId="29" xfId="5" applyFont="1" applyFill="1" applyBorder="1" applyAlignment="1" applyProtection="1">
      <alignment horizontal="center" vertical="center"/>
      <protection locked="0"/>
    </xf>
    <xf numFmtId="10" fontId="51" fillId="11" borderId="27" xfId="5" applyNumberFormat="1" applyFont="1" applyFill="1" applyBorder="1" applyAlignment="1" applyProtection="1">
      <alignment horizontal="center" vertical="center"/>
      <protection locked="0"/>
    </xf>
    <xf numFmtId="10" fontId="51" fillId="11" borderId="29" xfId="5"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9" fillId="10" borderId="30" xfId="0" applyFont="1" applyFill="1" applyBorder="1" applyAlignment="1" applyProtection="1">
      <alignment horizontal="center" vertical="center" wrapText="1"/>
    </xf>
    <xf numFmtId="0" fontId="49" fillId="10" borderId="31" xfId="0" applyFont="1" applyFill="1" applyBorder="1" applyAlignment="1" applyProtection="1">
      <alignment horizontal="center" vertical="center" wrapText="1"/>
    </xf>
    <xf numFmtId="0" fontId="50" fillId="0" borderId="27" xfId="0" applyFont="1" applyFill="1" applyBorder="1" applyAlignment="1" applyProtection="1">
      <alignment vertical="center" wrapText="1"/>
    </xf>
    <xf numFmtId="0" fontId="39" fillId="11" borderId="27" xfId="5" applyFill="1" applyBorder="1" applyAlignment="1" applyProtection="1">
      <alignment wrapText="1"/>
      <protection locked="0"/>
    </xf>
    <xf numFmtId="0" fontId="53" fillId="5" borderId="27" xfId="0" applyFont="1" applyFill="1" applyBorder="1" applyAlignment="1" applyProtection="1">
      <alignment vertical="center" wrapText="1"/>
    </xf>
    <xf numFmtId="10" fontId="39" fillId="4" borderId="27" xfId="5" applyNumberFormat="1" applyBorder="1" applyAlignment="1" applyProtection="1">
      <alignment horizontal="center" vertical="center" wrapText="1"/>
      <protection locked="0"/>
    </xf>
    <xf numFmtId="10" fontId="39" fillId="11" borderId="27" xfId="5" applyNumberFormat="1" applyFill="1" applyBorder="1" applyAlignment="1" applyProtection="1">
      <alignment horizontal="center" vertical="center" wrapText="1"/>
      <protection locked="0"/>
    </xf>
    <xf numFmtId="0" fontId="49" fillId="10" borderId="27" xfId="0" applyFont="1" applyFill="1" applyBorder="1" applyAlignment="1" applyProtection="1">
      <alignment horizontal="center" vertical="center" wrapText="1"/>
    </xf>
    <xf numFmtId="0" fontId="49" fillId="10" borderId="29" xfId="0" applyFont="1" applyFill="1" applyBorder="1" applyAlignment="1" applyProtection="1">
      <alignment horizontal="center" vertical="center" wrapText="1"/>
    </xf>
    <xf numFmtId="0" fontId="54" fillId="4" borderId="27" xfId="5" applyFont="1" applyBorder="1" applyAlignment="1" applyProtection="1">
      <alignment horizontal="center" vertical="center"/>
      <protection locked="0"/>
    </xf>
    <xf numFmtId="0" fontId="54" fillId="4" borderId="29" xfId="5" applyFont="1" applyBorder="1" applyAlignment="1" applyProtection="1">
      <alignment horizontal="center" vertical="center"/>
      <protection locked="0"/>
    </xf>
    <xf numFmtId="0" fontId="54" fillId="11" borderId="27" xfId="5" applyFont="1" applyFill="1" applyBorder="1" applyAlignment="1" applyProtection="1">
      <alignment horizontal="center" vertical="center"/>
      <protection locked="0"/>
    </xf>
    <xf numFmtId="0" fontId="54" fillId="11" borderId="32" xfId="5" applyFont="1" applyFill="1" applyBorder="1" applyAlignment="1" applyProtection="1">
      <alignment vertical="center" wrapText="1"/>
      <protection locked="0"/>
    </xf>
    <xf numFmtId="0" fontId="54" fillId="11" borderId="29" xfId="5" applyFont="1" applyFill="1" applyBorder="1" applyAlignment="1" applyProtection="1">
      <alignment horizontal="center" vertical="center"/>
      <protection locked="0"/>
    </xf>
    <xf numFmtId="0" fontId="54" fillId="11" borderId="29" xfId="5" applyFont="1" applyFill="1" applyBorder="1" applyAlignment="1" applyProtection="1">
      <alignment vertical="center"/>
      <protection locked="0"/>
    </xf>
    <xf numFmtId="0" fontId="54" fillId="4" borderId="33" xfId="5" applyFont="1" applyBorder="1" applyAlignment="1" applyProtection="1">
      <alignment vertical="center"/>
      <protection locked="0"/>
    </xf>
    <xf numFmtId="0" fontId="54" fillId="11" borderId="33" xfId="5"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49" fillId="10" borderId="30" xfId="0" applyFont="1" applyFill="1" applyBorder="1" applyAlignment="1" applyProtection="1">
      <alignment horizontal="center" vertical="center"/>
    </xf>
    <xf numFmtId="0" fontId="49" fillId="10" borderId="7" xfId="0" applyFont="1" applyFill="1" applyBorder="1" applyAlignment="1" applyProtection="1">
      <alignment horizontal="center" vertical="center"/>
    </xf>
    <xf numFmtId="0" fontId="39" fillId="4" borderId="27" xfId="5" applyBorder="1" applyAlignment="1" applyProtection="1">
      <alignment horizontal="center" vertical="center"/>
      <protection locked="0"/>
    </xf>
    <xf numFmtId="10" fontId="39" fillId="4" borderId="27" xfId="5" applyNumberFormat="1" applyBorder="1" applyAlignment="1" applyProtection="1">
      <alignment horizontal="center" vertical="center"/>
      <protection locked="0"/>
    </xf>
    <xf numFmtId="0" fontId="39" fillId="11" borderId="27" xfId="5" applyFill="1" applyBorder="1" applyAlignment="1" applyProtection="1">
      <alignment horizontal="center" vertical="center"/>
      <protection locked="0"/>
    </xf>
    <xf numFmtId="10" fontId="39" fillId="11" borderId="27" xfId="5" applyNumberFormat="1" applyFill="1" applyBorder="1" applyAlignment="1" applyProtection="1">
      <alignment horizontal="center" vertical="center"/>
      <protection locked="0"/>
    </xf>
    <xf numFmtId="0" fontId="54" fillId="11" borderId="36" xfId="5"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49" fillId="10" borderId="37" xfId="0" applyFont="1" applyFill="1" applyBorder="1" applyAlignment="1" applyProtection="1">
      <alignment horizontal="center" vertical="center" wrapText="1"/>
    </xf>
    <xf numFmtId="0" fontId="49" fillId="10" borderId="38" xfId="0" applyFont="1" applyFill="1" applyBorder="1" applyAlignment="1" applyProtection="1">
      <alignment horizontal="center" vertical="center"/>
    </xf>
    <xf numFmtId="0" fontId="39" fillId="4" borderId="32" xfId="5" applyBorder="1" applyAlignment="1" applyProtection="1">
      <alignment vertical="center" wrapText="1"/>
      <protection locked="0"/>
    </xf>
    <xf numFmtId="0" fontId="39" fillId="11" borderId="27" xfId="5" applyFill="1" applyBorder="1" applyAlignment="1" applyProtection="1">
      <alignment vertical="center" wrapText="1"/>
      <protection locked="0"/>
    </xf>
    <xf numFmtId="0" fontId="39" fillId="11" borderId="32" xfId="5" applyFill="1" applyBorder="1" applyAlignment="1" applyProtection="1">
      <alignment vertical="center" wrapText="1"/>
      <protection locked="0"/>
    </xf>
    <xf numFmtId="0" fontId="39" fillId="4" borderId="29" xfId="5" applyBorder="1" applyAlignment="1" applyProtection="1">
      <alignment horizontal="center" vertical="center"/>
      <protection locked="0"/>
    </xf>
    <xf numFmtId="0" fontId="39" fillId="11" borderId="29" xfId="5"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49" fillId="10" borderId="31" xfId="0" applyFont="1" applyFill="1" applyBorder="1" applyAlignment="1" applyProtection="1">
      <alignment horizontal="center" vertical="center"/>
    </xf>
    <xf numFmtId="0" fontId="39" fillId="4" borderId="29" xfId="5" applyBorder="1" applyAlignment="1" applyProtection="1">
      <alignment vertical="center" wrapText="1"/>
      <protection locked="0"/>
    </xf>
    <xf numFmtId="0" fontId="39" fillId="11" borderId="29" xfId="5" applyFill="1" applyBorder="1" applyAlignment="1" applyProtection="1">
      <alignment vertical="center" wrapText="1"/>
      <protection locked="0"/>
    </xf>
    <xf numFmtId="0" fontId="49" fillId="10" borderId="6" xfId="0" applyFont="1" applyFill="1" applyBorder="1" applyAlignment="1" applyProtection="1">
      <alignment horizontal="center" vertical="center" wrapText="1"/>
    </xf>
    <xf numFmtId="10" fontId="39" fillId="4" borderId="34" xfId="5" applyNumberFormat="1" applyBorder="1" applyAlignment="1" applyProtection="1">
      <alignment horizontal="center" vertical="center"/>
      <protection locked="0"/>
    </xf>
    <xf numFmtId="0" fontId="39" fillId="11" borderId="39" xfId="5" applyFill="1" applyBorder="1" applyAlignment="1" applyProtection="1">
      <protection locked="0"/>
    </xf>
    <xf numFmtId="10" fontId="39" fillId="11" borderId="34" xfId="5" applyNumberFormat="1" applyFill="1" applyBorder="1" applyAlignment="1" applyProtection="1">
      <alignment horizontal="center" vertical="center"/>
      <protection locked="0"/>
    </xf>
    <xf numFmtId="0" fontId="49" fillId="10" borderId="35" xfId="0" applyFont="1" applyFill="1" applyBorder="1" applyAlignment="1" applyProtection="1">
      <alignment horizontal="center" vertical="center"/>
    </xf>
    <xf numFmtId="0" fontId="49" fillId="10" borderId="27" xfId="0" applyFont="1" applyFill="1" applyBorder="1" applyAlignment="1" applyProtection="1">
      <alignment horizontal="center" wrapText="1"/>
    </xf>
    <xf numFmtId="0" fontId="49" fillId="10" borderId="29" xfId="0" applyFont="1" applyFill="1" applyBorder="1" applyAlignment="1" applyProtection="1">
      <alignment horizontal="center" wrapText="1"/>
    </xf>
    <xf numFmtId="0" fontId="49" fillId="10" borderId="26" xfId="0" applyFont="1" applyFill="1" applyBorder="1" applyAlignment="1" applyProtection="1">
      <alignment horizontal="center" wrapText="1"/>
    </xf>
    <xf numFmtId="0" fontId="54" fillId="11" borderId="27" xfId="5" applyFont="1" applyFill="1" applyBorder="1" applyAlignment="1" applyProtection="1">
      <alignment horizontal="center" vertical="center" wrapText="1"/>
      <protection locked="0"/>
    </xf>
    <xf numFmtId="0" fontId="39" fillId="4" borderId="0" xfId="5" applyProtection="1"/>
    <xf numFmtId="0" fontId="37" fillId="3" borderId="0" xfId="3" applyProtection="1"/>
    <xf numFmtId="0" fontId="36" fillId="2" borderId="0" xfId="1" applyProtection="1"/>
    <xf numFmtId="0" fontId="0" fillId="0" borderId="0" xfId="0" applyAlignment="1" applyProtection="1">
      <alignment wrapText="1"/>
    </xf>
    <xf numFmtId="0" fontId="55" fillId="7" borderId="12" xfId="0" applyFont="1" applyFill="1" applyBorder="1" applyAlignment="1">
      <alignment vertical="top" wrapText="1"/>
    </xf>
    <xf numFmtId="0" fontId="55" fillId="7" borderId="13" xfId="0" applyFont="1" applyFill="1" applyBorder="1" applyAlignment="1">
      <alignment vertical="top" wrapText="1"/>
    </xf>
    <xf numFmtId="0" fontId="38" fillId="7" borderId="17" xfId="4" applyFill="1" applyBorder="1" applyAlignment="1" applyProtection="1">
      <alignment vertical="top" wrapText="1"/>
    </xf>
    <xf numFmtId="0" fontId="38" fillId="7" borderId="18" xfId="4" applyFill="1" applyBorder="1" applyAlignment="1" applyProtection="1">
      <alignment vertical="top" wrapText="1"/>
    </xf>
    <xf numFmtId="0" fontId="0" fillId="12" borderId="1" xfId="0" applyFill="1" applyBorder="1" applyProtection="1"/>
    <xf numFmtId="0" fontId="39" fillId="11" borderId="26" xfId="5" applyFill="1" applyBorder="1" applyAlignment="1" applyProtection="1">
      <alignment vertical="center"/>
      <protection locked="0"/>
    </xf>
    <xf numFmtId="0" fontId="0" fillId="0" borderId="0" xfId="0" applyAlignment="1">
      <alignment vertical="center" wrapText="1"/>
    </xf>
    <xf numFmtId="0" fontId="38" fillId="5" borderId="2" xfId="4" applyFill="1" applyBorder="1" applyAlignment="1" applyProtection="1">
      <protection locked="0"/>
    </xf>
    <xf numFmtId="0" fontId="15" fillId="7" borderId="0" xfId="0" applyFont="1" applyFill="1" applyBorder="1" applyAlignment="1" applyProtection="1">
      <alignment horizontal="center" vertical="center" wrapText="1"/>
    </xf>
    <xf numFmtId="0" fontId="14" fillId="5" borderId="27" xfId="0" applyFont="1" applyFill="1" applyBorder="1" applyAlignment="1" applyProtection="1">
      <alignment horizontal="center" vertical="top" wrapText="1"/>
    </xf>
    <xf numFmtId="0" fontId="45" fillId="0" borderId="27" xfId="0" applyFont="1" applyFill="1" applyBorder="1" applyAlignment="1">
      <alignment vertical="top" wrapText="1"/>
    </xf>
    <xf numFmtId="0" fontId="58" fillId="0" borderId="0" xfId="0" applyFont="1"/>
    <xf numFmtId="0" fontId="15" fillId="5" borderId="1" xfId="0" applyFont="1" applyFill="1" applyBorder="1" applyAlignment="1" applyProtection="1">
      <alignment horizontal="left"/>
    </xf>
    <xf numFmtId="0" fontId="0" fillId="0" borderId="27" xfId="0" applyBorder="1"/>
    <xf numFmtId="9" fontId="35" fillId="0" borderId="0" xfId="6" applyFont="1"/>
    <xf numFmtId="43" fontId="2" fillId="5" borderId="10" xfId="2" applyFont="1" applyFill="1" applyBorder="1" applyAlignment="1" applyProtection="1">
      <alignment vertical="top" wrapText="1"/>
    </xf>
    <xf numFmtId="43" fontId="59" fillId="0" borderId="0" xfId="0" applyNumberFormat="1" applyFont="1" applyFill="1"/>
    <xf numFmtId="0" fontId="60" fillId="0" borderId="0" xfId="0" applyFont="1" applyFill="1" applyBorder="1" applyAlignment="1" applyProtection="1">
      <alignment vertical="top" wrapText="1"/>
    </xf>
    <xf numFmtId="0" fontId="0" fillId="13" borderId="0" xfId="0" applyFill="1"/>
    <xf numFmtId="0" fontId="60" fillId="0" borderId="0" xfId="0" applyFont="1" applyFill="1" applyBorder="1" applyAlignment="1" applyProtection="1">
      <alignment horizontal="center" vertical="top" wrapText="1"/>
    </xf>
    <xf numFmtId="43" fontId="1" fillId="0" borderId="0" xfId="2" applyFont="1" applyFill="1" applyBorder="1" applyAlignment="1" applyProtection="1">
      <alignment vertical="top" wrapText="1"/>
    </xf>
    <xf numFmtId="43" fontId="40" fillId="0" borderId="0" xfId="2" applyFont="1" applyFill="1"/>
    <xf numFmtId="43" fontId="59" fillId="0" borderId="0" xfId="2" applyFont="1" applyFill="1"/>
    <xf numFmtId="43" fontId="0" fillId="0" borderId="0" xfId="0" applyNumberFormat="1" applyProtection="1"/>
    <xf numFmtId="9" fontId="35" fillId="0" borderId="0" xfId="6" applyFont="1" applyProtection="1"/>
    <xf numFmtId="10" fontId="35" fillId="0" borderId="0" xfId="6" applyNumberFormat="1" applyFont="1" applyAlignment="1" applyProtection="1">
      <alignment horizontal="left" indent="2"/>
    </xf>
    <xf numFmtId="10" fontId="35" fillId="0" borderId="0" xfId="6" applyNumberFormat="1" applyFont="1" applyProtection="1"/>
    <xf numFmtId="43" fontId="39" fillId="4" borderId="27" xfId="5" applyNumberFormat="1" applyBorder="1" applyAlignment="1" applyProtection="1">
      <alignment wrapText="1"/>
      <protection locked="0"/>
    </xf>
    <xf numFmtId="0" fontId="0" fillId="0" borderId="0" xfId="0" applyFill="1" applyProtection="1"/>
    <xf numFmtId="43" fontId="0" fillId="0" borderId="0" xfId="0" applyNumberFormat="1" applyFill="1" applyProtection="1"/>
    <xf numFmtId="0" fontId="49" fillId="0" borderId="27" xfId="0" applyFont="1" applyFill="1" applyBorder="1" applyAlignment="1" applyProtection="1">
      <alignment horizontal="center" vertical="center" wrapText="1"/>
    </xf>
    <xf numFmtId="0" fontId="54" fillId="0" borderId="27" xfId="5" applyFont="1" applyFill="1" applyBorder="1" applyAlignment="1" applyProtection="1">
      <alignment horizontal="center" vertical="center"/>
      <protection locked="0"/>
    </xf>
    <xf numFmtId="43" fontId="2" fillId="0" borderId="0" xfId="2" applyFont="1" applyFill="1" applyBorder="1" applyAlignment="1" applyProtection="1">
      <alignment vertical="top" wrapText="1"/>
    </xf>
    <xf numFmtId="164" fontId="40" fillId="0" borderId="0" xfId="0" applyNumberFormat="1" applyFont="1" applyFill="1"/>
    <xf numFmtId="43" fontId="39" fillId="11" borderId="27" xfId="5" applyNumberFormat="1" applyFill="1" applyBorder="1" applyAlignment="1" applyProtection="1">
      <alignment wrapText="1"/>
      <protection locked="0"/>
    </xf>
    <xf numFmtId="0" fontId="54" fillId="11" borderId="29" xfId="5"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xf>
    <xf numFmtId="43" fontId="40" fillId="0" borderId="0" xfId="0" applyNumberFormat="1" applyFont="1"/>
    <xf numFmtId="43" fontId="59" fillId="0" borderId="0" xfId="2" applyFont="1"/>
    <xf numFmtId="43" fontId="59" fillId="0" borderId="0" xfId="0" applyNumberFormat="1" applyFont="1"/>
    <xf numFmtId="0" fontId="59" fillId="0" borderId="0" xfId="0" applyFont="1"/>
    <xf numFmtId="0" fontId="0" fillId="0" borderId="0" xfId="0" applyFill="1" applyAlignment="1"/>
    <xf numFmtId="0" fontId="0" fillId="0" borderId="1" xfId="0" applyFill="1" applyBorder="1" applyAlignment="1"/>
    <xf numFmtId="0" fontId="47" fillId="0" borderId="45" xfId="0" applyFont="1" applyFill="1" applyBorder="1" applyAlignment="1">
      <alignment horizontal="center" vertical="top" wrapText="1"/>
    </xf>
    <xf numFmtId="0" fontId="47" fillId="0" borderId="1" xfId="0" applyFont="1" applyFill="1" applyBorder="1" applyAlignment="1">
      <alignment horizontal="center" vertical="top"/>
    </xf>
    <xf numFmtId="0" fontId="2" fillId="7" borderId="0" xfId="0" applyFont="1" applyFill="1" applyBorder="1" applyAlignment="1" applyProtection="1">
      <alignment horizontal="left" vertical="center" wrapText="1"/>
    </xf>
    <xf numFmtId="0" fontId="11" fillId="7" borderId="0" xfId="0" applyFont="1" applyFill="1" applyBorder="1" applyAlignment="1" applyProtection="1">
      <alignment horizontal="left" vertical="center" wrapText="1"/>
    </xf>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11" fillId="7" borderId="0" xfId="0" applyFont="1" applyFill="1" applyBorder="1" applyAlignment="1" applyProtection="1">
      <alignment horizontal="center" wrapText="1"/>
    </xf>
    <xf numFmtId="43" fontId="40" fillId="0" borderId="0" xfId="0" applyNumberFormat="1" applyFont="1" applyFill="1"/>
    <xf numFmtId="43" fontId="14" fillId="0" borderId="0" xfId="2" applyFont="1" applyFill="1" applyBorder="1" applyAlignment="1" applyProtection="1">
      <alignment horizontal="left" vertical="top" wrapText="1"/>
      <protection locked="0"/>
    </xf>
    <xf numFmtId="0" fontId="14" fillId="0" borderId="0" xfId="0" applyFont="1" applyFill="1" applyBorder="1"/>
    <xf numFmtId="43" fontId="14" fillId="0" borderId="0" xfId="2" applyFont="1" applyFill="1" applyBorder="1"/>
    <xf numFmtId="43" fontId="14" fillId="0" borderId="0" xfId="0" applyNumberFormat="1" applyFont="1" applyFill="1" applyBorder="1"/>
    <xf numFmtId="43" fontId="15" fillId="0" borderId="0" xfId="0" applyNumberFormat="1" applyFont="1" applyFill="1" applyBorder="1"/>
    <xf numFmtId="164" fontId="61" fillId="0" borderId="0" xfId="0" applyNumberFormat="1" applyFont="1" applyFill="1" applyBorder="1" applyAlignment="1">
      <alignment vertical="top"/>
    </xf>
    <xf numFmtId="43" fontId="15" fillId="0" borderId="0" xfId="2" applyFont="1" applyFill="1" applyBorder="1"/>
    <xf numFmtId="43" fontId="14" fillId="0" borderId="0" xfId="2" applyFont="1" applyFill="1" applyBorder="1" applyAlignment="1" applyProtection="1">
      <alignment vertical="top" wrapText="1"/>
    </xf>
    <xf numFmtId="43" fontId="15" fillId="0" borderId="0" xfId="0" applyNumberFormat="1" applyFont="1" applyFill="1" applyBorder="1" applyAlignment="1" applyProtection="1">
      <alignment vertical="top" wrapText="1"/>
    </xf>
    <xf numFmtId="164" fontId="14" fillId="0" borderId="0" xfId="0" applyNumberFormat="1" applyFont="1" applyFill="1" applyBorder="1"/>
    <xf numFmtId="164" fontId="33" fillId="0" borderId="0" xfId="2" applyNumberFormat="1" applyFont="1" applyFill="1" applyBorder="1" applyAlignment="1">
      <alignment vertical="top"/>
    </xf>
    <xf numFmtId="0" fontId="2" fillId="0" borderId="20" xfId="0" applyFont="1" applyFill="1" applyBorder="1" applyAlignment="1" applyProtection="1">
      <alignment horizontal="center" vertical="center" wrapText="1"/>
    </xf>
    <xf numFmtId="0" fontId="59" fillId="7" borderId="14" xfId="0" applyFont="1" applyFill="1" applyBorder="1" applyAlignment="1" applyProtection="1">
      <alignment horizontal="left" vertical="center" wrapText="1"/>
    </xf>
    <xf numFmtId="0" fontId="59" fillId="7" borderId="0" xfId="0" applyFont="1" applyFill="1" applyBorder="1" applyAlignment="1" applyProtection="1">
      <alignment horizontal="left" vertical="center" wrapText="1"/>
    </xf>
    <xf numFmtId="0" fontId="59" fillId="7" borderId="15" xfId="0" applyFont="1" applyFill="1" applyBorder="1" applyAlignment="1" applyProtection="1">
      <alignment vertical="top" wrapText="1"/>
    </xf>
    <xf numFmtId="43" fontId="59" fillId="0" borderId="0" xfId="2" applyFont="1" applyFill="1" applyBorder="1"/>
    <xf numFmtId="0" fontId="59" fillId="0" borderId="0" xfId="0" applyFont="1" applyFill="1" applyBorder="1"/>
    <xf numFmtId="0" fontId="59" fillId="0" borderId="0" xfId="0" applyFont="1" applyFill="1"/>
    <xf numFmtId="0" fontId="2" fillId="7" borderId="0" xfId="0" applyFont="1" applyFill="1" applyBorder="1" applyAlignment="1" applyProtection="1">
      <alignment horizontal="left" vertical="center" wrapText="1"/>
    </xf>
    <xf numFmtId="0" fontId="1" fillId="0" borderId="1" xfId="0" applyFont="1" applyFill="1" applyBorder="1" applyAlignment="1" applyProtection="1">
      <alignment horizontal="left" vertical="center"/>
    </xf>
    <xf numFmtId="0" fontId="1" fillId="0" borderId="0"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4" fillId="7" borderId="0" xfId="0" applyFont="1" applyFill="1" applyBorder="1" applyAlignment="1" applyProtection="1">
      <alignment horizontal="center" vertical="center" wrapText="1"/>
    </xf>
    <xf numFmtId="164" fontId="2" fillId="0" borderId="43" xfId="2" applyNumberFormat="1" applyFont="1" applyFill="1" applyBorder="1" applyAlignment="1" applyProtection="1">
      <alignment vertical="top" wrapText="1"/>
    </xf>
    <xf numFmtId="0" fontId="2" fillId="7" borderId="0" xfId="0" applyFont="1" applyFill="1" applyBorder="1" applyAlignment="1" applyProtection="1">
      <alignment horizontal="left" vertical="center" wrapText="1"/>
    </xf>
    <xf numFmtId="0" fontId="28" fillId="5" borderId="26" xfId="0" applyFont="1" applyFill="1" applyBorder="1" applyAlignment="1" applyProtection="1">
      <alignment horizontal="left" vertical="top" wrapText="1"/>
    </xf>
    <xf numFmtId="0" fontId="28" fillId="5" borderId="27" xfId="0" applyFont="1" applyFill="1" applyBorder="1" applyAlignment="1" applyProtection="1">
      <alignment horizontal="left" vertical="top" wrapText="1"/>
    </xf>
    <xf numFmtId="0" fontId="2" fillId="7" borderId="0" xfId="0" applyFont="1" applyFill="1" applyBorder="1" applyAlignment="1" applyProtection="1">
      <alignment horizontal="center" vertical="center" wrapText="1"/>
    </xf>
    <xf numFmtId="0" fontId="11" fillId="7" borderId="0" xfId="0" applyFont="1" applyFill="1" applyBorder="1" applyAlignment="1" applyProtection="1">
      <alignment horizontal="center" wrapText="1"/>
    </xf>
    <xf numFmtId="0" fontId="49" fillId="10" borderId="35" xfId="0" applyFont="1" applyFill="1" applyBorder="1" applyAlignment="1" applyProtection="1">
      <alignment horizontal="center" vertical="center" wrapText="1"/>
    </xf>
    <xf numFmtId="0" fontId="49" fillId="10" borderId="36" xfId="0" applyFont="1" applyFill="1" applyBorder="1" applyAlignment="1" applyProtection="1">
      <alignment horizontal="center" vertical="center" wrapText="1"/>
    </xf>
    <xf numFmtId="0" fontId="49" fillId="10" borderId="24" xfId="0" applyFont="1" applyFill="1" applyBorder="1" applyAlignment="1" applyProtection="1">
      <alignment horizontal="center" vertical="center"/>
    </xf>
    <xf numFmtId="0" fontId="49" fillId="10" borderId="51" xfId="0" applyFont="1" applyFill="1" applyBorder="1" applyAlignment="1" applyProtection="1">
      <alignment horizontal="center" vertical="center"/>
    </xf>
    <xf numFmtId="0" fontId="39" fillId="11" borderId="35" xfId="5" applyFill="1" applyBorder="1" applyAlignment="1" applyProtection="1">
      <alignment horizontal="center" vertical="center" wrapText="1"/>
      <protection locked="0"/>
    </xf>
    <xf numFmtId="0" fontId="39" fillId="11" borderId="26" xfId="5" applyFill="1" applyBorder="1" applyAlignment="1" applyProtection="1">
      <alignment horizontal="center" vertical="center" wrapText="1"/>
      <protection locked="0"/>
    </xf>
    <xf numFmtId="0" fontId="49" fillId="10" borderId="32" xfId="0" applyFont="1" applyFill="1" applyBorder="1" applyAlignment="1" applyProtection="1">
      <alignment horizontal="center" vertical="center" wrapText="1"/>
    </xf>
    <xf numFmtId="0" fontId="39" fillId="11" borderId="36" xfId="5" applyFill="1" applyBorder="1" applyAlignment="1" applyProtection="1">
      <alignment horizontal="center" vertical="center"/>
      <protection locked="0"/>
    </xf>
    <xf numFmtId="0" fontId="39" fillId="11" borderId="26" xfId="5" applyFill="1" applyBorder="1" applyAlignment="1" applyProtection="1">
      <alignment horizontal="center" vertical="center"/>
      <protection locked="0"/>
    </xf>
    <xf numFmtId="0" fontId="39" fillId="4" borderId="35" xfId="5" applyBorder="1" applyAlignment="1" applyProtection="1">
      <alignment horizontal="center" vertical="center"/>
      <protection locked="0"/>
    </xf>
    <xf numFmtId="0" fontId="49" fillId="10" borderId="26" xfId="0" applyFont="1" applyFill="1" applyBorder="1" applyAlignment="1" applyProtection="1">
      <alignment horizontal="center" vertical="center" wrapText="1"/>
    </xf>
    <xf numFmtId="0" fontId="49" fillId="10" borderId="47" xfId="0" applyFont="1" applyFill="1" applyBorder="1" applyAlignment="1" applyProtection="1">
      <alignment horizontal="center" vertical="center"/>
    </xf>
    <xf numFmtId="0" fontId="0" fillId="0" borderId="0" xfId="0" applyBorder="1"/>
    <xf numFmtId="0" fontId="48" fillId="7" borderId="0" xfId="0" applyFont="1" applyFill="1" applyBorder="1" applyAlignment="1">
      <alignment horizontal="center"/>
    </xf>
    <xf numFmtId="0" fontId="1" fillId="7" borderId="0" xfId="0" applyFont="1" applyFill="1" applyBorder="1" applyAlignment="1" applyProtection="1">
      <alignment horizontal="right" vertical="center"/>
    </xf>
    <xf numFmtId="0" fontId="56" fillId="0" borderId="42" xfId="0" applyFont="1" applyBorder="1" applyAlignment="1">
      <alignment horizontal="left" wrapText="1" readingOrder="1"/>
    </xf>
    <xf numFmtId="1" fontId="1" fillId="0" borderId="19" xfId="0" applyNumberFormat="1" applyFont="1" applyFill="1" applyBorder="1" applyAlignment="1" applyProtection="1">
      <alignment horizontal="left" vertical="top" wrapText="1"/>
      <protection locked="0"/>
    </xf>
    <xf numFmtId="0" fontId="0" fillId="0" borderId="1" xfId="0" applyFill="1" applyBorder="1" applyAlignment="1">
      <alignment vertical="top" wrapText="1"/>
    </xf>
    <xf numFmtId="0" fontId="1" fillId="0" borderId="37" xfId="0" applyFont="1" applyFill="1" applyBorder="1" applyAlignment="1" applyProtection="1">
      <alignment horizontal="left" vertical="top" wrapText="1"/>
    </xf>
    <xf numFmtId="43" fontId="1" fillId="0" borderId="29" xfId="2" applyFont="1" applyFill="1" applyBorder="1" applyAlignment="1" applyProtection="1">
      <alignment horizontal="left" vertical="center" wrapText="1"/>
    </xf>
    <xf numFmtId="43" fontId="40" fillId="0" borderId="29" xfId="2" applyFont="1" applyBorder="1"/>
    <xf numFmtId="0" fontId="14" fillId="0" borderId="37" xfId="0" applyFont="1" applyFill="1" applyBorder="1" applyAlignment="1" applyProtection="1">
      <alignment horizontal="left" vertical="top" wrapText="1"/>
    </xf>
    <xf numFmtId="0" fontId="2" fillId="0" borderId="43" xfId="0" applyFont="1" applyFill="1" applyBorder="1" applyAlignment="1" applyProtection="1">
      <alignment horizontal="center" vertical="center" wrapText="1"/>
    </xf>
    <xf numFmtId="43" fontId="1" fillId="0" borderId="35" xfId="2" applyFont="1" applyFill="1" applyBorder="1" applyAlignment="1" applyProtection="1">
      <alignment horizontal="center" vertical="center" wrapText="1"/>
    </xf>
    <xf numFmtId="43" fontId="1" fillId="0" borderId="35" xfId="2" applyFont="1" applyFill="1" applyBorder="1" applyAlignment="1" applyProtection="1">
      <alignment horizontal="left" vertical="top" wrapText="1"/>
      <protection locked="0"/>
    </xf>
    <xf numFmtId="164" fontId="69" fillId="0" borderId="35" xfId="7" applyFont="1" applyFill="1" applyBorder="1" applyAlignment="1">
      <alignment horizontal="center" wrapText="1"/>
    </xf>
    <xf numFmtId="17" fontId="1" fillId="0" borderId="3" xfId="0" applyNumberFormat="1" applyFont="1" applyFill="1" applyBorder="1" applyAlignment="1" applyProtection="1">
      <alignment horizontal="center" vertical="center" wrapText="1"/>
    </xf>
    <xf numFmtId="17" fontId="1" fillId="0" borderId="2" xfId="0" applyNumberFormat="1" applyFont="1" applyFill="1" applyBorder="1" applyAlignment="1" applyProtection="1">
      <alignment horizontal="center" vertical="center" wrapText="1"/>
    </xf>
    <xf numFmtId="17" fontId="14" fillId="0" borderId="2" xfId="0" applyNumberFormat="1" applyFont="1" applyFill="1" applyBorder="1" applyAlignment="1" applyProtection="1">
      <alignment horizontal="center" vertical="center" wrapText="1"/>
    </xf>
    <xf numFmtId="0" fontId="14" fillId="7" borderId="12" xfId="0" applyFont="1" applyFill="1" applyBorder="1" applyProtection="1"/>
    <xf numFmtId="0" fontId="57" fillId="0" borderId="37" xfId="0" applyFont="1" applyBorder="1" applyAlignment="1">
      <alignment vertical="top" wrapText="1"/>
    </xf>
    <xf numFmtId="0" fontId="57" fillId="0" borderId="64" xfId="0" applyFont="1" applyBorder="1" applyAlignment="1">
      <alignment vertical="top" wrapText="1"/>
    </xf>
    <xf numFmtId="0" fontId="57" fillId="0" borderId="46" xfId="0" applyFont="1" applyBorder="1" applyAlignment="1">
      <alignment vertical="top" wrapText="1"/>
    </xf>
    <xf numFmtId="0" fontId="14" fillId="5" borderId="60" xfId="0" applyFont="1" applyFill="1" applyBorder="1" applyAlignment="1" applyProtection="1">
      <alignment horizontal="center" vertical="top" wrapText="1"/>
    </xf>
    <xf numFmtId="0" fontId="2" fillId="5" borderId="42" xfId="0" applyFont="1" applyFill="1" applyBorder="1" applyAlignment="1" applyProtection="1">
      <alignment horizontal="center" vertical="center" wrapText="1"/>
    </xf>
    <xf numFmtId="0" fontId="2" fillId="0" borderId="42" xfId="0" applyFont="1" applyFill="1" applyBorder="1" applyAlignment="1" applyProtection="1">
      <alignment horizontal="center" vertical="center" wrapText="1"/>
    </xf>
    <xf numFmtId="0" fontId="48" fillId="7" borderId="42" xfId="0" applyFont="1" applyFill="1" applyBorder="1" applyAlignment="1">
      <alignment horizontal="center" vertical="center" wrapText="1"/>
    </xf>
    <xf numFmtId="0" fontId="2" fillId="7" borderId="1" xfId="0" applyFont="1" applyFill="1" applyBorder="1" applyAlignment="1" applyProtection="1">
      <alignment vertical="center" wrapText="1"/>
    </xf>
    <xf numFmtId="0" fontId="2" fillId="7" borderId="41" xfId="0" applyFont="1" applyFill="1" applyBorder="1" applyAlignment="1" applyProtection="1">
      <alignment vertical="center"/>
    </xf>
    <xf numFmtId="0" fontId="2" fillId="7" borderId="2" xfId="0" applyFont="1" applyFill="1" applyBorder="1" applyAlignment="1" applyProtection="1">
      <alignment vertical="center" wrapText="1"/>
    </xf>
    <xf numFmtId="0" fontId="2" fillId="7" borderId="4" xfId="0" applyFont="1" applyFill="1" applyBorder="1" applyAlignment="1" applyProtection="1">
      <alignment vertical="center" wrapText="1"/>
    </xf>
    <xf numFmtId="0" fontId="1" fillId="7" borderId="8" xfId="0" applyFont="1" applyFill="1" applyBorder="1" applyAlignment="1" applyProtection="1">
      <alignment horizontal="left" vertical="center"/>
    </xf>
    <xf numFmtId="0" fontId="2" fillId="7" borderId="21" xfId="0" applyFont="1" applyFill="1" applyBorder="1" applyAlignment="1" applyProtection="1">
      <alignment vertical="center" wrapText="1"/>
    </xf>
    <xf numFmtId="0" fontId="1" fillId="7" borderId="0" xfId="0" applyFont="1" applyFill="1" applyBorder="1" applyAlignment="1" applyProtection="1">
      <alignment vertical="center"/>
    </xf>
    <xf numFmtId="0" fontId="1" fillId="7" borderId="61" xfId="0" applyFont="1" applyFill="1" applyBorder="1" applyAlignment="1" applyProtection="1">
      <alignment horizontal="left" vertical="center"/>
    </xf>
    <xf numFmtId="0" fontId="0" fillId="0" borderId="12" xfId="0" applyBorder="1"/>
    <xf numFmtId="0" fontId="2" fillId="7" borderId="21" xfId="0" applyFont="1" applyFill="1" applyBorder="1" applyAlignment="1" applyProtection="1">
      <alignment vertical="center"/>
    </xf>
    <xf numFmtId="0" fontId="2" fillId="7" borderId="41" xfId="0" applyFont="1" applyFill="1" applyBorder="1" applyAlignment="1" applyProtection="1">
      <alignment vertical="center" wrapText="1"/>
    </xf>
    <xf numFmtId="0" fontId="45" fillId="7" borderId="0" xfId="0" applyFont="1" applyFill="1" applyBorder="1"/>
    <xf numFmtId="0" fontId="46" fillId="7" borderId="0" xfId="0" applyFont="1" applyFill="1" applyBorder="1"/>
    <xf numFmtId="0" fontId="45" fillId="0" borderId="29" xfId="0" applyFont="1" applyFill="1" applyBorder="1" applyAlignment="1">
      <alignment vertical="top" wrapText="1"/>
    </xf>
    <xf numFmtId="0" fontId="45" fillId="0" borderId="37" xfId="0" applyFont="1" applyFill="1" applyBorder="1" applyAlignment="1">
      <alignment vertical="top" wrapText="1"/>
    </xf>
    <xf numFmtId="0" fontId="45" fillId="0" borderId="46" xfId="0" applyFont="1" applyFill="1" applyBorder="1" applyAlignment="1">
      <alignment vertical="top" wrapText="1"/>
    </xf>
    <xf numFmtId="0" fontId="45" fillId="0" borderId="16" xfId="0" applyFont="1" applyFill="1" applyBorder="1" applyAlignment="1">
      <alignment vertical="top" wrapText="1"/>
    </xf>
    <xf numFmtId="0" fontId="45" fillId="0" borderId="7" xfId="0" applyFont="1" applyFill="1" applyBorder="1" applyAlignment="1">
      <alignment vertical="top" wrapText="1"/>
    </xf>
    <xf numFmtId="0" fontId="47" fillId="0" borderId="20" xfId="0" applyFont="1" applyFill="1" applyBorder="1" applyAlignment="1">
      <alignment horizontal="center" vertical="top" wrapText="1"/>
    </xf>
    <xf numFmtId="0" fontId="45" fillId="0" borderId="52" xfId="0" applyFont="1" applyFill="1" applyBorder="1" applyAlignment="1">
      <alignment vertical="top" wrapText="1"/>
    </xf>
    <xf numFmtId="0" fontId="45" fillId="0" borderId="5" xfId="0" applyFont="1" applyFill="1" applyBorder="1" applyAlignment="1">
      <alignment vertical="top" wrapText="1"/>
    </xf>
    <xf numFmtId="0" fontId="40" fillId="0" borderId="11" xfId="0" applyFont="1" applyFill="1" applyBorder="1" applyAlignment="1">
      <alignment vertical="top" wrapText="1"/>
    </xf>
    <xf numFmtId="0" fontId="40" fillId="0" borderId="48" xfId="0" applyFont="1" applyFill="1" applyBorder="1" applyAlignment="1">
      <alignment vertical="top" wrapText="1"/>
    </xf>
    <xf numFmtId="0" fontId="40" fillId="7" borderId="17" xfId="0" applyFont="1" applyFill="1" applyBorder="1"/>
    <xf numFmtId="0" fontId="38" fillId="5" borderId="1" xfId="4" applyFill="1" applyBorder="1" applyAlignment="1" applyProtection="1">
      <alignment vertical="top" wrapText="1"/>
      <protection locked="0"/>
    </xf>
    <xf numFmtId="0" fontId="38" fillId="5" borderId="2" xfId="4" applyFill="1" applyBorder="1" applyAlignment="1" applyProtection="1">
      <alignment horizontal="left"/>
      <protection locked="0"/>
    </xf>
    <xf numFmtId="0" fontId="14" fillId="5" borderId="3" xfId="0" applyFont="1" applyFill="1" applyBorder="1" applyProtection="1">
      <protection locked="0"/>
    </xf>
    <xf numFmtId="0" fontId="0" fillId="5" borderId="18" xfId="0" applyFill="1" applyBorder="1" applyAlignment="1">
      <alignment vertical="top"/>
    </xf>
    <xf numFmtId="0" fontId="26" fillId="0" borderId="27" xfId="0" applyFont="1" applyFill="1" applyBorder="1" applyAlignment="1" applyProtection="1">
      <alignment horizontal="left" vertical="top" wrapText="1"/>
    </xf>
    <xf numFmtId="0" fontId="0" fillId="5" borderId="36" xfId="0" applyFill="1" applyBorder="1" applyAlignment="1">
      <alignment vertical="top"/>
    </xf>
    <xf numFmtId="0" fontId="28" fillId="0" borderId="65" xfId="0" applyFont="1" applyFill="1" applyBorder="1" applyAlignment="1" applyProtection="1">
      <alignment horizontal="left" vertical="top" wrapText="1"/>
    </xf>
    <xf numFmtId="0" fontId="61" fillId="5" borderId="52" xfId="0" applyFont="1" applyFill="1" applyBorder="1" applyAlignment="1">
      <alignment vertical="top"/>
    </xf>
    <xf numFmtId="0" fontId="28" fillId="0" borderId="28" xfId="0" applyFont="1" applyFill="1" applyBorder="1" applyAlignment="1" applyProtection="1">
      <alignment horizontal="left" vertical="top" wrapText="1"/>
    </xf>
    <xf numFmtId="0" fontId="28" fillId="0" borderId="26" xfId="0" applyFont="1" applyFill="1" applyBorder="1" applyAlignment="1" applyProtection="1">
      <alignment horizontal="left" vertical="top" wrapText="1"/>
    </xf>
    <xf numFmtId="0" fontId="66" fillId="0" borderId="60" xfId="0" applyFont="1" applyFill="1" applyBorder="1" applyAlignment="1">
      <alignment horizontal="left" vertical="top" wrapText="1"/>
    </xf>
    <xf numFmtId="0" fontId="26" fillId="0" borderId="6" xfId="0" applyFont="1" applyFill="1" applyBorder="1" applyAlignment="1">
      <alignment horizontal="left" vertical="top" wrapText="1"/>
    </xf>
    <xf numFmtId="0" fontId="0" fillId="5" borderId="13" xfId="0" applyFill="1" applyBorder="1" applyAlignment="1">
      <alignment vertical="top"/>
    </xf>
    <xf numFmtId="0" fontId="61" fillId="5" borderId="33" xfId="0" applyFont="1" applyFill="1" applyBorder="1" applyAlignment="1">
      <alignment vertical="top"/>
    </xf>
    <xf numFmtId="0" fontId="0" fillId="5" borderId="9" xfId="0" applyFill="1" applyBorder="1" applyAlignment="1">
      <alignment vertical="top"/>
    </xf>
    <xf numFmtId="0" fontId="26" fillId="0" borderId="58" xfId="0" applyFont="1" applyFill="1" applyBorder="1" applyAlignment="1">
      <alignment horizontal="left" vertical="top" wrapText="1"/>
    </xf>
    <xf numFmtId="0" fontId="66" fillId="0" borderId="65" xfId="0" applyFont="1" applyFill="1" applyBorder="1" applyAlignment="1">
      <alignment horizontal="left" vertical="top" wrapText="1"/>
    </xf>
    <xf numFmtId="0" fontId="0" fillId="0" borderId="23" xfId="0" applyBorder="1" applyAlignment="1">
      <alignment vertical="top"/>
    </xf>
    <xf numFmtId="0" fontId="28" fillId="0" borderId="30" xfId="0" applyFont="1" applyFill="1" applyBorder="1" applyAlignment="1" applyProtection="1">
      <alignment horizontal="left" vertical="top" wrapText="1"/>
    </xf>
    <xf numFmtId="0" fontId="0" fillId="5" borderId="77" xfId="0" applyFill="1" applyBorder="1" applyAlignment="1">
      <alignment vertical="top"/>
    </xf>
    <xf numFmtId="0" fontId="26" fillId="0" borderId="0" xfId="0" applyFont="1" applyFill="1" applyBorder="1" applyAlignment="1">
      <alignment horizontal="left" vertical="top" wrapText="1"/>
    </xf>
    <xf numFmtId="0" fontId="26" fillId="0" borderId="53" xfId="0" applyFont="1" applyFill="1" applyBorder="1" applyAlignment="1">
      <alignment horizontal="left" vertical="top" wrapText="1"/>
    </xf>
    <xf numFmtId="0" fontId="0" fillId="0" borderId="33" xfId="0" applyBorder="1" applyAlignment="1">
      <alignment vertical="top"/>
    </xf>
    <xf numFmtId="0" fontId="26" fillId="0" borderId="78" xfId="0" applyFont="1" applyFill="1" applyBorder="1" applyAlignment="1">
      <alignment horizontal="left" vertical="top" wrapText="1"/>
    </xf>
    <xf numFmtId="0" fontId="0" fillId="0" borderId="18" xfId="0" applyFill="1" applyBorder="1" applyAlignment="1"/>
    <xf numFmtId="0" fontId="66" fillId="0" borderId="6" xfId="0" applyFont="1" applyFill="1" applyBorder="1" applyAlignment="1">
      <alignment horizontal="left" vertical="top" wrapText="1"/>
    </xf>
    <xf numFmtId="0" fontId="0" fillId="0" borderId="52" xfId="0" applyFill="1" applyBorder="1" applyAlignment="1"/>
    <xf numFmtId="0" fontId="26" fillId="0" borderId="27" xfId="0" applyFont="1" applyFill="1" applyBorder="1" applyAlignment="1">
      <alignment horizontal="left" vertical="top" wrapText="1"/>
    </xf>
    <xf numFmtId="0" fontId="0" fillId="0" borderId="36" xfId="0" applyFill="1" applyBorder="1" applyAlignment="1"/>
    <xf numFmtId="0" fontId="66" fillId="0" borderId="27" xfId="0" applyFont="1" applyFill="1" applyBorder="1" applyAlignment="1">
      <alignment horizontal="left" vertical="top" wrapText="1"/>
    </xf>
    <xf numFmtId="0" fontId="66" fillId="0" borderId="78" xfId="0" applyFont="1" applyFill="1" applyBorder="1" applyAlignment="1">
      <alignment horizontal="left" vertical="top" wrapText="1"/>
    </xf>
    <xf numFmtId="0" fontId="66" fillId="0" borderId="28" xfId="0" applyFont="1" applyFill="1" applyBorder="1" applyAlignment="1">
      <alignment horizontal="left" vertical="top" wrapText="1"/>
    </xf>
    <xf numFmtId="0" fontId="66" fillId="0" borderId="26" xfId="0" applyFont="1" applyFill="1" applyBorder="1" applyAlignment="1">
      <alignment horizontal="left" vertical="top" wrapText="1"/>
    </xf>
    <xf numFmtId="0" fontId="66" fillId="0" borderId="75" xfId="0" applyFont="1" applyFill="1" applyBorder="1" applyAlignment="1">
      <alignment horizontal="left" vertical="top" wrapText="1"/>
    </xf>
    <xf numFmtId="0" fontId="0" fillId="0" borderId="15" xfId="0" applyFill="1" applyBorder="1"/>
    <xf numFmtId="0" fontId="66" fillId="0" borderId="30" xfId="0" applyFont="1" applyFill="1" applyBorder="1" applyAlignment="1">
      <alignment horizontal="left" vertical="top" wrapText="1"/>
    </xf>
    <xf numFmtId="0" fontId="0" fillId="0" borderId="63" xfId="0" applyFill="1" applyBorder="1" applyAlignment="1"/>
    <xf numFmtId="0" fontId="28" fillId="0" borderId="63" xfId="0" applyFont="1" applyFill="1" applyBorder="1" applyAlignment="1" applyProtection="1">
      <alignment horizontal="left" vertical="top" wrapText="1"/>
    </xf>
    <xf numFmtId="0" fontId="28" fillId="0" borderId="70" xfId="0" applyFont="1" applyFill="1" applyBorder="1" applyAlignment="1" applyProtection="1">
      <alignment horizontal="left" vertical="top" wrapText="1"/>
    </xf>
    <xf numFmtId="0" fontId="28" fillId="0" borderId="6" xfId="0" applyFont="1" applyFill="1" applyBorder="1" applyAlignment="1" applyProtection="1">
      <alignment horizontal="left" vertical="top" wrapText="1"/>
    </xf>
    <xf numFmtId="0" fontId="28" fillId="5" borderId="65" xfId="0" applyFont="1" applyFill="1" applyBorder="1" applyAlignment="1" applyProtection="1">
      <alignment horizontal="left" vertical="top" wrapText="1"/>
    </xf>
    <xf numFmtId="0" fontId="28" fillId="0" borderId="36" xfId="0" applyFont="1" applyFill="1" applyBorder="1" applyAlignment="1" applyProtection="1">
      <alignment horizontal="left" vertical="top" wrapText="1"/>
    </xf>
    <xf numFmtId="0" fontId="28" fillId="5" borderId="28" xfId="0" applyFont="1" applyFill="1" applyBorder="1" applyAlignment="1" applyProtection="1">
      <alignment horizontal="left" vertical="top" wrapText="1"/>
    </xf>
    <xf numFmtId="0" fontId="26" fillId="0" borderId="36" xfId="0" applyFont="1" applyFill="1" applyBorder="1" applyAlignment="1" applyProtection="1">
      <alignment horizontal="left" vertical="top" wrapText="1"/>
    </xf>
    <xf numFmtId="0" fontId="28" fillId="5" borderId="6" xfId="0" applyFont="1" applyFill="1" applyBorder="1" applyAlignment="1" applyProtection="1">
      <alignment horizontal="left" vertical="top" wrapText="1"/>
    </xf>
    <xf numFmtId="0" fontId="28" fillId="0" borderId="50" xfId="0" applyFont="1" applyFill="1" applyBorder="1" applyAlignment="1" applyProtection="1">
      <alignment horizontal="left" vertical="top" wrapText="1"/>
    </xf>
    <xf numFmtId="0" fontId="45" fillId="0" borderId="22" xfId="0" applyFont="1" applyFill="1" applyBorder="1" applyAlignment="1">
      <alignment vertical="top" wrapText="1"/>
    </xf>
    <xf numFmtId="0" fontId="45" fillId="0" borderId="64" xfId="0" applyFont="1" applyFill="1" applyBorder="1" applyAlignment="1">
      <alignment vertical="top" wrapText="1"/>
    </xf>
    <xf numFmtId="0" fontId="45" fillId="0" borderId="40" xfId="0" applyFont="1" applyFill="1" applyBorder="1" applyAlignment="1">
      <alignment vertical="top" wrapText="1"/>
    </xf>
    <xf numFmtId="0" fontId="45" fillId="0" borderId="72" xfId="0" applyFont="1" applyFill="1" applyBorder="1" applyAlignment="1">
      <alignment vertical="top" wrapText="1"/>
    </xf>
    <xf numFmtId="0" fontId="57" fillId="0" borderId="5" xfId="0" applyFont="1" applyBorder="1" applyAlignment="1">
      <alignment vertical="top" wrapText="1"/>
    </xf>
    <xf numFmtId="0" fontId="14" fillId="5" borderId="77" xfId="0" applyFont="1" applyFill="1" applyBorder="1" applyAlignment="1" applyProtection="1">
      <alignment horizontal="center" vertical="top" wrapText="1"/>
    </xf>
    <xf numFmtId="0" fontId="14" fillId="5" borderId="53" xfId="0" applyFont="1" applyFill="1" applyBorder="1" applyAlignment="1" applyProtection="1">
      <alignment horizontal="center" vertical="top" wrapText="1"/>
    </xf>
    <xf numFmtId="0" fontId="45" fillId="0" borderId="36" xfId="0" applyFont="1" applyFill="1" applyBorder="1" applyAlignment="1">
      <alignment vertical="top" wrapText="1"/>
    </xf>
    <xf numFmtId="0" fontId="45" fillId="0" borderId="62" xfId="0" applyFont="1" applyFill="1" applyBorder="1" applyAlignment="1">
      <alignment vertical="top" wrapText="1"/>
    </xf>
    <xf numFmtId="0" fontId="50" fillId="0" borderId="6" xfId="0" applyFont="1" applyFill="1" applyBorder="1" applyAlignment="1" applyProtection="1">
      <alignment horizontal="left" vertical="center"/>
    </xf>
    <xf numFmtId="0" fontId="52" fillId="0" borderId="27" xfId="0" applyFont="1" applyFill="1" applyBorder="1" applyAlignment="1" applyProtection="1">
      <alignment horizontal="left" vertical="center"/>
    </xf>
    <xf numFmtId="0" fontId="50" fillId="0" borderId="28" xfId="0" applyFont="1" applyFill="1" applyBorder="1" applyAlignment="1" applyProtection="1">
      <alignment horizontal="left" vertical="center"/>
    </xf>
    <xf numFmtId="0" fontId="52" fillId="0" borderId="26" xfId="0" applyFont="1" applyFill="1" applyBorder="1" applyAlignment="1" applyProtection="1">
      <alignment horizontal="left" vertical="center"/>
    </xf>
    <xf numFmtId="43" fontId="39" fillId="4" borderId="46" xfId="5" applyNumberFormat="1" applyBorder="1" applyAlignment="1" applyProtection="1">
      <alignment horizontal="center" vertical="center"/>
      <protection locked="0"/>
    </xf>
    <xf numFmtId="10" fontId="39" fillId="4" borderId="65" xfId="5" applyNumberFormat="1" applyBorder="1" applyAlignment="1" applyProtection="1">
      <alignment horizontal="center" vertical="center"/>
      <protection locked="0"/>
    </xf>
    <xf numFmtId="0" fontId="50" fillId="0" borderId="37" xfId="0" applyFont="1" applyFill="1" applyBorder="1" applyAlignment="1" applyProtection="1">
      <alignment vertical="center" wrapText="1"/>
    </xf>
    <xf numFmtId="0" fontId="53" fillId="5" borderId="37" xfId="0" applyFont="1" applyFill="1" applyBorder="1" applyAlignment="1" applyProtection="1">
      <alignment vertical="center" wrapText="1"/>
    </xf>
    <xf numFmtId="0" fontId="39" fillId="4" borderId="37" xfId="5" applyBorder="1" applyAlignment="1" applyProtection="1">
      <alignment horizontal="center" vertical="center"/>
      <protection locked="0"/>
    </xf>
    <xf numFmtId="0" fontId="49" fillId="10" borderId="64" xfId="0" applyFont="1" applyFill="1" applyBorder="1" applyAlignment="1" applyProtection="1">
      <alignment horizontal="center" vertical="center" wrapText="1"/>
    </xf>
    <xf numFmtId="0" fontId="54" fillId="4" borderId="50" xfId="5" applyFont="1" applyBorder="1" applyAlignment="1" applyProtection="1">
      <alignment horizontal="center" vertical="center"/>
      <protection locked="0"/>
    </xf>
    <xf numFmtId="0" fontId="39" fillId="11" borderId="37" xfId="5" applyFill="1" applyBorder="1" applyAlignment="1" applyProtection="1">
      <alignment horizontal="center" vertical="center"/>
      <protection locked="0"/>
    </xf>
    <xf numFmtId="0" fontId="39" fillId="11" borderId="46" xfId="5" applyFill="1" applyBorder="1" applyProtection="1">
      <protection locked="0"/>
    </xf>
    <xf numFmtId="0" fontId="54" fillId="11" borderId="53" xfId="5" applyFont="1" applyFill="1" applyBorder="1" applyAlignment="1" applyProtection="1">
      <alignment vertical="center" wrapText="1"/>
      <protection locked="0"/>
    </xf>
    <xf numFmtId="0" fontId="54" fillId="11" borderId="65" xfId="5" applyFont="1" applyFill="1" applyBorder="1" applyAlignment="1" applyProtection="1">
      <alignment horizontal="center" vertical="center"/>
      <protection locked="0"/>
    </xf>
    <xf numFmtId="0" fontId="54" fillId="11" borderId="50" xfId="5" applyFont="1" applyFill="1" applyBorder="1" applyAlignment="1" applyProtection="1">
      <alignment horizontal="center" vertical="center"/>
      <protection locked="0"/>
    </xf>
    <xf numFmtId="0" fontId="39" fillId="11" borderId="27" xfId="5" applyFill="1" applyBorder="1" applyAlignment="1" applyProtection="1">
      <alignment horizontal="center" wrapText="1"/>
      <protection locked="0"/>
    </xf>
    <xf numFmtId="0" fontId="39" fillId="11" borderId="46" xfId="5" applyFill="1" applyBorder="1" applyAlignment="1" applyProtection="1">
      <alignment horizontal="center" vertical="center"/>
      <protection locked="0"/>
    </xf>
    <xf numFmtId="0" fontId="54" fillId="11" borderId="53" xfId="5" applyFont="1" applyFill="1" applyBorder="1" applyAlignment="1" applyProtection="1">
      <alignment horizontal="center" vertical="center" wrapText="1"/>
      <protection locked="0"/>
    </xf>
    <xf numFmtId="0" fontId="39" fillId="11" borderId="27" xfId="5" applyFill="1" applyBorder="1" applyAlignment="1" applyProtection="1">
      <alignment horizontal="center" vertical="center" wrapText="1"/>
      <protection locked="0"/>
    </xf>
    <xf numFmtId="0" fontId="39" fillId="11" borderId="32" xfId="5" applyFill="1" applyBorder="1" applyAlignment="1" applyProtection="1">
      <alignment horizontal="center" vertical="center" wrapText="1"/>
      <protection locked="0"/>
    </xf>
    <xf numFmtId="0" fontId="39" fillId="4" borderId="46" xfId="5" applyBorder="1" applyAlignment="1" applyProtection="1">
      <alignment horizontal="center" vertical="center"/>
      <protection locked="0"/>
    </xf>
    <xf numFmtId="0" fontId="54" fillId="4" borderId="53" xfId="5" applyFont="1" applyBorder="1" applyAlignment="1" applyProtection="1">
      <alignment horizontal="center" vertical="center" wrapText="1"/>
      <protection locked="0"/>
    </xf>
    <xf numFmtId="43" fontId="51" fillId="9" borderId="27" xfId="2" applyFont="1" applyFill="1" applyBorder="1" applyAlignment="1" applyProtection="1">
      <alignment vertical="center"/>
      <protection locked="0"/>
    </xf>
    <xf numFmtId="43" fontId="51" fillId="9" borderId="29" xfId="2" applyFont="1" applyFill="1" applyBorder="1" applyAlignment="1" applyProtection="1">
      <alignment vertical="center"/>
      <protection locked="0"/>
    </xf>
    <xf numFmtId="10" fontId="51" fillId="9" borderId="27" xfId="6" applyNumberFormat="1" applyFont="1" applyFill="1" applyBorder="1" applyAlignment="1" applyProtection="1">
      <alignment horizontal="center" vertical="center"/>
      <protection locked="0"/>
    </xf>
    <xf numFmtId="10" fontId="51" fillId="9" borderId="29" xfId="6" applyNumberFormat="1" applyFont="1" applyFill="1" applyBorder="1" applyAlignment="1" applyProtection="1">
      <alignment horizontal="center" vertical="center"/>
      <protection locked="0"/>
    </xf>
    <xf numFmtId="0" fontId="39" fillId="9" borderId="27" xfId="5" applyFill="1" applyBorder="1" applyAlignment="1" applyProtection="1">
      <alignment horizontal="center" vertical="center" wrapText="1"/>
      <protection locked="0"/>
    </xf>
    <xf numFmtId="0" fontId="39" fillId="4" borderId="29" xfId="5" applyBorder="1" applyAlignment="1" applyProtection="1">
      <alignment horizontal="center" vertical="center" wrapText="1"/>
      <protection locked="0"/>
    </xf>
    <xf numFmtId="10" fontId="39" fillId="9" borderId="27" xfId="5" applyNumberFormat="1" applyFill="1" applyBorder="1" applyAlignment="1" applyProtection="1">
      <alignment horizontal="center" vertical="center"/>
      <protection locked="0"/>
    </xf>
    <xf numFmtId="0" fontId="39" fillId="9" borderId="32" xfId="5" applyFill="1" applyBorder="1" applyAlignment="1" applyProtection="1">
      <alignment vertical="center" wrapText="1"/>
      <protection locked="0"/>
    </xf>
    <xf numFmtId="0" fontId="39" fillId="9" borderId="27" xfId="5" applyFill="1" applyBorder="1" applyAlignment="1" applyProtection="1">
      <alignment horizontal="center" vertical="center"/>
      <protection locked="0"/>
    </xf>
    <xf numFmtId="0" fontId="54" fillId="9" borderId="65" xfId="5" applyFont="1" applyFill="1" applyBorder="1" applyAlignment="1" applyProtection="1">
      <alignment horizontal="center" vertical="center"/>
      <protection locked="0"/>
    </xf>
    <xf numFmtId="0" fontId="49" fillId="10" borderId="40" xfId="0" applyFont="1" applyFill="1" applyBorder="1" applyAlignment="1" applyProtection="1">
      <alignment horizontal="center" vertical="center" wrapText="1"/>
    </xf>
    <xf numFmtId="0" fontId="54" fillId="4" borderId="40" xfId="5" applyFont="1" applyBorder="1" applyAlignment="1" applyProtection="1">
      <alignment horizontal="center" vertical="center" wrapText="1"/>
      <protection locked="0"/>
    </xf>
    <xf numFmtId="0" fontId="54" fillId="4" borderId="40" xfId="5" applyFont="1" applyBorder="1" applyAlignment="1" applyProtection="1">
      <alignment vertical="center" wrapText="1"/>
      <protection locked="0"/>
    </xf>
    <xf numFmtId="0" fontId="54" fillId="4" borderId="9" xfId="5" applyFont="1" applyBorder="1" applyAlignment="1" applyProtection="1">
      <alignment horizontal="center" vertical="center"/>
      <protection locked="0"/>
    </xf>
    <xf numFmtId="0" fontId="54" fillId="4" borderId="48" xfId="5" applyFont="1" applyBorder="1" applyAlignment="1" applyProtection="1">
      <alignment horizontal="center" vertical="center" wrapText="1"/>
      <protection locked="0"/>
    </xf>
    <xf numFmtId="0" fontId="49" fillId="10" borderId="68" xfId="0" applyFont="1" applyFill="1" applyBorder="1" applyAlignment="1" applyProtection="1">
      <alignment horizontal="center" vertical="center"/>
    </xf>
    <xf numFmtId="0" fontId="39" fillId="4" borderId="37" xfId="5" applyBorder="1" applyAlignment="1" applyProtection="1">
      <alignment horizontal="center" vertical="center" wrapText="1"/>
      <protection locked="0"/>
    </xf>
    <xf numFmtId="0" fontId="54" fillId="4" borderId="37" xfId="5" applyFont="1" applyBorder="1" applyAlignment="1" applyProtection="1">
      <alignment horizontal="center" vertical="center"/>
      <protection locked="0"/>
    </xf>
    <xf numFmtId="0" fontId="39" fillId="4" borderId="9" xfId="5" applyBorder="1" applyAlignment="1" applyProtection="1">
      <alignment horizontal="center" vertical="center"/>
      <protection locked="0"/>
    </xf>
    <xf numFmtId="0" fontId="39" fillId="11" borderId="66" xfId="5" applyFill="1" applyBorder="1" applyAlignment="1" applyProtection="1">
      <protection locked="0"/>
    </xf>
    <xf numFmtId="0" fontId="49" fillId="10" borderId="32" xfId="0" applyFont="1" applyFill="1" applyBorder="1" applyAlignment="1" applyProtection="1">
      <alignment horizontal="center" vertical="center"/>
    </xf>
    <xf numFmtId="0" fontId="54" fillId="11" borderId="26" xfId="5" applyFont="1" applyFill="1" applyBorder="1" applyAlignment="1" applyProtection="1">
      <alignment horizontal="center" vertical="center" wrapText="1"/>
      <protection locked="0"/>
    </xf>
    <xf numFmtId="0" fontId="39" fillId="4" borderId="69" xfId="5" applyBorder="1" applyAlignment="1" applyProtection="1">
      <protection locked="0"/>
    </xf>
    <xf numFmtId="0" fontId="49" fillId="10" borderId="40" xfId="0" applyFont="1" applyFill="1" applyBorder="1" applyAlignment="1" applyProtection="1">
      <alignment horizontal="center" vertical="center"/>
    </xf>
    <xf numFmtId="0" fontId="54" fillId="4" borderId="37" xfId="5" applyFont="1" applyBorder="1" applyAlignment="1" applyProtection="1">
      <alignment horizontal="center" vertical="center" wrapText="1"/>
      <protection locked="0"/>
    </xf>
    <xf numFmtId="0" fontId="54" fillId="4" borderId="46" xfId="5" applyFont="1" applyBorder="1" applyAlignment="1" applyProtection="1">
      <alignment horizontal="center" vertical="center" wrapText="1"/>
      <protection locked="0"/>
    </xf>
    <xf numFmtId="0" fontId="49" fillId="10" borderId="37" xfId="0" applyFont="1" applyFill="1" applyBorder="1" applyAlignment="1" applyProtection="1">
      <alignment horizontal="center" wrapText="1"/>
    </xf>
    <xf numFmtId="0" fontId="54" fillId="9" borderId="27" xfId="5" applyFont="1" applyFill="1" applyBorder="1" applyAlignment="1" applyProtection="1">
      <alignment horizontal="center" vertical="center"/>
      <protection locked="0"/>
    </xf>
    <xf numFmtId="0" fontId="49" fillId="9" borderId="27" xfId="0" applyFont="1" applyFill="1" applyBorder="1" applyAlignment="1" applyProtection="1">
      <alignment horizontal="left" vertical="center" wrapText="1"/>
    </xf>
    <xf numFmtId="0" fontId="49" fillId="9" borderId="65" xfId="0" applyFont="1" applyFill="1" applyBorder="1" applyAlignment="1" applyProtection="1">
      <alignment horizontal="left" vertical="center" wrapText="1"/>
    </xf>
    <xf numFmtId="0" fontId="54" fillId="10" borderId="29" xfId="5" applyFont="1" applyFill="1" applyBorder="1" applyAlignment="1" applyProtection="1">
      <alignment vertical="center"/>
      <protection locked="0"/>
    </xf>
    <xf numFmtId="0" fontId="0" fillId="0" borderId="1" xfId="0" applyBorder="1" applyProtection="1"/>
    <xf numFmtId="0" fontId="50" fillId="0" borderId="5" xfId="0" applyFont="1" applyFill="1" applyBorder="1" applyAlignment="1" applyProtection="1">
      <alignment horizontal="left" vertical="center"/>
    </xf>
    <xf numFmtId="0" fontId="52" fillId="0" borderId="37" xfId="0" applyFont="1" applyFill="1" applyBorder="1" applyAlignment="1" applyProtection="1">
      <alignment horizontal="left" vertical="center"/>
    </xf>
    <xf numFmtId="0" fontId="52" fillId="0" borderId="46" xfId="0" applyFont="1" applyFill="1" applyBorder="1" applyAlignment="1" applyProtection="1">
      <alignment horizontal="left" vertical="center"/>
    </xf>
    <xf numFmtId="10" fontId="51" fillId="9" borderId="65" xfId="6" applyNumberFormat="1" applyFont="1" applyFill="1" applyBorder="1" applyAlignment="1" applyProtection="1">
      <alignment horizontal="center" vertical="center"/>
      <protection locked="0"/>
    </xf>
    <xf numFmtId="10" fontId="51" fillId="9" borderId="9" xfId="6" applyNumberFormat="1" applyFont="1" applyFill="1" applyBorder="1" applyAlignment="1" applyProtection="1">
      <alignment horizontal="center" vertical="center"/>
      <protection locked="0"/>
    </xf>
    <xf numFmtId="43" fontId="51" fillId="11" borderId="27" xfId="2" applyFont="1" applyFill="1" applyBorder="1" applyAlignment="1" applyProtection="1">
      <alignment horizontal="center" vertical="center"/>
      <protection locked="0"/>
    </xf>
    <xf numFmtId="43" fontId="51" fillId="11" borderId="27" xfId="2" applyFont="1" applyFill="1" applyBorder="1" applyAlignment="1" applyProtection="1">
      <alignment vertical="center"/>
      <protection locked="0"/>
    </xf>
    <xf numFmtId="43" fontId="51" fillId="11" borderId="29" xfId="2" applyFont="1" applyFill="1" applyBorder="1" applyAlignment="1" applyProtection="1">
      <alignment vertical="center"/>
      <protection locked="0"/>
    </xf>
    <xf numFmtId="10" fontId="51" fillId="11" borderId="27" xfId="6" applyNumberFormat="1" applyFont="1" applyFill="1" applyBorder="1" applyAlignment="1" applyProtection="1">
      <alignment horizontal="center" vertical="center"/>
      <protection locked="0"/>
    </xf>
    <xf numFmtId="43" fontId="51" fillId="11" borderId="27" xfId="5" applyNumberFormat="1" applyFont="1" applyFill="1" applyBorder="1" applyAlignment="1" applyProtection="1">
      <alignment horizontal="center" vertical="center"/>
      <protection locked="0"/>
    </xf>
    <xf numFmtId="43" fontId="51" fillId="11" borderId="29" xfId="2" applyFont="1" applyFill="1" applyBorder="1" applyAlignment="1" applyProtection="1">
      <alignment horizontal="center" vertical="center"/>
      <protection locked="0"/>
    </xf>
    <xf numFmtId="43" fontId="39" fillId="11" borderId="60" xfId="5" applyNumberFormat="1" applyFill="1" applyBorder="1" applyAlignment="1" applyProtection="1">
      <alignment horizontal="center" vertical="center"/>
      <protection locked="0"/>
    </xf>
    <xf numFmtId="10" fontId="39" fillId="11" borderId="65" xfId="5" applyNumberFormat="1" applyFill="1" applyBorder="1" applyAlignment="1" applyProtection="1">
      <alignment horizontal="center" vertical="center"/>
      <protection locked="0"/>
    </xf>
    <xf numFmtId="0" fontId="39" fillId="11" borderId="65" xfId="5" applyFill="1" applyBorder="1" applyAlignment="1" applyProtection="1">
      <alignment horizontal="center" vertical="center"/>
      <protection locked="0"/>
    </xf>
    <xf numFmtId="0" fontId="52" fillId="0" borderId="60" xfId="0" applyFont="1" applyFill="1" applyBorder="1" applyAlignment="1" applyProtection="1">
      <alignment horizontal="left" vertical="center"/>
    </xf>
    <xf numFmtId="10" fontId="51" fillId="11" borderId="65" xfId="5" applyNumberFormat="1" applyFont="1" applyFill="1" applyBorder="1" applyAlignment="1" applyProtection="1">
      <alignment horizontal="center" vertical="center"/>
      <protection locked="0"/>
    </xf>
    <xf numFmtId="10" fontId="51" fillId="11" borderId="9" xfId="5" applyNumberFormat="1" applyFont="1" applyFill="1" applyBorder="1" applyAlignment="1" applyProtection="1">
      <alignment horizontal="center" vertical="center"/>
      <protection locked="0"/>
    </xf>
    <xf numFmtId="0" fontId="52" fillId="0" borderId="65" xfId="0" applyFont="1" applyFill="1" applyBorder="1" applyAlignment="1" applyProtection="1">
      <alignment horizontal="left" vertical="center"/>
    </xf>
    <xf numFmtId="0" fontId="49" fillId="10" borderId="65" xfId="0" applyFont="1" applyFill="1" applyBorder="1" applyAlignment="1" applyProtection="1">
      <alignment horizontal="left" vertical="center" wrapText="1"/>
    </xf>
    <xf numFmtId="0" fontId="54" fillId="11" borderId="9" xfId="5" applyFont="1" applyFill="1" applyBorder="1" applyAlignment="1" applyProtection="1">
      <alignment horizontal="center" vertical="center"/>
      <protection locked="0"/>
    </xf>
    <xf numFmtId="0" fontId="39" fillId="11" borderId="60" xfId="5" applyFill="1" applyBorder="1" applyAlignment="1" applyProtection="1">
      <alignment horizontal="center" vertical="center"/>
      <protection locked="0"/>
    </xf>
    <xf numFmtId="0" fontId="39" fillId="11" borderId="9" xfId="5" applyFill="1" applyBorder="1" applyAlignment="1" applyProtection="1">
      <alignment horizontal="center" vertical="center"/>
      <protection locked="0"/>
    </xf>
    <xf numFmtId="0" fontId="54" fillId="11" borderId="60" xfId="5" applyFont="1" applyFill="1" applyBorder="1" applyAlignment="1" applyProtection="1">
      <alignment horizontal="center" vertical="center" wrapText="1"/>
      <protection locked="0"/>
    </xf>
    <xf numFmtId="0" fontId="54" fillId="11" borderId="65" xfId="5" applyFont="1" applyFill="1" applyBorder="1" applyAlignment="1" applyProtection="1">
      <alignment horizontal="center" vertical="center" wrapText="1"/>
      <protection locked="0"/>
    </xf>
    <xf numFmtId="43" fontId="14" fillId="0" borderId="35" xfId="2" applyFont="1" applyFill="1" applyBorder="1" applyAlignment="1" applyProtection="1">
      <alignment horizontal="left" vertical="center" wrapText="1"/>
      <protection locked="0"/>
    </xf>
    <xf numFmtId="43" fontId="1" fillId="0" borderId="35" xfId="2" applyFont="1" applyFill="1" applyBorder="1" applyAlignment="1" applyProtection="1">
      <alignment horizontal="left" vertical="center" wrapText="1"/>
      <protection locked="0"/>
    </xf>
    <xf numFmtId="43" fontId="1" fillId="0" borderId="39" xfId="2" applyFont="1" applyFill="1" applyBorder="1" applyAlignment="1" applyProtection="1">
      <alignment horizontal="left" vertical="center" wrapText="1"/>
      <protection locked="0"/>
    </xf>
    <xf numFmtId="43" fontId="67" fillId="0" borderId="35" xfId="0" applyNumberFormat="1" applyFont="1" applyFill="1" applyBorder="1" applyAlignment="1">
      <alignment vertical="center"/>
    </xf>
    <xf numFmtId="0" fontId="45" fillId="0" borderId="15" xfId="0" applyFont="1" applyFill="1" applyBorder="1" applyAlignment="1">
      <alignment vertical="top" wrapText="1"/>
    </xf>
    <xf numFmtId="0" fontId="62" fillId="7" borderId="0" xfId="0" applyFont="1" applyFill="1" applyAlignment="1">
      <alignment horizontal="left"/>
    </xf>
    <xf numFmtId="0" fontId="14" fillId="0" borderId="9" xfId="0" applyFont="1" applyFill="1" applyBorder="1" applyAlignment="1">
      <alignment vertical="top" wrapText="1"/>
    </xf>
    <xf numFmtId="0" fontId="45" fillId="0" borderId="52" xfId="0" applyNumberFormat="1" applyFont="1" applyFill="1" applyBorder="1" applyAlignment="1">
      <alignment vertical="top" wrapText="1"/>
    </xf>
    <xf numFmtId="0" fontId="40" fillId="0" borderId="23" xfId="0" applyFont="1" applyFill="1" applyBorder="1" applyAlignment="1">
      <alignment vertical="top" wrapText="1"/>
    </xf>
    <xf numFmtId="0" fontId="40" fillId="0" borderId="9" xfId="0" applyFont="1" applyFill="1" applyBorder="1" applyAlignment="1">
      <alignment vertical="top" wrapText="1"/>
    </xf>
    <xf numFmtId="0" fontId="45" fillId="0" borderId="1" xfId="0" applyFont="1" applyFill="1" applyBorder="1" applyAlignment="1">
      <alignment vertical="top" wrapText="1"/>
    </xf>
    <xf numFmtId="0" fontId="40" fillId="0" borderId="52" xfId="0" applyFont="1" applyFill="1" applyBorder="1" applyAlignment="1">
      <alignment vertical="top" wrapText="1"/>
    </xf>
    <xf numFmtId="0" fontId="40" fillId="0" borderId="26" xfId="0" applyFont="1" applyFill="1" applyBorder="1" applyAlignment="1">
      <alignment vertical="top" wrapText="1"/>
    </xf>
    <xf numFmtId="15" fontId="14" fillId="5" borderId="2" xfId="0" applyNumberFormat="1" applyFont="1" applyFill="1" applyBorder="1" applyAlignment="1" applyProtection="1">
      <alignment horizontal="left"/>
    </xf>
    <xf numFmtId="166" fontId="1" fillId="0" borderId="2" xfId="0" applyNumberFormat="1" applyFont="1" applyFill="1" applyBorder="1" applyAlignment="1" applyProtection="1">
      <alignment horizontal="center" vertical="center" wrapText="1"/>
    </xf>
    <xf numFmtId="0" fontId="57" fillId="0" borderId="46" xfId="0" applyFont="1" applyFill="1" applyBorder="1" applyAlignment="1">
      <alignment vertical="top" wrapText="1"/>
    </xf>
    <xf numFmtId="0" fontId="72" fillId="0" borderId="46" xfId="0" applyFont="1" applyFill="1" applyBorder="1" applyAlignment="1">
      <alignment horizontal="center" vertical="top" wrapText="1"/>
    </xf>
    <xf numFmtId="0" fontId="61" fillId="0" borderId="0" xfId="0" applyFont="1" applyFill="1"/>
    <xf numFmtId="0" fontId="15" fillId="0" borderId="12" xfId="0" applyFont="1" applyFill="1" applyBorder="1" applyAlignment="1" applyProtection="1">
      <alignment horizontal="center" vertical="center" wrapText="1"/>
    </xf>
    <xf numFmtId="0" fontId="26" fillId="0" borderId="6" xfId="0" applyFont="1" applyFill="1" applyBorder="1" applyAlignment="1" applyProtection="1">
      <alignment horizontal="left" vertical="top" wrapText="1"/>
    </xf>
    <xf numFmtId="0" fontId="26" fillId="0" borderId="65" xfId="0" applyFont="1" applyFill="1" applyBorder="1" applyAlignment="1" applyProtection="1">
      <alignment horizontal="left" vertical="top" wrapText="1"/>
    </xf>
    <xf numFmtId="0" fontId="26" fillId="0" borderId="28" xfId="0" applyFont="1" applyFill="1" applyBorder="1" applyAlignment="1" applyProtection="1">
      <alignment horizontal="left" vertical="top" wrapText="1"/>
    </xf>
    <xf numFmtId="0" fontId="26" fillId="0" borderId="26" xfId="0" applyFont="1" applyFill="1" applyBorder="1" applyAlignment="1" applyProtection="1">
      <alignment horizontal="left" vertical="top" wrapText="1"/>
    </xf>
    <xf numFmtId="0" fontId="73" fillId="0" borderId="6" xfId="0" applyFont="1" applyFill="1" applyBorder="1" applyAlignment="1" applyProtection="1">
      <alignment horizontal="left" vertical="top" wrapText="1"/>
    </xf>
    <xf numFmtId="0" fontId="73" fillId="0" borderId="56" xfId="0" applyFont="1" applyBorder="1" applyAlignment="1">
      <alignment horizontal="justify" vertical="top"/>
    </xf>
    <xf numFmtId="0" fontId="73" fillId="0" borderId="27" xfId="0" applyFont="1" applyFill="1" applyBorder="1" applyAlignment="1" applyProtection="1">
      <alignment horizontal="left" vertical="top" wrapText="1"/>
    </xf>
    <xf numFmtId="0" fontId="26" fillId="0" borderId="55" xfId="0" applyFont="1" applyFill="1" applyBorder="1" applyAlignment="1">
      <alignment horizontal="left" vertical="top" wrapText="1"/>
    </xf>
    <xf numFmtId="0" fontId="14" fillId="7" borderId="17" xfId="0" applyFont="1" applyFill="1" applyBorder="1" applyAlignment="1" applyProtection="1">
      <alignment vertical="center"/>
    </xf>
    <xf numFmtId="0" fontId="2" fillId="7" borderId="14" xfId="0" applyFont="1" applyFill="1" applyBorder="1" applyAlignment="1" applyProtection="1">
      <alignment horizontal="right" wrapText="1"/>
    </xf>
    <xf numFmtId="0" fontId="2" fillId="7" borderId="0" xfId="0" applyFont="1" applyFill="1" applyBorder="1" applyAlignment="1" applyProtection="1">
      <alignment horizontal="right" wrapText="1"/>
    </xf>
    <xf numFmtId="0" fontId="2" fillId="7" borderId="15" xfId="0" applyFont="1" applyFill="1" applyBorder="1" applyAlignment="1" applyProtection="1">
      <alignment horizontal="right" wrapText="1"/>
    </xf>
    <xf numFmtId="0" fontId="2" fillId="7" borderId="14" xfId="0" applyFont="1" applyFill="1" applyBorder="1" applyAlignment="1" applyProtection="1">
      <alignment horizontal="right" vertical="top" wrapText="1"/>
    </xf>
    <xf numFmtId="0" fontId="2" fillId="7" borderId="15" xfId="0" applyFont="1" applyFill="1" applyBorder="1" applyAlignment="1" applyProtection="1">
      <alignment horizontal="right" vertical="top" wrapText="1"/>
    </xf>
    <xf numFmtId="15" fontId="1" fillId="5" borderId="21" xfId="0" applyNumberFormat="1" applyFont="1" applyFill="1" applyBorder="1" applyAlignment="1" applyProtection="1">
      <alignment horizontal="left"/>
    </xf>
    <xf numFmtId="0" fontId="1" fillId="5" borderId="41" xfId="0" applyFont="1" applyFill="1" applyBorder="1" applyAlignment="1" applyProtection="1">
      <alignment horizontal="left"/>
    </xf>
    <xf numFmtId="15" fontId="14" fillId="5" borderId="61" xfId="0" applyNumberFormat="1" applyFont="1" applyFill="1" applyBorder="1" applyAlignment="1" applyProtection="1">
      <alignment horizontal="left"/>
    </xf>
    <xf numFmtId="15" fontId="14" fillId="5" borderId="19" xfId="0" applyNumberFormat="1" applyFont="1" applyFill="1" applyBorder="1" applyAlignment="1" applyProtection="1">
      <alignment horizontal="left"/>
    </xf>
    <xf numFmtId="15" fontId="1" fillId="5" borderId="42" xfId="0" applyNumberFormat="1" applyFont="1" applyFill="1" applyBorder="1" applyAlignment="1" applyProtection="1">
      <alignment horizontal="left"/>
    </xf>
    <xf numFmtId="0" fontId="2" fillId="7" borderId="0" xfId="0" applyFont="1" applyFill="1" applyBorder="1" applyAlignment="1" applyProtection="1">
      <alignment horizontal="left" vertical="center" wrapText="1"/>
    </xf>
    <xf numFmtId="0" fontId="1" fillId="5" borderId="44" xfId="0" applyFont="1" applyFill="1" applyBorder="1" applyAlignment="1" applyProtection="1">
      <alignment horizontal="left" vertical="top" wrapText="1"/>
    </xf>
    <xf numFmtId="0" fontId="1" fillId="5" borderId="45" xfId="0" applyFont="1" applyFill="1" applyBorder="1" applyAlignment="1" applyProtection="1">
      <alignment horizontal="left" vertical="top" wrapText="1"/>
    </xf>
    <xf numFmtId="0" fontId="11" fillId="7" borderId="0" xfId="0" applyFont="1" applyFill="1" applyBorder="1" applyAlignment="1" applyProtection="1">
      <alignment vertical="top" wrapText="1"/>
    </xf>
    <xf numFmtId="0" fontId="1" fillId="5" borderId="44" xfId="0" applyFont="1" applyFill="1" applyBorder="1" applyAlignment="1" applyProtection="1">
      <alignment vertical="top" wrapText="1"/>
      <protection locked="0"/>
    </xf>
    <xf numFmtId="0" fontId="1" fillId="5" borderId="45" xfId="0" applyFont="1" applyFill="1" applyBorder="1" applyAlignment="1" applyProtection="1">
      <alignment vertical="top" wrapText="1"/>
      <protection locked="0"/>
    </xf>
    <xf numFmtId="0" fontId="13" fillId="0" borderId="44" xfId="0" applyFont="1" applyFill="1" applyBorder="1" applyAlignment="1" applyProtection="1">
      <alignment horizontal="center"/>
    </xf>
    <xf numFmtId="0" fontId="13" fillId="0" borderId="8" xfId="0" applyFont="1" applyFill="1" applyBorder="1" applyAlignment="1" applyProtection="1">
      <alignment horizontal="center"/>
    </xf>
    <xf numFmtId="0" fontId="13" fillId="0" borderId="45" xfId="0" applyFont="1" applyFill="1" applyBorder="1" applyAlignment="1" applyProtection="1">
      <alignment horizontal="center"/>
    </xf>
    <xf numFmtId="0" fontId="15" fillId="7" borderId="0" xfId="0" applyFont="1" applyFill="1" applyBorder="1" applyAlignment="1" applyProtection="1">
      <alignment horizontal="left" vertical="center" wrapText="1"/>
    </xf>
    <xf numFmtId="0" fontId="10" fillId="7" borderId="14" xfId="0" applyFont="1" applyFill="1" applyBorder="1" applyAlignment="1" applyProtection="1">
      <alignment horizontal="center" wrapText="1"/>
    </xf>
    <xf numFmtId="0" fontId="10" fillId="7" borderId="0" xfId="0" applyFont="1" applyFill="1" applyBorder="1" applyAlignment="1" applyProtection="1">
      <alignment horizontal="center" wrapText="1"/>
    </xf>
    <xf numFmtId="0" fontId="10" fillId="7" borderId="0" xfId="0" applyFont="1" applyFill="1" applyBorder="1" applyAlignment="1" applyProtection="1">
      <alignment horizontal="center"/>
    </xf>
    <xf numFmtId="0" fontId="4" fillId="7" borderId="0" xfId="0" applyFont="1" applyFill="1" applyBorder="1" applyAlignment="1" applyProtection="1">
      <alignment horizontal="left" vertical="center" wrapText="1"/>
    </xf>
    <xf numFmtId="3" fontId="1" fillId="5" borderId="44" xfId="0" applyNumberFormat="1" applyFont="1" applyFill="1" applyBorder="1" applyAlignment="1" applyProtection="1">
      <alignment horizontal="center" vertical="top" wrapText="1"/>
      <protection locked="0"/>
    </xf>
    <xf numFmtId="3" fontId="1" fillId="5" borderId="45" xfId="0" applyNumberFormat="1" applyFont="1" applyFill="1" applyBorder="1" applyAlignment="1" applyProtection="1">
      <alignment horizontal="center" vertical="top" wrapText="1"/>
      <protection locked="0"/>
    </xf>
    <xf numFmtId="3" fontId="1" fillId="0" borderId="44" xfId="0" applyNumberFormat="1" applyFont="1" applyFill="1" applyBorder="1" applyAlignment="1" applyProtection="1">
      <alignment horizontal="left" vertical="top" wrapText="1"/>
      <protection locked="0"/>
    </xf>
    <xf numFmtId="3" fontId="1" fillId="0" borderId="45" xfId="0" applyNumberFormat="1" applyFont="1" applyFill="1" applyBorder="1" applyAlignment="1" applyProtection="1">
      <alignment horizontal="left" vertical="top" wrapText="1"/>
      <protection locked="0"/>
    </xf>
    <xf numFmtId="0" fontId="1" fillId="0" borderId="44" xfId="0" applyFont="1" applyFill="1" applyBorder="1" applyAlignment="1" applyProtection="1">
      <alignment horizontal="center" vertical="top" wrapText="1"/>
      <protection locked="0"/>
    </xf>
    <xf numFmtId="0" fontId="1" fillId="0" borderId="45" xfId="0" applyFont="1" applyFill="1" applyBorder="1" applyAlignment="1" applyProtection="1">
      <alignment horizontal="center" vertical="top" wrapText="1"/>
      <protection locked="0"/>
    </xf>
    <xf numFmtId="0" fontId="4" fillId="7" borderId="0" xfId="0" applyFont="1" applyFill="1" applyBorder="1" applyAlignment="1" applyProtection="1">
      <alignment horizontal="left"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0" fontId="2" fillId="7" borderId="17" xfId="0" applyFont="1" applyFill="1" applyBorder="1" applyAlignment="1" applyProtection="1">
      <alignment horizontal="left" vertical="center" wrapText="1"/>
    </xf>
    <xf numFmtId="3" fontId="1" fillId="0" borderId="0" xfId="0" applyNumberFormat="1" applyFont="1" applyFill="1" applyBorder="1" applyAlignment="1" applyProtection="1">
      <alignment vertical="top" wrapText="1"/>
      <protection locked="0"/>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3" fillId="5" borderId="44" xfId="0" applyFont="1" applyFill="1" applyBorder="1" applyAlignment="1" applyProtection="1">
      <alignment horizontal="center"/>
    </xf>
    <xf numFmtId="0" fontId="13" fillId="5" borderId="8" xfId="0" applyFont="1" applyFill="1" applyBorder="1" applyAlignment="1" applyProtection="1">
      <alignment horizontal="center"/>
    </xf>
    <xf numFmtId="0" fontId="13" fillId="5" borderId="45" xfId="0" applyFont="1" applyFill="1" applyBorder="1" applyAlignment="1" applyProtection="1">
      <alignment horizontal="center"/>
    </xf>
    <xf numFmtId="0" fontId="11" fillId="7" borderId="0" xfId="0" applyFont="1" applyFill="1" applyBorder="1" applyAlignment="1" applyProtection="1">
      <alignment horizontal="left" vertical="center" wrapText="1"/>
    </xf>
    <xf numFmtId="0" fontId="14" fillId="7" borderId="14" xfId="0" applyFont="1" applyFill="1" applyBorder="1" applyAlignment="1" applyProtection="1">
      <alignment horizontal="center" wrapText="1"/>
    </xf>
    <xf numFmtId="0" fontId="14" fillId="7" borderId="0" xfId="0" applyFont="1" applyFill="1" applyBorder="1" applyAlignment="1" applyProtection="1">
      <alignment horizontal="center" wrapText="1"/>
    </xf>
    <xf numFmtId="0" fontId="15" fillId="7" borderId="0" xfId="0" applyFont="1" applyFill="1" applyBorder="1" applyAlignment="1" applyProtection="1">
      <alignment horizontal="left" vertical="top" wrapText="1"/>
    </xf>
    <xf numFmtId="0" fontId="57" fillId="0" borderId="44" xfId="0" applyFont="1" applyFill="1" applyBorder="1" applyAlignment="1">
      <alignment vertical="top" wrapText="1"/>
    </xf>
    <xf numFmtId="0" fontId="0" fillId="0" borderId="54" xfId="0" applyFill="1" applyBorder="1" applyAlignment="1">
      <alignment vertical="top" wrapText="1"/>
    </xf>
    <xf numFmtId="0" fontId="26" fillId="5" borderId="53" xfId="0" applyFont="1" applyFill="1" applyBorder="1" applyAlignment="1" applyProtection="1">
      <alignment horizontal="left" vertical="top" wrapText="1"/>
    </xf>
    <xf numFmtId="0" fontId="26" fillId="5" borderId="50" xfId="0" applyFont="1" applyFill="1" applyBorder="1" applyAlignment="1" applyProtection="1">
      <alignment horizontal="left" vertical="top" wrapText="1"/>
    </xf>
    <xf numFmtId="0" fontId="62" fillId="7" borderId="0" xfId="0" applyFont="1" applyFill="1" applyAlignment="1">
      <alignment horizontal="left"/>
    </xf>
    <xf numFmtId="0" fontId="48" fillId="7" borderId="0" xfId="0" applyFont="1" applyFill="1" applyAlignment="1">
      <alignment horizontal="left"/>
    </xf>
    <xf numFmtId="0" fontId="15" fillId="5" borderId="20" xfId="0" applyFont="1" applyFill="1" applyBorder="1" applyAlignment="1" applyProtection="1">
      <alignment horizontal="center" vertical="top" wrapText="1"/>
    </xf>
    <xf numFmtId="0" fontId="15" fillId="5" borderId="10" xfId="0" applyFont="1" applyFill="1" applyBorder="1" applyAlignment="1" applyProtection="1">
      <alignment horizontal="center" vertical="top" wrapText="1"/>
    </xf>
    <xf numFmtId="0" fontId="8" fillId="0" borderId="0" xfId="0" applyFont="1" applyFill="1" applyBorder="1" applyAlignment="1" applyProtection="1">
      <alignment vertical="top" wrapText="1"/>
    </xf>
    <xf numFmtId="0" fontId="8" fillId="0" borderId="0" xfId="0" applyFont="1" applyFill="1" applyBorder="1" applyAlignment="1" applyProtection="1">
      <alignment horizontal="center" vertical="top" wrapText="1"/>
    </xf>
    <xf numFmtId="0" fontId="7" fillId="0" borderId="0" xfId="0" applyFont="1" applyFill="1" applyBorder="1" applyAlignment="1" applyProtection="1">
      <alignment vertical="top" wrapText="1"/>
      <protection locked="0"/>
    </xf>
    <xf numFmtId="0" fontId="9" fillId="0" borderId="0" xfId="0" applyFont="1" applyFill="1" applyBorder="1" applyAlignment="1" applyProtection="1">
      <alignment vertical="top" wrapText="1"/>
    </xf>
    <xf numFmtId="0" fontId="14" fillId="7" borderId="0" xfId="0" applyFont="1" applyFill="1" applyBorder="1" applyAlignment="1" applyProtection="1">
      <alignment horizontal="left" vertical="top" wrapText="1"/>
    </xf>
    <xf numFmtId="0" fontId="26" fillId="5" borderId="35" xfId="0" applyFont="1" applyFill="1" applyBorder="1" applyAlignment="1" applyProtection="1">
      <alignment horizontal="left" vertical="top" wrapText="1"/>
    </xf>
    <xf numFmtId="0" fontId="26" fillId="5" borderId="36" xfId="0" applyFont="1" applyFill="1" applyBorder="1" applyAlignment="1" applyProtection="1">
      <alignment horizontal="left" vertical="top" wrapText="1"/>
    </xf>
    <xf numFmtId="0" fontId="26" fillId="5" borderId="24" xfId="0" applyFont="1" applyFill="1" applyBorder="1" applyAlignment="1" applyProtection="1">
      <alignment horizontal="left" vertical="top" wrapText="1"/>
    </xf>
    <xf numFmtId="0" fontId="0" fillId="0" borderId="52" xfId="0" applyBorder="1" applyAlignment="1">
      <alignment horizontal="left" vertical="top" wrapText="1"/>
    </xf>
    <xf numFmtId="0" fontId="14" fillId="5" borderId="44" xfId="0" applyFont="1" applyFill="1" applyBorder="1" applyAlignment="1" applyProtection="1">
      <alignment horizontal="center" vertical="top" wrapText="1"/>
    </xf>
    <xf numFmtId="0" fontId="14" fillId="5" borderId="8" xfId="0" applyFont="1" applyFill="1" applyBorder="1" applyAlignment="1" applyProtection="1">
      <alignment horizontal="center" vertical="top" wrapText="1"/>
    </xf>
    <xf numFmtId="0" fontId="14" fillId="5" borderId="45" xfId="0" applyFont="1" applyFill="1" applyBorder="1" applyAlignment="1" applyProtection="1">
      <alignment horizontal="center" vertical="top" wrapText="1"/>
    </xf>
    <xf numFmtId="0" fontId="48" fillId="7" borderId="0" xfId="0" applyFont="1" applyFill="1" applyAlignment="1">
      <alignment horizontal="left" wrapText="1"/>
    </xf>
    <xf numFmtId="3" fontId="7" fillId="0" borderId="0" xfId="0" applyNumberFormat="1" applyFont="1" applyFill="1" applyBorder="1" applyAlignment="1" applyProtection="1">
      <alignment vertical="top" wrapText="1"/>
      <protection locked="0"/>
    </xf>
    <xf numFmtId="0" fontId="7" fillId="0" borderId="0" xfId="0" applyFont="1" applyFill="1" applyBorder="1" applyAlignment="1" applyProtection="1">
      <alignment vertical="top" wrapText="1"/>
    </xf>
    <xf numFmtId="0" fontId="11" fillId="7" borderId="0" xfId="0" applyFont="1" applyFill="1" applyBorder="1" applyAlignment="1" applyProtection="1">
      <alignment horizontal="left" vertical="top" wrapText="1"/>
    </xf>
    <xf numFmtId="0" fontId="14" fillId="7" borderId="0" xfId="0" applyFont="1" applyFill="1" applyBorder="1" applyAlignment="1" applyProtection="1">
      <alignment horizontal="center"/>
    </xf>
    <xf numFmtId="0" fontId="27" fillId="0" borderId="40" xfId="0" applyFont="1" applyFill="1" applyBorder="1" applyAlignment="1" applyProtection="1">
      <alignment horizontal="left" vertical="top" wrapText="1"/>
    </xf>
    <xf numFmtId="0" fontId="27" fillId="0" borderId="26" xfId="0" applyFont="1" applyFill="1" applyBorder="1" applyAlignment="1" applyProtection="1">
      <alignment horizontal="left" vertical="top" wrapText="1"/>
    </xf>
    <xf numFmtId="0" fontId="28" fillId="0" borderId="35" xfId="0" applyFont="1" applyFill="1" applyBorder="1" applyAlignment="1" applyProtection="1">
      <alignment horizontal="left" vertical="top" wrapText="1"/>
    </xf>
    <xf numFmtId="0" fontId="28" fillId="0" borderId="26" xfId="0" applyFont="1" applyFill="1" applyBorder="1" applyAlignment="1" applyProtection="1">
      <alignment horizontal="left" vertical="top" wrapText="1"/>
    </xf>
    <xf numFmtId="0" fontId="1" fillId="5" borderId="44" xfId="0" applyFont="1" applyFill="1" applyBorder="1" applyAlignment="1" applyProtection="1">
      <alignment horizontal="center"/>
      <protection locked="0"/>
    </xf>
    <xf numFmtId="0" fontId="1" fillId="5" borderId="8" xfId="0" applyFont="1" applyFill="1" applyBorder="1" applyAlignment="1" applyProtection="1">
      <alignment horizontal="center"/>
      <protection locked="0"/>
    </xf>
    <xf numFmtId="0" fontId="1" fillId="5" borderId="45" xfId="0" applyFont="1" applyFill="1" applyBorder="1" applyAlignment="1" applyProtection="1">
      <alignment horizontal="center"/>
      <protection locked="0"/>
    </xf>
    <xf numFmtId="0" fontId="38" fillId="5" borderId="44" xfId="4" applyFill="1" applyBorder="1" applyAlignment="1" applyProtection="1">
      <alignment horizontal="center"/>
      <protection locked="0"/>
    </xf>
    <xf numFmtId="0" fontId="2" fillId="7" borderId="17" xfId="0" applyFont="1" applyFill="1" applyBorder="1" applyAlignment="1" applyProtection="1">
      <alignment horizontal="center" vertical="center" wrapText="1"/>
    </xf>
    <xf numFmtId="0" fontId="1" fillId="5" borderId="44" xfId="0" applyFont="1" applyFill="1" applyBorder="1" applyAlignment="1" applyProtection="1">
      <alignment horizontal="center" vertical="center" wrapText="1"/>
    </xf>
    <xf numFmtId="0" fontId="1" fillId="5" borderId="45" xfId="0" applyFont="1" applyFill="1" applyBorder="1" applyAlignment="1" applyProtection="1">
      <alignment horizontal="center" vertical="center" wrapText="1"/>
    </xf>
    <xf numFmtId="0" fontId="14" fillId="5" borderId="48" xfId="0" applyFont="1" applyFill="1" applyBorder="1" applyAlignment="1" applyProtection="1">
      <alignment horizontal="left" vertical="center" wrapText="1"/>
    </xf>
    <xf numFmtId="0" fontId="14" fillId="5" borderId="49" xfId="0" applyFont="1" applyFill="1" applyBorder="1" applyAlignment="1" applyProtection="1">
      <alignment horizontal="left" vertical="center" wrapText="1"/>
    </xf>
    <xf numFmtId="0" fontId="14" fillId="5" borderId="50" xfId="0" applyFont="1" applyFill="1" applyBorder="1" applyAlignment="1" applyProtection="1">
      <alignment horizontal="left" vertical="center" wrapText="1"/>
    </xf>
    <xf numFmtId="0" fontId="14" fillId="5" borderId="47" xfId="0" applyFont="1" applyFill="1" applyBorder="1" applyAlignment="1" applyProtection="1">
      <alignment horizontal="left" vertical="center" wrapText="1"/>
    </xf>
    <xf numFmtId="0" fontId="14" fillId="5" borderId="51" xfId="0" applyFont="1" applyFill="1" applyBorder="1" applyAlignment="1" applyProtection="1">
      <alignment horizontal="left" vertical="center" wrapText="1"/>
    </xf>
    <xf numFmtId="0" fontId="14" fillId="5" borderId="52" xfId="0" applyFont="1" applyFill="1" applyBorder="1" applyAlignment="1" applyProtection="1">
      <alignment horizontal="left" vertical="center" wrapText="1"/>
    </xf>
    <xf numFmtId="0" fontId="14" fillId="5" borderId="40" xfId="0" applyFont="1" applyFill="1" applyBorder="1" applyAlignment="1" applyProtection="1">
      <alignment horizontal="left" vertical="center" wrapText="1"/>
    </xf>
    <xf numFmtId="0" fontId="14" fillId="5" borderId="32" xfId="0" applyFont="1" applyFill="1" applyBorder="1" applyAlignment="1" applyProtection="1">
      <alignment horizontal="left" vertical="center" wrapText="1"/>
    </xf>
    <xf numFmtId="0" fontId="14" fillId="5" borderId="36" xfId="0" applyFont="1" applyFill="1" applyBorder="1" applyAlignment="1" applyProtection="1">
      <alignment horizontal="left" vertical="center" wrapText="1"/>
    </xf>
    <xf numFmtId="0" fontId="21" fillId="7" borderId="0" xfId="0" applyFont="1" applyFill="1" applyBorder="1" applyAlignment="1" applyProtection="1">
      <alignment horizontal="left" vertical="center" wrapText="1"/>
    </xf>
    <xf numFmtId="0" fontId="14" fillId="0" borderId="44" xfId="0" applyFont="1" applyFill="1" applyBorder="1" applyAlignment="1" applyProtection="1">
      <alignment horizontal="left" vertical="top" wrapText="1"/>
    </xf>
    <xf numFmtId="0" fontId="71" fillId="0" borderId="8" xfId="0" applyFont="1" applyFill="1" applyBorder="1" applyAlignment="1" applyProtection="1">
      <alignment horizontal="left" vertical="top" wrapText="1"/>
    </xf>
    <xf numFmtId="0" fontId="71" fillId="0" borderId="45" xfId="0" applyFont="1" applyFill="1" applyBorder="1" applyAlignment="1" applyProtection="1">
      <alignment horizontal="left" vertical="top" wrapText="1"/>
    </xf>
    <xf numFmtId="0" fontId="11" fillId="7" borderId="12" xfId="0" applyFont="1" applyFill="1" applyBorder="1" applyAlignment="1" applyProtection="1">
      <alignment horizontal="center" wrapText="1"/>
    </xf>
    <xf numFmtId="0" fontId="2" fillId="7" borderId="0" xfId="0" applyFont="1" applyFill="1" applyBorder="1" applyAlignment="1" applyProtection="1">
      <alignment horizontal="center" vertical="center" wrapText="1"/>
    </xf>
    <xf numFmtId="0" fontId="38" fillId="5" borderId="16" xfId="4" applyFill="1" applyBorder="1" applyAlignment="1" applyProtection="1">
      <alignment horizontal="center"/>
      <protection locked="0"/>
    </xf>
    <xf numFmtId="0" fontId="1" fillId="5" borderId="17" xfId="0" applyFont="1" applyFill="1" applyBorder="1" applyAlignment="1" applyProtection="1">
      <alignment horizontal="center"/>
      <protection locked="0"/>
    </xf>
    <xf numFmtId="0" fontId="1" fillId="5" borderId="18" xfId="0" applyFont="1" applyFill="1" applyBorder="1" applyAlignment="1" applyProtection="1">
      <alignment horizontal="center"/>
      <protection locked="0"/>
    </xf>
    <xf numFmtId="0" fontId="28" fillId="5" borderId="24" xfId="0" applyFont="1" applyFill="1" applyBorder="1" applyAlignment="1" applyProtection="1">
      <alignment horizontal="left" vertical="top" wrapText="1"/>
    </xf>
    <xf numFmtId="0" fontId="28" fillId="5" borderId="28" xfId="0" applyFont="1" applyFill="1" applyBorder="1" applyAlignment="1" applyProtection="1">
      <alignment horizontal="left" vertical="top" wrapText="1"/>
    </xf>
    <xf numFmtId="0" fontId="27" fillId="5" borderId="40" xfId="0" applyFont="1" applyFill="1" applyBorder="1" applyAlignment="1" applyProtection="1">
      <alignment horizontal="left" vertical="top" wrapText="1"/>
    </xf>
    <xf numFmtId="0" fontId="27" fillId="5" borderId="26" xfId="0" applyFont="1" applyFill="1" applyBorder="1" applyAlignment="1" applyProtection="1">
      <alignment horizontal="left" vertical="top" wrapText="1"/>
    </xf>
    <xf numFmtId="0" fontId="28" fillId="5" borderId="35" xfId="0" applyFont="1" applyFill="1" applyBorder="1" applyAlignment="1" applyProtection="1">
      <alignment horizontal="left" vertical="top" wrapText="1"/>
    </xf>
    <xf numFmtId="0" fontId="28" fillId="5" borderId="26" xfId="0" applyFont="1" applyFill="1" applyBorder="1" applyAlignment="1" applyProtection="1">
      <alignment horizontal="left" vertical="top" wrapText="1"/>
    </xf>
    <xf numFmtId="0" fontId="27" fillId="5" borderId="48" xfId="0" applyFont="1" applyFill="1" applyBorder="1" applyAlignment="1" applyProtection="1">
      <alignment horizontal="left" vertical="top" wrapText="1"/>
    </xf>
    <xf numFmtId="0" fontId="27" fillId="5" borderId="60" xfId="0" applyFont="1" applyFill="1" applyBorder="1" applyAlignment="1" applyProtection="1">
      <alignment horizontal="left" vertical="top" wrapText="1"/>
    </xf>
    <xf numFmtId="0" fontId="28" fillId="5" borderId="49" xfId="0" applyFont="1" applyFill="1" applyBorder="1" applyAlignment="1" applyProtection="1">
      <alignment horizontal="left" vertical="top" wrapText="1"/>
    </xf>
    <xf numFmtId="0" fontId="28" fillId="5" borderId="60" xfId="0" applyFont="1" applyFill="1" applyBorder="1" applyAlignment="1" applyProtection="1">
      <alignment horizontal="left" vertical="top" wrapText="1"/>
    </xf>
    <xf numFmtId="0" fontId="27" fillId="5" borderId="44" xfId="0" applyFont="1" applyFill="1" applyBorder="1" applyAlignment="1" applyProtection="1">
      <alignment horizontal="left" vertical="top" wrapText="1"/>
    </xf>
    <xf numFmtId="0" fontId="27" fillId="5" borderId="8" xfId="0" applyFont="1" applyFill="1" applyBorder="1" applyAlignment="1" applyProtection="1">
      <alignment horizontal="left" vertical="top" wrapText="1"/>
    </xf>
    <xf numFmtId="0" fontId="0" fillId="0" borderId="8" xfId="0" applyBorder="1" applyAlignment="1"/>
    <xf numFmtId="0" fontId="0" fillId="0" borderId="45" xfId="0" applyBorder="1" applyAlignment="1"/>
    <xf numFmtId="0" fontId="26" fillId="5" borderId="60" xfId="0" applyFont="1" applyFill="1" applyBorder="1" applyAlignment="1" applyProtection="1">
      <alignment horizontal="left" vertical="top" wrapText="1"/>
    </xf>
    <xf numFmtId="0" fontId="27" fillId="5" borderId="11" xfId="0" applyFont="1" applyFill="1" applyBorder="1" applyAlignment="1" applyProtection="1">
      <alignment horizontal="left" vertical="top" wrapText="1"/>
    </xf>
    <xf numFmtId="0" fontId="27" fillId="5" borderId="12" xfId="0" applyFont="1" applyFill="1" applyBorder="1" applyAlignment="1" applyProtection="1">
      <alignment horizontal="left" vertical="top" wrapText="1"/>
    </xf>
    <xf numFmtId="0" fontId="0" fillId="0" borderId="12" xfId="0" applyBorder="1" applyAlignment="1"/>
    <xf numFmtId="0" fontId="0" fillId="0" borderId="13" xfId="0" applyBorder="1" applyAlignment="1"/>
    <xf numFmtId="0" fontId="27" fillId="5" borderId="14" xfId="0" applyFont="1" applyFill="1" applyBorder="1" applyAlignment="1" applyProtection="1">
      <alignment horizontal="left" vertical="top" wrapText="1"/>
    </xf>
    <xf numFmtId="0" fontId="27" fillId="5" borderId="58" xfId="0" applyFont="1" applyFill="1" applyBorder="1" applyAlignment="1" applyProtection="1">
      <alignment horizontal="left" vertical="top" wrapText="1"/>
    </xf>
    <xf numFmtId="0" fontId="4" fillId="7" borderId="0" xfId="0" applyFont="1" applyFill="1" applyBorder="1" applyAlignment="1" applyProtection="1">
      <alignment horizontal="left"/>
    </xf>
    <xf numFmtId="0" fontId="27" fillId="0" borderId="44" xfId="0" applyFont="1" applyFill="1" applyBorder="1" applyAlignment="1" applyProtection="1">
      <alignment horizontal="left" vertical="top" wrapText="1"/>
    </xf>
    <xf numFmtId="0" fontId="27" fillId="0" borderId="8" xfId="0" applyFont="1" applyFill="1" applyBorder="1" applyAlignment="1" applyProtection="1">
      <alignment horizontal="left" vertical="top" wrapText="1"/>
    </xf>
    <xf numFmtId="0" fontId="0" fillId="0" borderId="8" xfId="0" applyFill="1" applyBorder="1" applyAlignment="1"/>
    <xf numFmtId="0" fontId="0" fillId="0" borderId="45" xfId="0" applyFill="1" applyBorder="1" applyAlignment="1"/>
    <xf numFmtId="0" fontId="28" fillId="5" borderId="77" xfId="0" applyFont="1" applyFill="1" applyBorder="1" applyAlignment="1" applyProtection="1">
      <alignment horizontal="left" vertical="top" wrapText="1"/>
    </xf>
    <xf numFmtId="0" fontId="28" fillId="5" borderId="57" xfId="0" applyFont="1" applyFill="1" applyBorder="1" applyAlignment="1" applyProtection="1">
      <alignment horizontal="left" vertical="top" wrapText="1"/>
    </xf>
    <xf numFmtId="0" fontId="27" fillId="5" borderId="16" xfId="0" applyFont="1" applyFill="1" applyBorder="1" applyAlignment="1" applyProtection="1">
      <alignment horizontal="left" vertical="top" wrapText="1"/>
    </xf>
    <xf numFmtId="0" fontId="27" fillId="5" borderId="17" xfId="0" applyFont="1" applyFill="1" applyBorder="1" applyAlignment="1" applyProtection="1">
      <alignment horizontal="left" vertical="top" wrapText="1"/>
    </xf>
    <xf numFmtId="0" fontId="0" fillId="0" borderId="17" xfId="0" applyBorder="1" applyAlignment="1"/>
    <xf numFmtId="0" fontId="0" fillId="0" borderId="18" xfId="0" applyBorder="1" applyAlignment="1"/>
    <xf numFmtId="0" fontId="27" fillId="5" borderId="47" xfId="0" applyFont="1" applyFill="1" applyBorder="1" applyAlignment="1" applyProtection="1">
      <alignment horizontal="left" vertical="top" wrapText="1"/>
    </xf>
    <xf numFmtId="0" fontId="27" fillId="5" borderId="28" xfId="0" applyFont="1" applyFill="1" applyBorder="1" applyAlignment="1" applyProtection="1">
      <alignment horizontal="left" vertical="top" wrapText="1"/>
    </xf>
    <xf numFmtId="0" fontId="27" fillId="5" borderId="74" xfId="0" applyFont="1" applyFill="1" applyBorder="1" applyAlignment="1" applyProtection="1">
      <alignment horizontal="left" vertical="top" wrapText="1"/>
    </xf>
    <xf numFmtId="0" fontId="28" fillId="5" borderId="53" xfId="0" applyFont="1" applyFill="1" applyBorder="1" applyAlignment="1" applyProtection="1">
      <alignment horizontal="left" vertical="top" wrapText="1"/>
    </xf>
    <xf numFmtId="0" fontId="27" fillId="0" borderId="16" xfId="0" applyFont="1" applyFill="1" applyBorder="1" applyAlignment="1" applyProtection="1">
      <alignment horizontal="left" vertical="top" wrapText="1"/>
    </xf>
    <xf numFmtId="0" fontId="27" fillId="0" borderId="75" xfId="0" applyFont="1" applyFill="1" applyBorder="1" applyAlignment="1" applyProtection="1">
      <alignment horizontal="left" vertical="top" wrapText="1"/>
    </xf>
    <xf numFmtId="0" fontId="27" fillId="0" borderId="47" xfId="0" applyFont="1" applyFill="1" applyBorder="1" applyAlignment="1" applyProtection="1">
      <alignment horizontal="left" vertical="top" wrapText="1"/>
    </xf>
    <xf numFmtId="0" fontId="27" fillId="0" borderId="28" xfId="0" applyFont="1" applyFill="1" applyBorder="1" applyAlignment="1" applyProtection="1">
      <alignment horizontal="left" vertical="top" wrapText="1"/>
    </xf>
    <xf numFmtId="0" fontId="27" fillId="0" borderId="77" xfId="0" applyFont="1" applyFill="1" applyBorder="1" applyAlignment="1" applyProtection="1">
      <alignment horizontal="left" vertical="top" wrapText="1"/>
    </xf>
    <xf numFmtId="0" fontId="27" fillId="0" borderId="57" xfId="0" applyFont="1" applyFill="1" applyBorder="1" applyAlignment="1" applyProtection="1">
      <alignment horizontal="left" vertical="top" wrapText="1"/>
    </xf>
    <xf numFmtId="0" fontId="14" fillId="0" borderId="11" xfId="0" applyFont="1" applyFill="1" applyBorder="1" applyAlignment="1" applyProtection="1">
      <alignment horizontal="left" vertical="top" wrapText="1"/>
    </xf>
    <xf numFmtId="0" fontId="14" fillId="0" borderId="12" xfId="0" applyFont="1" applyFill="1" applyBorder="1" applyAlignment="1" applyProtection="1">
      <alignment horizontal="left" vertical="top" wrapText="1"/>
    </xf>
    <xf numFmtId="0" fontId="14" fillId="0" borderId="13" xfId="0" applyFont="1" applyFill="1" applyBorder="1" applyAlignment="1" applyProtection="1">
      <alignment horizontal="left" vertical="top" wrapText="1"/>
    </xf>
    <xf numFmtId="0" fontId="14" fillId="0" borderId="14" xfId="0" applyFont="1" applyFill="1" applyBorder="1" applyAlignment="1" applyProtection="1">
      <alignment horizontal="left" vertical="top" wrapText="1"/>
    </xf>
    <xf numFmtId="0" fontId="14" fillId="0" borderId="0" xfId="0" applyFont="1" applyFill="1" applyBorder="1" applyAlignment="1" applyProtection="1">
      <alignment horizontal="left" vertical="top" wrapText="1"/>
    </xf>
    <xf numFmtId="0" fontId="14" fillId="0" borderId="15" xfId="0" applyFont="1" applyFill="1" applyBorder="1" applyAlignment="1" applyProtection="1">
      <alignment horizontal="left" vertical="top" wrapText="1"/>
    </xf>
    <xf numFmtId="0" fontId="14" fillId="0" borderId="16" xfId="0" applyFont="1" applyFill="1" applyBorder="1" applyAlignment="1" applyProtection="1">
      <alignment horizontal="left" vertical="top" wrapText="1"/>
    </xf>
    <xf numFmtId="0" fontId="14" fillId="0" borderId="17" xfId="0" applyFont="1" applyFill="1" applyBorder="1" applyAlignment="1" applyProtection="1">
      <alignment horizontal="left" vertical="top" wrapText="1"/>
    </xf>
    <xf numFmtId="0" fontId="14" fillId="0" borderId="18" xfId="0" applyFont="1" applyFill="1" applyBorder="1" applyAlignment="1" applyProtection="1">
      <alignment horizontal="left" vertical="top" wrapText="1"/>
    </xf>
    <xf numFmtId="0" fontId="28" fillId="0" borderId="24" xfId="0" applyFont="1" applyFill="1" applyBorder="1" applyAlignment="1" applyProtection="1">
      <alignment horizontal="left" vertical="top" wrapText="1"/>
    </xf>
    <xf numFmtId="0" fontId="28" fillId="0" borderId="28" xfId="0" applyFont="1" applyFill="1" applyBorder="1" applyAlignment="1" applyProtection="1">
      <alignment horizontal="left" vertical="top" wrapText="1"/>
    </xf>
    <xf numFmtId="0" fontId="28" fillId="0" borderId="76" xfId="0" applyFont="1" applyFill="1" applyBorder="1" applyAlignment="1" applyProtection="1">
      <alignment horizontal="left" vertical="top" wrapText="1"/>
    </xf>
    <xf numFmtId="0" fontId="28" fillId="0" borderId="75" xfId="0" applyFont="1" applyFill="1" applyBorder="1" applyAlignment="1" applyProtection="1">
      <alignment horizontal="left" vertical="top" wrapText="1"/>
    </xf>
    <xf numFmtId="0" fontId="28" fillId="0" borderId="32" xfId="0" applyFont="1" applyFill="1" applyBorder="1" applyAlignment="1" applyProtection="1">
      <alignment horizontal="left" vertical="top" wrapText="1"/>
    </xf>
    <xf numFmtId="0" fontId="27" fillId="0" borderId="17" xfId="0" applyFont="1" applyFill="1" applyBorder="1" applyAlignment="1" applyProtection="1">
      <alignment horizontal="left" vertical="top" wrapText="1"/>
    </xf>
    <xf numFmtId="0" fontId="28" fillId="0" borderId="17" xfId="0" applyFont="1" applyFill="1" applyBorder="1" applyAlignment="1" applyProtection="1">
      <alignment horizontal="left" vertical="top" wrapText="1"/>
    </xf>
    <xf numFmtId="0" fontId="27" fillId="0" borderId="32" xfId="0" applyFont="1" applyFill="1" applyBorder="1" applyAlignment="1" applyProtection="1">
      <alignment horizontal="left" vertical="top" wrapText="1"/>
    </xf>
    <xf numFmtId="0" fontId="26" fillId="5" borderId="0" xfId="0" applyFont="1" applyFill="1" applyBorder="1" applyAlignment="1" applyProtection="1">
      <alignment horizontal="left" vertical="top" wrapText="1"/>
    </xf>
    <xf numFmtId="0" fontId="26" fillId="5" borderId="58" xfId="0" applyFont="1" applyFill="1" applyBorder="1" applyAlignment="1" applyProtection="1">
      <alignment horizontal="left" vertical="top" wrapText="1"/>
    </xf>
    <xf numFmtId="0" fontId="28" fillId="5" borderId="51" xfId="0" applyFont="1" applyFill="1" applyBorder="1" applyAlignment="1" applyProtection="1">
      <alignment horizontal="left" vertical="top" wrapText="1"/>
    </xf>
    <xf numFmtId="0" fontId="28" fillId="5" borderId="27" xfId="0" applyFont="1" applyFill="1" applyBorder="1" applyAlignment="1" applyProtection="1">
      <alignment horizontal="left" vertical="top" wrapText="1"/>
    </xf>
    <xf numFmtId="0" fontId="27" fillId="5" borderId="37" xfId="0" applyFont="1" applyFill="1" applyBorder="1" applyAlignment="1" applyProtection="1">
      <alignment horizontal="left" vertical="top" wrapText="1"/>
    </xf>
    <xf numFmtId="0" fontId="27" fillId="5" borderId="27" xfId="0" applyFont="1" applyFill="1" applyBorder="1" applyAlignment="1" applyProtection="1">
      <alignment horizontal="left" vertical="top"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1" fillId="7" borderId="12" xfId="0" applyFont="1" applyFill="1" applyBorder="1" applyAlignment="1" applyProtection="1">
      <alignment horizontal="right" vertical="center"/>
    </xf>
    <xf numFmtId="0" fontId="1" fillId="7" borderId="13" xfId="0" applyFont="1" applyFill="1" applyBorder="1" applyAlignment="1" applyProtection="1">
      <alignment horizontal="right" vertical="center"/>
    </xf>
    <xf numFmtId="0" fontId="27" fillId="0" borderId="68" xfId="0" applyFont="1" applyFill="1" applyBorder="1" applyAlignment="1" applyProtection="1">
      <alignment horizontal="left" vertical="top" wrapText="1"/>
    </xf>
    <xf numFmtId="0" fontId="28" fillId="0" borderId="38" xfId="0" applyFont="1" applyFill="1" applyBorder="1" applyAlignment="1" applyProtection="1">
      <alignment horizontal="left" vertical="top" wrapText="1"/>
    </xf>
    <xf numFmtId="0" fontId="28" fillId="0" borderId="57" xfId="0" applyFont="1" applyFill="1" applyBorder="1" applyAlignment="1" applyProtection="1">
      <alignment horizontal="left" vertical="top" wrapText="1"/>
    </xf>
    <xf numFmtId="0" fontId="27" fillId="0" borderId="11" xfId="0" applyFont="1" applyFill="1" applyBorder="1" applyAlignment="1" applyProtection="1">
      <alignment horizontal="left" vertical="top" wrapText="1"/>
    </xf>
    <xf numFmtId="0" fontId="27" fillId="0" borderId="12" xfId="0" applyFont="1" applyFill="1" applyBorder="1" applyAlignment="1" applyProtection="1">
      <alignment horizontal="left" vertical="top" wrapText="1"/>
    </xf>
    <xf numFmtId="0" fontId="0" fillId="0" borderId="12" xfId="0" applyFill="1" applyBorder="1" applyAlignment="1"/>
    <xf numFmtId="0" fontId="0" fillId="0" borderId="13" xfId="0" applyFill="1" applyBorder="1" applyAlignment="1"/>
    <xf numFmtId="0" fontId="28" fillId="0" borderId="51" xfId="0" applyFont="1" applyFill="1" applyBorder="1" applyAlignment="1" applyProtection="1">
      <alignment horizontal="left" vertical="top" wrapText="1"/>
    </xf>
    <xf numFmtId="0" fontId="0" fillId="0" borderId="26" xfId="0" applyFill="1" applyBorder="1" applyAlignment="1">
      <alignment horizontal="left" vertical="top" wrapText="1"/>
    </xf>
    <xf numFmtId="0" fontId="28" fillId="0" borderId="77" xfId="0" applyFont="1" applyFill="1" applyBorder="1" applyAlignment="1" applyProtection="1">
      <alignment horizontal="left" vertical="top" wrapText="1"/>
    </xf>
    <xf numFmtId="0" fontId="62" fillId="7" borderId="12" xfId="0" applyFont="1" applyFill="1" applyBorder="1" applyAlignment="1">
      <alignment horizontal="center"/>
    </xf>
    <xf numFmtId="0" fontId="11" fillId="7" borderId="0" xfId="0" applyFont="1" applyFill="1" applyBorder="1" applyAlignment="1" applyProtection="1">
      <alignment horizontal="center" wrapText="1"/>
    </xf>
    <xf numFmtId="0" fontId="2" fillId="5" borderId="22" xfId="0" applyFont="1" applyFill="1" applyBorder="1" applyAlignment="1" applyProtection="1">
      <alignment horizontal="center" vertical="center" wrapText="1"/>
    </xf>
    <xf numFmtId="0" fontId="2" fillId="5" borderId="67" xfId="0" applyFont="1" applyFill="1" applyBorder="1" applyAlignment="1" applyProtection="1">
      <alignment horizontal="center" vertical="center" wrapText="1"/>
    </xf>
    <xf numFmtId="0" fontId="4" fillId="7" borderId="0" xfId="0" applyFont="1" applyFill="1" applyBorder="1" applyAlignment="1" applyProtection="1">
      <alignment horizontal="center" vertical="center" wrapText="1"/>
    </xf>
    <xf numFmtId="0" fontId="28" fillId="5" borderId="40" xfId="0" applyFont="1" applyFill="1" applyBorder="1" applyAlignment="1" applyProtection="1">
      <alignment horizontal="left" vertical="top" wrapText="1"/>
    </xf>
    <xf numFmtId="0" fontId="28" fillId="5" borderId="47" xfId="0" applyFont="1" applyFill="1" applyBorder="1" applyAlignment="1" applyProtection="1">
      <alignment horizontal="left" vertical="top" wrapText="1"/>
    </xf>
    <xf numFmtId="0" fontId="28" fillId="5" borderId="48" xfId="0" applyFont="1" applyFill="1" applyBorder="1" applyAlignment="1" applyProtection="1">
      <alignment horizontal="left" vertical="top" wrapText="1"/>
    </xf>
    <xf numFmtId="0" fontId="2" fillId="5" borderId="44" xfId="0" applyFont="1" applyFill="1" applyBorder="1" applyAlignment="1" applyProtection="1">
      <alignment horizontal="left" vertical="top" wrapText="1"/>
    </xf>
    <xf numFmtId="0" fontId="2" fillId="5" borderId="8" xfId="0" applyFont="1" applyFill="1" applyBorder="1" applyAlignment="1" applyProtection="1">
      <alignment horizontal="left" vertical="top" wrapText="1"/>
    </xf>
    <xf numFmtId="0" fontId="0" fillId="0" borderId="8" xfId="0" applyBorder="1" applyAlignment="1">
      <alignment horizontal="left" vertical="top" wrapText="1"/>
    </xf>
    <xf numFmtId="0" fontId="0" fillId="0" borderId="45" xfId="0" applyBorder="1" applyAlignment="1">
      <alignment horizontal="left" vertical="top" wrapText="1"/>
    </xf>
    <xf numFmtId="0" fontId="2" fillId="5" borderId="44" xfId="0" applyFont="1" applyFill="1" applyBorder="1" applyAlignment="1" applyProtection="1">
      <alignment horizontal="left" vertical="center" wrapText="1"/>
    </xf>
    <xf numFmtId="0" fontId="2" fillId="5" borderId="8" xfId="0" applyFont="1" applyFill="1" applyBorder="1" applyAlignment="1" applyProtection="1">
      <alignment horizontal="left" vertical="center" wrapText="1"/>
    </xf>
    <xf numFmtId="0" fontId="0" fillId="0" borderId="8" xfId="0" applyBorder="1" applyAlignment="1">
      <alignment horizontal="left" vertical="center" wrapText="1"/>
    </xf>
    <xf numFmtId="0" fontId="0" fillId="0" borderId="45" xfId="0" applyBorder="1" applyAlignment="1">
      <alignment horizontal="left" vertical="center" wrapText="1"/>
    </xf>
    <xf numFmtId="0" fontId="63" fillId="6" borderId="1" xfId="0" applyFont="1" applyFill="1" applyBorder="1" applyAlignment="1">
      <alignment horizontal="center"/>
    </xf>
    <xf numFmtId="0" fontId="43" fillId="0" borderId="44" xfId="0" applyFont="1" applyFill="1" applyBorder="1" applyAlignment="1">
      <alignment horizontal="center"/>
    </xf>
    <xf numFmtId="0" fontId="43" fillId="0" borderId="59" xfId="0" applyFont="1" applyFill="1" applyBorder="1" applyAlignment="1">
      <alignment horizontal="center"/>
    </xf>
    <xf numFmtId="0" fontId="46" fillId="7" borderId="17" xfId="0" applyFont="1" applyFill="1" applyBorder="1" applyAlignment="1"/>
    <xf numFmtId="0" fontId="39" fillId="11" borderId="33" xfId="5" applyFill="1" applyBorder="1" applyAlignment="1" applyProtection="1">
      <alignment horizontal="center" vertical="center"/>
      <protection locked="0"/>
    </xf>
    <xf numFmtId="0" fontId="39" fillId="11" borderId="31" xfId="5" applyFill="1" applyBorder="1" applyAlignment="1" applyProtection="1">
      <alignment horizontal="center" vertical="center"/>
      <protection locked="0"/>
    </xf>
    <xf numFmtId="0" fontId="39" fillId="11" borderId="34" xfId="5" applyFill="1" applyBorder="1" applyAlignment="1" applyProtection="1">
      <alignment horizontal="center" vertical="center"/>
      <protection locked="0"/>
    </xf>
    <xf numFmtId="0" fontId="39" fillId="11" borderId="30" xfId="5" applyFill="1" applyBorder="1" applyAlignment="1" applyProtection="1">
      <alignment horizontal="center" vertical="center"/>
      <protection locked="0"/>
    </xf>
    <xf numFmtId="0" fontId="49" fillId="10" borderId="35" xfId="0" applyFont="1" applyFill="1" applyBorder="1" applyAlignment="1" applyProtection="1">
      <alignment horizontal="center" vertical="center" wrapText="1"/>
    </xf>
    <xf numFmtId="0" fontId="49" fillId="10" borderId="26" xfId="0" applyFont="1" applyFill="1" applyBorder="1" applyAlignment="1" applyProtection="1">
      <alignment horizontal="center" vertical="center" wrapText="1"/>
    </xf>
    <xf numFmtId="0" fontId="39" fillId="11" borderId="35" xfId="5" applyFill="1" applyBorder="1" applyAlignment="1" applyProtection="1">
      <alignment horizontal="center" vertical="center"/>
      <protection locked="0"/>
    </xf>
    <xf numFmtId="0" fontId="39" fillId="11" borderId="26" xfId="5" applyFill="1" applyBorder="1" applyAlignment="1" applyProtection="1">
      <alignment horizontal="center" vertical="center"/>
      <protection locked="0"/>
    </xf>
    <xf numFmtId="0" fontId="39" fillId="11" borderId="53" xfId="5" applyFill="1" applyBorder="1" applyAlignment="1" applyProtection="1">
      <alignment horizontal="center" vertical="center"/>
      <protection locked="0"/>
    </xf>
    <xf numFmtId="0" fontId="39" fillId="11" borderId="60" xfId="5" applyFill="1" applyBorder="1" applyAlignment="1" applyProtection="1">
      <alignment horizontal="center" vertical="center"/>
      <protection locked="0"/>
    </xf>
    <xf numFmtId="0" fontId="0" fillId="12" borderId="20" xfId="0" applyFill="1" applyBorder="1" applyAlignment="1" applyProtection="1">
      <alignment horizontal="center" vertical="center"/>
    </xf>
    <xf numFmtId="0" fontId="0" fillId="12" borderId="55" xfId="0" applyFill="1" applyBorder="1" applyAlignment="1" applyProtection="1">
      <alignment horizontal="center" vertical="center"/>
    </xf>
    <xf numFmtId="0" fontId="0" fillId="12" borderId="10" xfId="0" applyFill="1" applyBorder="1" applyAlignment="1" applyProtection="1">
      <alignment horizontal="center" vertical="center"/>
    </xf>
    <xf numFmtId="0" fontId="49" fillId="10" borderId="47" xfId="0" applyFont="1" applyFill="1" applyBorder="1" applyAlignment="1" applyProtection="1">
      <alignment horizontal="center" vertical="center"/>
    </xf>
    <xf numFmtId="0" fontId="49" fillId="10" borderId="28" xfId="0" applyFont="1" applyFill="1" applyBorder="1" applyAlignment="1" applyProtection="1">
      <alignment horizontal="center" vertical="center"/>
    </xf>
    <xf numFmtId="0" fontId="49" fillId="10" borderId="24" xfId="0" applyFont="1" applyFill="1" applyBorder="1" applyAlignment="1" applyProtection="1">
      <alignment horizontal="center" vertical="center"/>
    </xf>
    <xf numFmtId="0" fontId="49" fillId="10" borderId="51" xfId="0" applyFont="1" applyFill="1" applyBorder="1" applyAlignment="1" applyProtection="1">
      <alignment horizontal="center" vertical="center"/>
    </xf>
    <xf numFmtId="0" fontId="49" fillId="10" borderId="52" xfId="0" applyFont="1" applyFill="1" applyBorder="1" applyAlignment="1" applyProtection="1">
      <alignment horizontal="center" vertical="center"/>
    </xf>
    <xf numFmtId="0" fontId="39" fillId="4" borderId="40" xfId="5" applyBorder="1" applyAlignment="1" applyProtection="1">
      <alignment horizontal="left" vertical="center" wrapText="1"/>
      <protection locked="0"/>
    </xf>
    <xf numFmtId="0" fontId="39" fillId="4" borderId="32" xfId="5" applyBorder="1" applyAlignment="1" applyProtection="1">
      <alignment horizontal="left" vertical="center" wrapText="1"/>
      <protection locked="0"/>
    </xf>
    <xf numFmtId="0" fontId="39" fillId="4" borderId="36" xfId="5" applyBorder="1" applyAlignment="1" applyProtection="1">
      <alignment horizontal="left" vertical="center" wrapText="1"/>
      <protection locked="0"/>
    </xf>
    <xf numFmtId="0" fontId="39" fillId="11" borderId="35" xfId="5" applyFill="1" applyBorder="1" applyAlignment="1" applyProtection="1">
      <alignment horizontal="left" vertical="center" wrapText="1"/>
      <protection locked="0"/>
    </xf>
    <xf numFmtId="0" fontId="39" fillId="11" borderId="32" xfId="5" applyFill="1" applyBorder="1" applyAlignment="1" applyProtection="1">
      <alignment horizontal="left" vertical="center" wrapText="1"/>
      <protection locked="0"/>
    </xf>
    <xf numFmtId="0" fontId="39" fillId="11" borderId="36" xfId="5" applyFill="1" applyBorder="1" applyAlignment="1" applyProtection="1">
      <alignment horizontal="left" vertical="center" wrapText="1"/>
      <protection locked="0"/>
    </xf>
    <xf numFmtId="0" fontId="0" fillId="0" borderId="34" xfId="0" applyBorder="1" applyAlignment="1" applyProtection="1">
      <alignment horizontal="left" vertical="center" wrapText="1"/>
    </xf>
    <xf numFmtId="0" fontId="0" fillId="0" borderId="56" xfId="0" applyBorder="1" applyAlignment="1" applyProtection="1">
      <alignment horizontal="left" vertical="center" wrapText="1"/>
    </xf>
    <xf numFmtId="0" fontId="0" fillId="0" borderId="30" xfId="0" applyBorder="1" applyAlignment="1" applyProtection="1">
      <alignment horizontal="left" vertical="center" wrapText="1"/>
    </xf>
    <xf numFmtId="0" fontId="0" fillId="0" borderId="39" xfId="0" applyBorder="1" applyAlignment="1" applyProtection="1">
      <alignment horizontal="left" vertical="center" wrapText="1"/>
    </xf>
    <xf numFmtId="0" fontId="0" fillId="0" borderId="38" xfId="0" applyBorder="1" applyAlignment="1" applyProtection="1">
      <alignment horizontal="left" vertical="center" wrapText="1"/>
    </xf>
    <xf numFmtId="0" fontId="0" fillId="12" borderId="34" xfId="0" applyFill="1" applyBorder="1" applyAlignment="1" applyProtection="1">
      <alignment horizontal="left" vertical="center" wrapText="1"/>
    </xf>
    <xf numFmtId="0" fontId="0" fillId="12" borderId="30" xfId="0" applyFill="1" applyBorder="1" applyAlignment="1" applyProtection="1">
      <alignment horizontal="left" vertical="center" wrapText="1"/>
    </xf>
    <xf numFmtId="0" fontId="0" fillId="12" borderId="39" xfId="0" applyFill="1" applyBorder="1" applyAlignment="1" applyProtection="1">
      <alignment horizontal="left" vertical="center" wrapText="1"/>
    </xf>
    <xf numFmtId="0" fontId="0" fillId="12" borderId="38" xfId="0" applyFill="1" applyBorder="1" applyAlignment="1" applyProtection="1">
      <alignment horizontal="left" vertical="center" wrapText="1"/>
    </xf>
    <xf numFmtId="0" fontId="54" fillId="11" borderId="53" xfId="5" applyFont="1" applyFill="1" applyBorder="1" applyAlignment="1" applyProtection="1">
      <alignment horizontal="center" vertical="center"/>
      <protection locked="0"/>
    </xf>
    <xf numFmtId="0" fontId="54" fillId="11" borderId="60" xfId="5" applyFont="1" applyFill="1" applyBorder="1" applyAlignment="1" applyProtection="1">
      <alignment horizontal="center" vertical="center"/>
      <protection locked="0"/>
    </xf>
    <xf numFmtId="0" fontId="54" fillId="4" borderId="53" xfId="5" applyFont="1" applyBorder="1" applyAlignment="1" applyProtection="1">
      <alignment horizontal="center" vertical="center"/>
      <protection locked="0"/>
    </xf>
    <xf numFmtId="0" fontId="54" fillId="4" borderId="60" xfId="5" applyFont="1" applyBorder="1" applyAlignment="1" applyProtection="1">
      <alignment horizontal="center" vertical="center"/>
      <protection locked="0"/>
    </xf>
    <xf numFmtId="0" fontId="44" fillId="7" borderId="12" xfId="0" applyFont="1" applyFill="1" applyBorder="1" applyAlignment="1">
      <alignment horizontal="center" vertical="center"/>
    </xf>
    <xf numFmtId="0" fontId="19" fillId="7" borderId="11" xfId="0" applyFont="1" applyFill="1" applyBorder="1" applyAlignment="1">
      <alignment horizontal="center" vertical="top" wrapText="1"/>
    </xf>
    <xf numFmtId="0" fontId="19" fillId="7" borderId="12" xfId="0" applyFont="1" applyFill="1" applyBorder="1" applyAlignment="1">
      <alignment horizontal="center" vertical="top" wrapText="1"/>
    </xf>
    <xf numFmtId="0" fontId="55" fillId="7" borderId="12" xfId="0" applyFont="1" applyFill="1" applyBorder="1" applyAlignment="1">
      <alignment horizontal="center" vertical="top" wrapText="1"/>
    </xf>
    <xf numFmtId="0" fontId="38" fillId="7" borderId="16" xfId="4" applyFill="1" applyBorder="1" applyAlignment="1" applyProtection="1">
      <alignment horizontal="center" vertical="top" wrapText="1"/>
    </xf>
    <xf numFmtId="0" fontId="38" fillId="7" borderId="17" xfId="4" applyFill="1" applyBorder="1" applyAlignment="1" applyProtection="1">
      <alignment horizontal="center" vertical="top" wrapText="1"/>
    </xf>
    <xf numFmtId="0" fontId="64" fillId="5" borderId="35" xfId="0" applyFont="1" applyFill="1" applyBorder="1" applyAlignment="1">
      <alignment horizontal="center" vertical="center"/>
    </xf>
    <xf numFmtId="0" fontId="64" fillId="5" borderId="32" xfId="0" applyFont="1" applyFill="1" applyBorder="1" applyAlignment="1">
      <alignment horizontal="center" vertical="center"/>
    </xf>
    <xf numFmtId="0" fontId="64" fillId="5" borderId="26" xfId="0" applyFont="1" applyFill="1" applyBorder="1" applyAlignment="1">
      <alignment horizontal="center" vertical="center"/>
    </xf>
    <xf numFmtId="0" fontId="39" fillId="11" borderId="36" xfId="5" applyFill="1" applyBorder="1" applyAlignment="1" applyProtection="1">
      <alignment horizontal="center" vertical="center"/>
      <protection locked="0"/>
    </xf>
    <xf numFmtId="0" fontId="0" fillId="12" borderId="44" xfId="0" applyFill="1" applyBorder="1" applyAlignment="1" applyProtection="1">
      <alignment horizontal="center" vertical="center"/>
    </xf>
    <xf numFmtId="0" fontId="0" fillId="12" borderId="8" xfId="0" applyFill="1" applyBorder="1" applyAlignment="1" applyProtection="1">
      <alignment horizontal="center" vertical="center"/>
    </xf>
    <xf numFmtId="0" fontId="0" fillId="12" borderId="45" xfId="0" applyFill="1" applyBorder="1" applyAlignment="1" applyProtection="1">
      <alignment horizontal="center" vertical="center"/>
    </xf>
    <xf numFmtId="0" fontId="54" fillId="4" borderId="35" xfId="5" applyFont="1" applyBorder="1" applyAlignment="1" applyProtection="1">
      <alignment horizontal="center" vertical="center"/>
      <protection locked="0"/>
    </xf>
    <xf numFmtId="0" fontId="54" fillId="4" borderId="26" xfId="5" applyFont="1" applyBorder="1" applyAlignment="1" applyProtection="1">
      <alignment horizontal="center" vertical="center"/>
      <protection locked="0"/>
    </xf>
    <xf numFmtId="0" fontId="54" fillId="11" borderId="35" xfId="5" applyFont="1" applyFill="1" applyBorder="1" applyAlignment="1" applyProtection="1">
      <alignment horizontal="center" vertical="center"/>
      <protection locked="0"/>
    </xf>
    <xf numFmtId="0" fontId="54" fillId="11" borderId="26" xfId="5" applyFont="1" applyFill="1" applyBorder="1" applyAlignment="1" applyProtection="1">
      <alignment horizontal="center" vertical="center"/>
      <protection locked="0"/>
    </xf>
    <xf numFmtId="0" fontId="0" fillId="12" borderId="39" xfId="0" applyFill="1" applyBorder="1" applyAlignment="1" applyProtection="1">
      <alignment horizontal="center" vertical="center" wrapText="1"/>
    </xf>
    <xf numFmtId="0" fontId="0" fillId="12" borderId="25" xfId="0" applyFill="1" applyBorder="1" applyAlignment="1" applyProtection="1">
      <alignment horizontal="center" vertical="center" wrapText="1"/>
    </xf>
    <xf numFmtId="0" fontId="0" fillId="12" borderId="38" xfId="0" applyFill="1" applyBorder="1" applyAlignment="1" applyProtection="1">
      <alignment horizontal="center" vertical="center" wrapText="1"/>
    </xf>
    <xf numFmtId="0" fontId="0" fillId="12" borderId="54" xfId="0" applyFill="1" applyBorder="1" applyAlignment="1" applyProtection="1">
      <alignment horizontal="center" vertical="center"/>
    </xf>
    <xf numFmtId="0" fontId="49" fillId="10" borderId="36" xfId="0" applyFont="1" applyFill="1" applyBorder="1" applyAlignment="1" applyProtection="1">
      <alignment horizontal="center" vertical="center" wrapText="1"/>
    </xf>
    <xf numFmtId="0" fontId="54" fillId="11" borderId="36" xfId="5" applyFont="1" applyFill="1" applyBorder="1" applyAlignment="1" applyProtection="1">
      <alignment horizontal="center" vertical="center"/>
      <protection locked="0"/>
    </xf>
    <xf numFmtId="0" fontId="0" fillId="0" borderId="34" xfId="0" applyBorder="1" applyAlignment="1" applyProtection="1">
      <alignment horizontal="center" vertical="center" wrapText="1"/>
    </xf>
    <xf numFmtId="0" fontId="0" fillId="0" borderId="56" xfId="0"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66" xfId="0" applyBorder="1" applyAlignment="1" applyProtection="1">
      <alignment horizontal="left" vertical="center" wrapText="1"/>
    </xf>
    <xf numFmtId="0" fontId="0" fillId="0" borderId="77" xfId="0" applyBorder="1" applyAlignment="1" applyProtection="1">
      <alignment horizontal="left" vertical="center" wrapText="1"/>
    </xf>
    <xf numFmtId="0" fontId="0" fillId="0" borderId="39" xfId="0" applyBorder="1" applyAlignment="1" applyProtection="1">
      <alignment horizontal="center" vertical="center" wrapText="1"/>
    </xf>
    <xf numFmtId="0" fontId="0" fillId="0" borderId="25" xfId="0" applyBorder="1" applyAlignment="1" applyProtection="1">
      <alignment horizontal="center" vertical="center" wrapText="1"/>
    </xf>
    <xf numFmtId="0" fontId="0" fillId="0" borderId="38" xfId="0" applyBorder="1" applyAlignment="1" applyProtection="1">
      <alignment horizontal="center" vertical="center" wrapText="1"/>
    </xf>
    <xf numFmtId="0" fontId="39" fillId="11" borderId="78" xfId="5" applyFill="1" applyBorder="1" applyAlignment="1" applyProtection="1">
      <alignment horizontal="center" vertical="center"/>
      <protection locked="0"/>
    </xf>
    <xf numFmtId="0" fontId="39" fillId="4" borderId="35" xfId="5" applyBorder="1" applyAlignment="1" applyProtection="1">
      <alignment horizontal="center" vertical="center" wrapText="1"/>
      <protection locked="0"/>
    </xf>
    <xf numFmtId="0" fontId="39" fillId="4" borderId="36" xfId="5" applyBorder="1" applyAlignment="1" applyProtection="1">
      <alignment horizontal="center" vertical="center" wrapText="1"/>
      <protection locked="0"/>
    </xf>
    <xf numFmtId="10" fontId="39" fillId="11" borderId="35" xfId="5" applyNumberFormat="1" applyFill="1" applyBorder="1" applyAlignment="1" applyProtection="1">
      <alignment horizontal="center" vertical="center"/>
      <protection locked="0"/>
    </xf>
    <xf numFmtId="10" fontId="39" fillId="11" borderId="26" xfId="5" applyNumberFormat="1" applyFill="1" applyBorder="1" applyAlignment="1" applyProtection="1">
      <alignment horizontal="center" vertical="center"/>
      <protection locked="0"/>
    </xf>
    <xf numFmtId="0" fontId="39" fillId="11" borderId="72" xfId="5" applyFill="1" applyBorder="1" applyAlignment="1" applyProtection="1">
      <alignment horizontal="center" vertical="center"/>
      <protection locked="0"/>
    </xf>
    <xf numFmtId="0" fontId="54" fillId="11" borderId="50" xfId="5" applyFont="1" applyFill="1" applyBorder="1" applyAlignment="1" applyProtection="1">
      <alignment horizontal="center" vertical="center"/>
      <protection locked="0"/>
    </xf>
    <xf numFmtId="10" fontId="39" fillId="11" borderId="36" xfId="5" applyNumberFormat="1" applyFill="1" applyBorder="1" applyAlignment="1" applyProtection="1">
      <alignment horizontal="center" vertical="center"/>
      <protection locked="0"/>
    </xf>
    <xf numFmtId="0" fontId="0" fillId="12" borderId="34" xfId="0" applyFill="1" applyBorder="1" applyAlignment="1" applyProtection="1">
      <alignment horizontal="center" vertical="center" wrapText="1"/>
    </xf>
    <xf numFmtId="0" fontId="0" fillId="12" borderId="56" xfId="0" applyFill="1" applyBorder="1" applyAlignment="1" applyProtection="1">
      <alignment horizontal="center" vertical="center" wrapText="1"/>
    </xf>
    <xf numFmtId="0" fontId="0" fillId="12" borderId="30" xfId="0" applyFill="1" applyBorder="1" applyAlignment="1" applyProtection="1">
      <alignment horizontal="center" vertical="center" wrapText="1"/>
    </xf>
    <xf numFmtId="0" fontId="39" fillId="4" borderId="33" xfId="5" applyBorder="1" applyAlignment="1" applyProtection="1">
      <alignment horizontal="center" vertical="center"/>
      <protection locked="0"/>
    </xf>
    <xf numFmtId="0" fontId="39" fillId="4" borderId="31" xfId="5" applyBorder="1" applyAlignment="1" applyProtection="1">
      <alignment horizontal="center" vertical="center"/>
      <protection locked="0"/>
    </xf>
    <xf numFmtId="0" fontId="0" fillId="0" borderId="27" xfId="0" applyBorder="1" applyAlignment="1" applyProtection="1">
      <alignment horizontal="center" vertical="center" wrapText="1"/>
    </xf>
    <xf numFmtId="0" fontId="0" fillId="0" borderId="25" xfId="0" applyBorder="1" applyAlignment="1" applyProtection="1">
      <alignment horizontal="left" vertical="center" wrapText="1"/>
    </xf>
    <xf numFmtId="0" fontId="39" fillId="4" borderId="64" xfId="5" applyBorder="1" applyAlignment="1" applyProtection="1">
      <alignment horizontal="center" vertical="center"/>
      <protection locked="0"/>
    </xf>
    <xf numFmtId="0" fontId="39" fillId="4" borderId="73" xfId="5" applyBorder="1" applyAlignment="1" applyProtection="1">
      <alignment horizontal="center" vertical="center"/>
      <protection locked="0"/>
    </xf>
    <xf numFmtId="0" fontId="39" fillId="9" borderId="34" xfId="5" applyFill="1" applyBorder="1" applyAlignment="1" applyProtection="1">
      <alignment horizontal="center" vertical="center"/>
      <protection locked="0"/>
    </xf>
    <xf numFmtId="0" fontId="39" fillId="9" borderId="30" xfId="5" applyFill="1" applyBorder="1" applyAlignment="1" applyProtection="1">
      <alignment horizontal="center" vertical="center"/>
      <protection locked="0"/>
    </xf>
    <xf numFmtId="0" fontId="39" fillId="4" borderId="71" xfId="5" applyBorder="1" applyAlignment="1" applyProtection="1">
      <alignment horizontal="center" vertical="center"/>
      <protection locked="0"/>
    </xf>
    <xf numFmtId="0" fontId="39" fillId="9" borderId="78" xfId="5" applyFill="1" applyBorder="1" applyAlignment="1" applyProtection="1">
      <alignment horizontal="center" vertical="center"/>
      <protection locked="0"/>
    </xf>
    <xf numFmtId="0" fontId="39" fillId="4" borderId="72" xfId="5" applyBorder="1" applyAlignment="1" applyProtection="1">
      <alignment horizontal="center" vertical="center"/>
      <protection locked="0"/>
    </xf>
    <xf numFmtId="0" fontId="0" fillId="0" borderId="35" xfId="0" applyBorder="1" applyAlignment="1" applyProtection="1">
      <alignment horizontal="left" vertical="center" wrapText="1"/>
    </xf>
    <xf numFmtId="0" fontId="39" fillId="4" borderId="35" xfId="5" applyBorder="1" applyAlignment="1" applyProtection="1">
      <alignment horizontal="center" vertical="center"/>
      <protection locked="0"/>
    </xf>
    <xf numFmtId="0" fontId="39" fillId="4" borderId="26" xfId="5" applyBorder="1" applyAlignment="1" applyProtection="1">
      <alignment horizontal="center" vertical="center"/>
      <protection locked="0"/>
    </xf>
    <xf numFmtId="0" fontId="39" fillId="4" borderId="53" xfId="5" applyBorder="1" applyAlignment="1" applyProtection="1">
      <alignment horizontal="center" vertical="center"/>
      <protection locked="0"/>
    </xf>
    <xf numFmtId="0" fontId="39" fillId="4" borderId="60" xfId="5" applyBorder="1" applyAlignment="1" applyProtection="1">
      <alignment horizontal="center" vertical="center"/>
      <protection locked="0"/>
    </xf>
    <xf numFmtId="0" fontId="39" fillId="4" borderId="40" xfId="5" applyBorder="1" applyAlignment="1" applyProtection="1">
      <alignment horizontal="center" vertical="center" wrapText="1"/>
      <protection locked="0"/>
    </xf>
    <xf numFmtId="0" fontId="39" fillId="4" borderId="26" xfId="5" applyBorder="1" applyAlignment="1" applyProtection="1">
      <alignment horizontal="center" vertical="center" wrapText="1"/>
      <protection locked="0"/>
    </xf>
    <xf numFmtId="0" fontId="0" fillId="12" borderId="43" xfId="0" applyFill="1" applyBorder="1" applyAlignment="1" applyProtection="1">
      <alignment horizontal="center" vertical="center"/>
    </xf>
    <xf numFmtId="0" fontId="39" fillId="11" borderId="35" xfId="5" applyFill="1" applyBorder="1" applyAlignment="1" applyProtection="1">
      <alignment horizontal="center" vertical="center" wrapText="1"/>
      <protection locked="0"/>
    </xf>
    <xf numFmtId="0" fontId="39" fillId="11" borderId="36" xfId="5" applyFill="1" applyBorder="1" applyAlignment="1" applyProtection="1">
      <alignment horizontal="center" vertical="center" wrapText="1"/>
      <protection locked="0"/>
    </xf>
    <xf numFmtId="0" fontId="0" fillId="12" borderId="56" xfId="0" applyFill="1" applyBorder="1" applyAlignment="1" applyProtection="1">
      <alignment horizontal="left" vertical="center" wrapText="1"/>
    </xf>
    <xf numFmtId="0" fontId="39" fillId="4" borderId="36" xfId="5" applyBorder="1" applyAlignment="1" applyProtection="1">
      <alignment horizontal="center" vertical="center"/>
      <protection locked="0"/>
    </xf>
    <xf numFmtId="0" fontId="0" fillId="12" borderId="25" xfId="0" applyFill="1" applyBorder="1" applyAlignment="1" applyProtection="1">
      <alignment horizontal="left" vertical="center" wrapText="1"/>
    </xf>
    <xf numFmtId="0" fontId="39" fillId="11" borderId="35" xfId="5" applyFill="1" applyBorder="1" applyAlignment="1" applyProtection="1">
      <alignment horizontal="center"/>
      <protection locked="0"/>
    </xf>
    <xf numFmtId="0" fontId="39" fillId="11" borderId="36" xfId="5" applyFill="1" applyBorder="1" applyAlignment="1" applyProtection="1">
      <alignment horizontal="center"/>
      <protection locked="0"/>
    </xf>
    <xf numFmtId="10" fontId="39" fillId="4" borderId="40" xfId="5" applyNumberFormat="1" applyBorder="1" applyAlignment="1" applyProtection="1">
      <alignment horizontal="center" vertical="center" wrapText="1"/>
      <protection locked="0"/>
    </xf>
    <xf numFmtId="10" fontId="39" fillId="4" borderId="26" xfId="5" applyNumberFormat="1" applyBorder="1" applyAlignment="1" applyProtection="1">
      <alignment horizontal="center" vertical="center" wrapText="1"/>
      <protection locked="0"/>
    </xf>
    <xf numFmtId="9" fontId="39" fillId="11" borderId="32" xfId="6" applyFont="1" applyFill="1" applyBorder="1" applyAlignment="1" applyProtection="1">
      <alignment horizontal="center" vertical="center" wrapText="1"/>
      <protection locked="0"/>
    </xf>
    <xf numFmtId="9" fontId="39" fillId="11" borderId="26" xfId="6" applyFont="1" applyFill="1" applyBorder="1" applyAlignment="1" applyProtection="1">
      <alignment horizontal="center" vertical="center" wrapText="1"/>
      <protection locked="0"/>
    </xf>
    <xf numFmtId="0" fontId="39" fillId="11" borderId="40" xfId="5" applyFill="1" applyBorder="1" applyAlignment="1" applyProtection="1">
      <alignment horizontal="center" vertical="center" wrapText="1"/>
      <protection locked="0"/>
    </xf>
    <xf numFmtId="0" fontId="39" fillId="11" borderId="26" xfId="5" applyFill="1" applyBorder="1" applyAlignment="1" applyProtection="1">
      <alignment horizontal="center" vertical="center" wrapText="1"/>
      <protection locked="0"/>
    </xf>
    <xf numFmtId="0" fontId="49" fillId="10" borderId="32" xfId="0" applyFont="1" applyFill="1" applyBorder="1" applyAlignment="1" applyProtection="1">
      <alignment horizontal="center" vertical="center" wrapText="1"/>
    </xf>
    <xf numFmtId="0" fontId="39" fillId="4" borderId="49" xfId="5" applyBorder="1" applyAlignment="1" applyProtection="1">
      <alignment horizontal="center" vertical="center"/>
      <protection locked="0"/>
    </xf>
    <xf numFmtId="0" fontId="39" fillId="4" borderId="50" xfId="5" applyBorder="1" applyAlignment="1" applyProtection="1">
      <alignment horizontal="center" vertical="center"/>
      <protection locked="0"/>
    </xf>
    <xf numFmtId="0" fontId="39" fillId="11" borderId="49" xfId="5" applyFill="1" applyBorder="1" applyAlignment="1" applyProtection="1">
      <alignment horizontal="center" vertical="center"/>
      <protection locked="0"/>
    </xf>
    <xf numFmtId="0" fontId="39" fillId="11" borderId="50" xfId="5" applyFill="1" applyBorder="1" applyAlignment="1" applyProtection="1">
      <alignment horizontal="center" vertical="center"/>
      <protection locked="0"/>
    </xf>
    <xf numFmtId="0" fontId="49" fillId="10" borderId="47" xfId="0" applyFont="1" applyFill="1" applyBorder="1" applyAlignment="1" applyProtection="1">
      <alignment horizontal="center" vertical="center" wrapText="1"/>
    </xf>
    <xf numFmtId="0" fontId="49" fillId="10" borderId="28" xfId="0" applyFont="1" applyFill="1" applyBorder="1" applyAlignment="1" applyProtection="1">
      <alignment horizontal="center" vertical="center" wrapText="1"/>
    </xf>
    <xf numFmtId="0" fontId="54" fillId="4" borderId="35" xfId="5" applyFont="1" applyBorder="1" applyAlignment="1" applyProtection="1">
      <alignment horizontal="center" vertical="center" wrapText="1"/>
      <protection locked="0"/>
    </xf>
    <xf numFmtId="0" fontId="54" fillId="4" borderId="36" xfId="5" applyFont="1" applyBorder="1" applyAlignment="1" applyProtection="1">
      <alignment horizontal="center" vertical="center" wrapText="1"/>
      <protection locked="0"/>
    </xf>
    <xf numFmtId="0" fontId="54" fillId="11" borderId="35" xfId="5" applyFont="1" applyFill="1" applyBorder="1" applyAlignment="1" applyProtection="1">
      <alignment horizontal="center" vertical="center" wrapText="1"/>
      <protection locked="0"/>
    </xf>
    <xf numFmtId="0" fontId="54" fillId="11" borderId="36" xfId="5" applyFont="1" applyFill="1" applyBorder="1" applyAlignment="1" applyProtection="1">
      <alignment horizontal="center" vertical="center" wrapText="1"/>
      <protection locked="0"/>
    </xf>
    <xf numFmtId="0" fontId="49" fillId="10" borderId="51" xfId="0" applyFont="1" applyFill="1" applyBorder="1" applyAlignment="1" applyProtection="1">
      <alignment horizontal="center" vertical="center" wrapText="1"/>
    </xf>
    <xf numFmtId="0" fontId="39" fillId="9" borderId="34" xfId="5" applyFill="1" applyBorder="1" applyAlignment="1" applyProtection="1">
      <alignment horizontal="center" vertical="center" wrapText="1"/>
      <protection locked="0"/>
    </xf>
    <xf numFmtId="0" fontId="39" fillId="9" borderId="30" xfId="5" applyFill="1" applyBorder="1" applyAlignment="1" applyProtection="1">
      <alignment horizontal="center" vertical="center" wrapText="1"/>
      <protection locked="0"/>
    </xf>
    <xf numFmtId="0" fontId="39" fillId="4" borderId="33" xfId="5" applyBorder="1" applyAlignment="1" applyProtection="1">
      <alignment horizontal="center" vertical="center" wrapText="1"/>
      <protection locked="0"/>
    </xf>
    <xf numFmtId="0" fontId="39" fillId="4" borderId="31" xfId="5" applyBorder="1" applyAlignment="1" applyProtection="1">
      <alignment horizontal="center" vertical="center" wrapText="1"/>
      <protection locked="0"/>
    </xf>
    <xf numFmtId="0" fontId="39" fillId="11" borderId="34" xfId="5" applyFill="1" applyBorder="1" applyAlignment="1" applyProtection="1">
      <alignment horizontal="center" vertical="center" wrapText="1"/>
      <protection locked="0"/>
    </xf>
    <xf numFmtId="0" fontId="39" fillId="11" borderId="30" xfId="5" applyFill="1" applyBorder="1" applyAlignment="1" applyProtection="1">
      <alignment horizontal="center" vertical="center" wrapText="1"/>
      <protection locked="0"/>
    </xf>
    <xf numFmtId="0" fontId="39" fillId="11" borderId="33" xfId="5" applyFill="1" applyBorder="1" applyAlignment="1" applyProtection="1">
      <alignment horizontal="center" vertical="center" wrapText="1"/>
      <protection locked="0"/>
    </xf>
    <xf numFmtId="0" fontId="39" fillId="11" borderId="31" xfId="5" applyFill="1" applyBorder="1" applyAlignment="1" applyProtection="1">
      <alignment horizontal="center" vertical="center" wrapText="1"/>
      <protection locked="0"/>
    </xf>
    <xf numFmtId="0" fontId="39" fillId="11" borderId="34" xfId="5" applyFill="1" applyBorder="1" applyAlignment="1" applyProtection="1">
      <alignment horizontal="center" wrapText="1"/>
      <protection locked="0"/>
    </xf>
    <xf numFmtId="0" fontId="39" fillId="11" borderId="30" xfId="5" applyFill="1" applyBorder="1" applyAlignment="1" applyProtection="1">
      <alignment horizontal="center" wrapText="1"/>
      <protection locked="0"/>
    </xf>
    <xf numFmtId="0" fontId="39" fillId="11" borderId="33" xfId="5" applyFill="1" applyBorder="1" applyAlignment="1" applyProtection="1">
      <alignment horizontal="center" wrapText="1"/>
      <protection locked="0"/>
    </xf>
    <xf numFmtId="0" fontId="39" fillId="11" borderId="31" xfId="5" applyFill="1" applyBorder="1" applyAlignment="1" applyProtection="1">
      <alignment horizontal="center" wrapText="1"/>
      <protection locked="0"/>
    </xf>
    <xf numFmtId="0" fontId="54" fillId="4" borderId="64" xfId="5" applyFont="1" applyBorder="1" applyAlignment="1" applyProtection="1">
      <alignment horizontal="center" vertical="center"/>
      <protection locked="0"/>
    </xf>
    <xf numFmtId="0" fontId="54" fillId="4" borderId="71" xfId="5" applyFont="1" applyBorder="1" applyAlignment="1" applyProtection="1">
      <alignment horizontal="center" vertical="center"/>
      <protection locked="0"/>
    </xf>
    <xf numFmtId="0" fontId="54" fillId="4" borderId="34" xfId="5" applyFont="1" applyBorder="1" applyAlignment="1" applyProtection="1">
      <alignment horizontal="center" vertical="center"/>
      <protection locked="0"/>
    </xf>
    <xf numFmtId="0" fontId="54" fillId="4" borderId="78" xfId="5" applyFont="1" applyBorder="1" applyAlignment="1" applyProtection="1">
      <alignment horizontal="center" vertical="center"/>
      <protection locked="0"/>
    </xf>
    <xf numFmtId="0" fontId="54" fillId="11" borderId="34" xfId="5" applyFont="1" applyFill="1" applyBorder="1" applyAlignment="1" applyProtection="1">
      <alignment horizontal="center" vertical="center"/>
      <protection locked="0"/>
    </xf>
    <xf numFmtId="0" fontId="54" fillId="11" borderId="78" xfId="5" applyFont="1" applyFill="1" applyBorder="1" applyAlignment="1" applyProtection="1">
      <alignment horizontal="center" vertical="center"/>
      <protection locked="0"/>
    </xf>
    <xf numFmtId="0" fontId="54" fillId="11" borderId="30" xfId="5" applyFont="1" applyFill="1" applyBorder="1" applyAlignment="1" applyProtection="1">
      <alignment horizontal="center" vertical="center"/>
      <protection locked="0"/>
    </xf>
    <xf numFmtId="0" fontId="54" fillId="4" borderId="73" xfId="5" applyFont="1" applyBorder="1" applyAlignment="1" applyProtection="1">
      <alignment horizontal="center" vertical="center"/>
      <protection locked="0"/>
    </xf>
    <xf numFmtId="0" fontId="54" fillId="4" borderId="30" xfId="5" applyFont="1" applyBorder="1" applyAlignment="1" applyProtection="1">
      <alignment horizontal="center" vertical="center"/>
      <protection locked="0"/>
    </xf>
    <xf numFmtId="0" fontId="39" fillId="9" borderId="34" xfId="5" applyFill="1" applyBorder="1" applyAlignment="1" applyProtection="1">
      <alignment horizontal="center" wrapText="1"/>
      <protection locked="0"/>
    </xf>
    <xf numFmtId="0" fontId="39" fillId="9" borderId="30" xfId="5" applyFill="1" applyBorder="1" applyAlignment="1" applyProtection="1">
      <alignment horizontal="center" wrapText="1"/>
      <protection locked="0"/>
    </xf>
    <xf numFmtId="0" fontId="39" fillId="9" borderId="33" xfId="5" applyFill="1" applyBorder="1" applyAlignment="1" applyProtection="1">
      <alignment horizontal="center" wrapText="1"/>
      <protection locked="0"/>
    </xf>
    <xf numFmtId="0" fontId="39" fillId="9" borderId="31" xfId="5" applyFill="1" applyBorder="1" applyAlignment="1" applyProtection="1">
      <alignment horizontal="center" wrapText="1"/>
      <protection locked="0"/>
    </xf>
    <xf numFmtId="0" fontId="49" fillId="10" borderId="24" xfId="0" applyFont="1" applyFill="1" applyBorder="1" applyAlignment="1" applyProtection="1">
      <alignment horizontal="center" vertical="center" wrapText="1"/>
    </xf>
    <xf numFmtId="0" fontId="65" fillId="0" borderId="0" xfId="0" applyFont="1" applyAlignment="1" applyProtection="1">
      <alignment horizontal="left"/>
    </xf>
    <xf numFmtId="0" fontId="0" fillId="12" borderId="66" xfId="0" applyFill="1" applyBorder="1" applyAlignment="1" applyProtection="1">
      <alignment horizontal="left" vertical="center" wrapText="1"/>
    </xf>
    <xf numFmtId="0" fontId="0" fillId="12" borderId="0" xfId="0" applyFill="1" applyBorder="1" applyAlignment="1" applyProtection="1">
      <alignment horizontal="left" vertical="center" wrapText="1"/>
    </xf>
    <xf numFmtId="0" fontId="0" fillId="12" borderId="77" xfId="0" applyFill="1" applyBorder="1" applyAlignment="1" applyProtection="1">
      <alignment horizontal="left" vertical="center" wrapText="1"/>
    </xf>
  </cellXfs>
  <cellStyles count="9">
    <cellStyle name="Bad" xfId="1" builtinId="27"/>
    <cellStyle name="Comma" xfId="2" builtinId="3"/>
    <cellStyle name="Comma 2" xfId="7" xr:uid="{00000000-0005-0000-0000-000002000000}"/>
    <cellStyle name="Good" xfId="3" builtinId="26"/>
    <cellStyle name="Hyperlink" xfId="4" builtinId="8"/>
    <cellStyle name="Neutral" xfId="5" builtinId="28"/>
    <cellStyle name="Normal" xfId="0" builtinId="0"/>
    <cellStyle name="Normal 2" xfId="8" xr:uid="{F6D05412-75F9-4E0F-ACAE-6954EA3C7147}"/>
    <cellStyle name="Percent" xfId="6"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4C5"/>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600075</xdr:colOff>
      <xdr:row>0</xdr:row>
      <xdr:rowOff>171450</xdr:rowOff>
    </xdr:from>
    <xdr:to>
      <xdr:col>2</xdr:col>
      <xdr:colOff>809625</xdr:colOff>
      <xdr:row>6</xdr:row>
      <xdr:rowOff>47625</xdr:rowOff>
    </xdr:to>
    <xdr:sp macro="" textlink="">
      <xdr:nvSpPr>
        <xdr:cNvPr id="12987" name="AutoShape 4">
          <a:extLst>
            <a:ext uri="{FF2B5EF4-FFF2-40B4-BE49-F238E27FC236}">
              <a16:creationId xmlns:a16="http://schemas.microsoft.com/office/drawing/2014/main" id="{E49EE80B-9162-485D-97CD-42D9A08D7F6E}"/>
            </a:ext>
          </a:extLst>
        </xdr:cNvPr>
        <xdr:cNvSpPr>
          <a:spLocks noChangeAspect="1" noChangeArrowheads="1"/>
        </xdr:cNvSpPr>
      </xdr:nvSpPr>
      <xdr:spPr bwMode="auto">
        <a:xfrm>
          <a:off x="762000" y="171450"/>
          <a:ext cx="93345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1</xdr:row>
      <xdr:rowOff>38100</xdr:rowOff>
    </xdr:from>
    <xdr:to>
      <xdr:col>1</xdr:col>
      <xdr:colOff>1257300</xdr:colOff>
      <xdr:row>4</xdr:row>
      <xdr:rowOff>57150</xdr:rowOff>
    </xdr:to>
    <xdr:pic>
      <xdr:nvPicPr>
        <xdr:cNvPr id="2934" name="logo-image" descr="Home">
          <a:extLst>
            <a:ext uri="{FF2B5EF4-FFF2-40B4-BE49-F238E27FC236}">
              <a16:creationId xmlns:a16="http://schemas.microsoft.com/office/drawing/2014/main" id="{C135D6F5-A450-4471-9200-2E916161CB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238125"/>
          <a:ext cx="123825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mailto:ps@vpo.go.tz" TargetMode="External"/><Relationship Id="rId7" Type="http://schemas.openxmlformats.org/officeDocument/2006/relationships/vmlDrawing" Target="../drawings/vmlDrawing1.vml"/><Relationship Id="rId2" Type="http://schemas.openxmlformats.org/officeDocument/2006/relationships/hyperlink" Target="mailto:mara.baviera@un.org" TargetMode="External"/><Relationship Id="rId1" Type="http://schemas.openxmlformats.org/officeDocument/2006/relationships/hyperlink" Target="mailto:Freddy_Manyika@hotmail.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joseph.sokoine@vpo.go.t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Freddy_Manyika@hotmail.com" TargetMode="External"/><Relationship Id="rId1" Type="http://schemas.openxmlformats.org/officeDocument/2006/relationships/hyperlink" Target="mailto:mara.baviera@un.org"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77"/>
  <sheetViews>
    <sheetView zoomScaleNormal="100" zoomScaleSheetLayoutView="160" workbookViewId="0">
      <selection activeCell="D28" sqref="D28:D29"/>
    </sheetView>
  </sheetViews>
  <sheetFormatPr defaultColWidth="102.33203125" defaultRowHeight="13.8"/>
  <cols>
    <col min="1" max="1" width="2.44140625" style="1" customWidth="1"/>
    <col min="2" max="2" width="10.88671875" style="108" customWidth="1"/>
    <col min="3" max="3" width="14.88671875" style="108" customWidth="1"/>
    <col min="4" max="4" width="118.33203125" style="1" customWidth="1"/>
    <col min="5" max="5" width="3.109375" style="1" customWidth="1"/>
    <col min="6" max="6" width="9.109375" style="1" customWidth="1"/>
    <col min="7" max="7" width="12.33203125" style="2" customWidth="1"/>
    <col min="8" max="8" width="15.44140625" style="2" hidden="1" customWidth="1"/>
    <col min="9" max="13" width="0" style="2" hidden="1" customWidth="1"/>
    <col min="14" max="15" width="9.109375" style="2" hidden="1" customWidth="1"/>
    <col min="16" max="16" width="0" style="2" hidden="1" customWidth="1"/>
    <col min="17" max="251" width="9.109375" style="1" customWidth="1"/>
    <col min="252" max="252" width="2.6640625" style="1" customWidth="1"/>
    <col min="253" max="254" width="9.109375" style="1" customWidth="1"/>
    <col min="255" max="255" width="17.33203125" style="1" customWidth="1"/>
    <col min="256" max="16384" width="102.33203125" style="1"/>
  </cols>
  <sheetData>
    <row r="1" spans="2:16" ht="14.4" thickBot="1"/>
    <row r="2" spans="2:16" ht="14.4" thickBot="1">
      <c r="B2" s="109"/>
      <c r="C2" s="110"/>
      <c r="D2" s="70"/>
      <c r="E2" s="71"/>
    </row>
    <row r="3" spans="2:16" ht="18" thickBot="1">
      <c r="B3" s="111"/>
      <c r="C3" s="112"/>
      <c r="D3" s="81" t="s">
        <v>0</v>
      </c>
      <c r="E3" s="73"/>
    </row>
    <row r="4" spans="2:16" ht="14.4" thickBot="1">
      <c r="B4" s="111"/>
      <c r="C4" s="112"/>
      <c r="D4" s="72"/>
      <c r="E4" s="73"/>
    </row>
    <row r="5" spans="2:16" ht="14.4" thickBot="1">
      <c r="B5" s="111"/>
      <c r="C5" s="115" t="s">
        <v>1</v>
      </c>
      <c r="D5" s="205" t="s">
        <v>767</v>
      </c>
      <c r="E5" s="73"/>
    </row>
    <row r="6" spans="2:16" s="3" customFormat="1" ht="14.4" thickBot="1">
      <c r="B6" s="113"/>
      <c r="C6" s="79"/>
      <c r="D6" s="40"/>
      <c r="E6" s="38"/>
      <c r="G6" s="2"/>
      <c r="H6" s="2"/>
      <c r="I6" s="2"/>
      <c r="J6" s="2"/>
      <c r="K6" s="2"/>
      <c r="L6" s="2"/>
      <c r="M6" s="2"/>
      <c r="N6" s="2"/>
      <c r="O6" s="2"/>
      <c r="P6" s="2"/>
    </row>
    <row r="7" spans="2:16" s="3" customFormat="1" ht="18" customHeight="1" thickBot="1">
      <c r="B7" s="113"/>
      <c r="C7" s="74" t="s">
        <v>2</v>
      </c>
      <c r="D7" s="12" t="s">
        <v>3</v>
      </c>
      <c r="E7" s="38"/>
      <c r="G7" s="2"/>
      <c r="H7" s="2"/>
      <c r="I7" s="2"/>
      <c r="J7" s="2"/>
      <c r="K7" s="2"/>
      <c r="L7" s="2"/>
      <c r="M7" s="2"/>
      <c r="N7" s="2"/>
      <c r="O7" s="2"/>
      <c r="P7" s="2"/>
    </row>
    <row r="8" spans="2:16" s="3" customFormat="1" hidden="1">
      <c r="B8" s="111"/>
      <c r="C8" s="112"/>
      <c r="D8" s="72"/>
      <c r="E8" s="38"/>
      <c r="G8" s="2"/>
      <c r="H8" s="2"/>
      <c r="I8" s="2"/>
      <c r="J8" s="2"/>
      <c r="K8" s="2"/>
      <c r="L8" s="2"/>
      <c r="M8" s="2"/>
      <c r="N8" s="2"/>
      <c r="O8" s="2"/>
      <c r="P8" s="2"/>
    </row>
    <row r="9" spans="2:16" s="3" customFormat="1" hidden="1">
      <c r="B9" s="111"/>
      <c r="C9" s="112"/>
      <c r="D9" s="72"/>
      <c r="E9" s="38"/>
      <c r="G9" s="2"/>
      <c r="H9" s="2"/>
      <c r="I9" s="2"/>
      <c r="J9" s="2"/>
      <c r="K9" s="2"/>
      <c r="L9" s="2"/>
      <c r="M9" s="2"/>
      <c r="N9" s="2"/>
      <c r="O9" s="2"/>
      <c r="P9" s="2"/>
    </row>
    <row r="10" spans="2:16" s="3" customFormat="1" hidden="1">
      <c r="B10" s="111"/>
      <c r="C10" s="112"/>
      <c r="D10" s="72"/>
      <c r="E10" s="38"/>
      <c r="G10" s="2"/>
      <c r="H10" s="2"/>
      <c r="I10" s="2"/>
      <c r="J10" s="2"/>
      <c r="K10" s="2"/>
      <c r="L10" s="2"/>
      <c r="M10" s="2"/>
      <c r="N10" s="2"/>
      <c r="O10" s="2"/>
      <c r="P10" s="2"/>
    </row>
    <row r="11" spans="2:16" s="3" customFormat="1" hidden="1">
      <c r="B11" s="111"/>
      <c r="C11" s="112"/>
      <c r="D11" s="72"/>
      <c r="E11" s="38"/>
      <c r="G11" s="2"/>
      <c r="H11" s="2"/>
      <c r="I11" s="2"/>
      <c r="J11" s="2"/>
      <c r="K11" s="2"/>
      <c r="L11" s="2"/>
      <c r="M11" s="2"/>
      <c r="N11" s="2"/>
      <c r="O11" s="2"/>
      <c r="P11" s="2"/>
    </row>
    <row r="12" spans="2:16" s="3" customFormat="1" ht="14.4" thickBot="1">
      <c r="B12" s="113"/>
      <c r="C12" s="79"/>
      <c r="D12" s="40"/>
      <c r="E12" s="38"/>
      <c r="G12" s="2"/>
      <c r="H12" s="2"/>
      <c r="I12" s="2"/>
      <c r="J12" s="2"/>
      <c r="K12" s="2"/>
      <c r="L12" s="2"/>
      <c r="M12" s="2"/>
      <c r="N12" s="2"/>
      <c r="O12" s="2"/>
      <c r="P12" s="2"/>
    </row>
    <row r="13" spans="2:16" s="3" customFormat="1" ht="211.5" customHeight="1" thickBot="1">
      <c r="B13" s="113"/>
      <c r="C13" s="75" t="s">
        <v>4</v>
      </c>
      <c r="D13" s="12" t="s">
        <v>780</v>
      </c>
      <c r="E13" s="38"/>
      <c r="G13" s="2"/>
      <c r="H13" s="2"/>
      <c r="I13" s="2"/>
      <c r="J13" s="2"/>
      <c r="K13" s="2"/>
      <c r="L13" s="2"/>
      <c r="M13" s="2"/>
      <c r="N13" s="2"/>
      <c r="O13" s="2"/>
      <c r="P13" s="2"/>
    </row>
    <row r="14" spans="2:16" s="3" customFormat="1" ht="14.4" thickBot="1">
      <c r="B14" s="113"/>
      <c r="C14" s="79"/>
      <c r="D14" s="40"/>
      <c r="E14" s="38"/>
      <c r="G14" s="2"/>
      <c r="H14" s="2" t="s">
        <v>5</v>
      </c>
      <c r="I14" s="2" t="s">
        <v>6</v>
      </c>
      <c r="J14" s="2"/>
      <c r="K14" s="2" t="s">
        <v>7</v>
      </c>
      <c r="L14" s="2" t="s">
        <v>8</v>
      </c>
      <c r="M14" s="2" t="s">
        <v>9</v>
      </c>
      <c r="N14" s="2" t="s">
        <v>10</v>
      </c>
      <c r="O14" s="2" t="s">
        <v>11</v>
      </c>
      <c r="P14" s="2" t="s">
        <v>12</v>
      </c>
    </row>
    <row r="15" spans="2:16" s="3" customFormat="1" ht="15.6">
      <c r="B15" s="113"/>
      <c r="C15" s="76" t="s">
        <v>13</v>
      </c>
      <c r="D15" s="289" t="s">
        <v>14</v>
      </c>
      <c r="E15" s="38"/>
      <c r="G15" s="2"/>
      <c r="H15" s="4" t="s">
        <v>15</v>
      </c>
      <c r="I15" s="2" t="s">
        <v>16</v>
      </c>
      <c r="J15" s="2" t="s">
        <v>17</v>
      </c>
      <c r="K15" s="2" t="s">
        <v>18</v>
      </c>
      <c r="L15" s="2">
        <v>1</v>
      </c>
      <c r="M15" s="2">
        <v>1</v>
      </c>
      <c r="N15" s="2" t="s">
        <v>19</v>
      </c>
      <c r="O15" s="2" t="s">
        <v>20</v>
      </c>
      <c r="P15" s="2" t="s">
        <v>21</v>
      </c>
    </row>
    <row r="16" spans="2:16" s="3" customFormat="1">
      <c r="B16" s="497" t="s">
        <v>22</v>
      </c>
      <c r="C16" s="499"/>
      <c r="D16" s="13" t="s">
        <v>23</v>
      </c>
      <c r="E16" s="38"/>
      <c r="G16" s="2"/>
      <c r="H16" s="4" t="s">
        <v>24</v>
      </c>
      <c r="I16" s="2" t="s">
        <v>25</v>
      </c>
      <c r="J16" s="2" t="s">
        <v>26</v>
      </c>
      <c r="K16" s="2" t="s">
        <v>27</v>
      </c>
      <c r="L16" s="2">
        <v>2</v>
      </c>
      <c r="M16" s="2">
        <v>2</v>
      </c>
      <c r="N16" s="2" t="s">
        <v>28</v>
      </c>
      <c r="O16" s="2" t="s">
        <v>29</v>
      </c>
      <c r="P16" s="2" t="s">
        <v>30</v>
      </c>
    </row>
    <row r="17" spans="2:16" s="3" customFormat="1">
      <c r="B17" s="113"/>
      <c r="C17" s="76" t="s">
        <v>31</v>
      </c>
      <c r="D17" s="13" t="s">
        <v>32</v>
      </c>
      <c r="E17" s="38"/>
      <c r="G17" s="2"/>
      <c r="H17" s="4" t="s">
        <v>33</v>
      </c>
      <c r="I17" s="2" t="s">
        <v>34</v>
      </c>
      <c r="J17" s="2"/>
      <c r="K17" s="2" t="s">
        <v>35</v>
      </c>
      <c r="L17" s="2">
        <v>3</v>
      </c>
      <c r="M17" s="2">
        <v>3</v>
      </c>
      <c r="N17" s="2" t="s">
        <v>36</v>
      </c>
      <c r="O17" s="2" t="s">
        <v>37</v>
      </c>
      <c r="P17" s="2" t="s">
        <v>38</v>
      </c>
    </row>
    <row r="18" spans="2:16" s="3" customFormat="1">
      <c r="B18" s="114"/>
      <c r="C18" s="75" t="s">
        <v>39</v>
      </c>
      <c r="D18" s="13" t="s">
        <v>40</v>
      </c>
      <c r="E18" s="38"/>
      <c r="G18" s="2"/>
      <c r="H18" s="4" t="s">
        <v>41</v>
      </c>
      <c r="I18" s="2"/>
      <c r="J18" s="2"/>
      <c r="K18" s="2" t="s">
        <v>42</v>
      </c>
      <c r="L18" s="2">
        <v>5</v>
      </c>
      <c r="M18" s="2">
        <v>5</v>
      </c>
      <c r="N18" s="2" t="s">
        <v>43</v>
      </c>
      <c r="O18" s="2" t="s">
        <v>44</v>
      </c>
      <c r="P18" s="2" t="s">
        <v>45</v>
      </c>
    </row>
    <row r="19" spans="2:16" s="3" customFormat="1" ht="65.25" customHeight="1" thickBot="1">
      <c r="B19" s="500" t="s">
        <v>46</v>
      </c>
      <c r="C19" s="501"/>
      <c r="D19" s="290" t="s">
        <v>781</v>
      </c>
      <c r="E19" s="38"/>
      <c r="G19" s="2"/>
      <c r="H19" s="4" t="s">
        <v>47</v>
      </c>
      <c r="I19" s="2"/>
      <c r="J19" s="2"/>
      <c r="K19" s="2" t="s">
        <v>48</v>
      </c>
      <c r="L19" s="2"/>
      <c r="M19" s="2"/>
      <c r="N19" s="2"/>
      <c r="O19" s="2" t="s">
        <v>49</v>
      </c>
      <c r="P19" s="2" t="s">
        <v>50</v>
      </c>
    </row>
    <row r="20" spans="2:16" s="3" customFormat="1">
      <c r="B20" s="113"/>
      <c r="C20" s="75"/>
      <c r="D20" s="40"/>
      <c r="E20" s="73"/>
      <c r="F20" s="4"/>
      <c r="G20" s="2"/>
      <c r="H20" s="2"/>
      <c r="J20" s="2"/>
      <c r="K20" s="2"/>
      <c r="L20" s="2"/>
      <c r="M20" s="2" t="s">
        <v>51</v>
      </c>
      <c r="N20" s="2" t="s">
        <v>52</v>
      </c>
    </row>
    <row r="21" spans="2:16" s="3" customFormat="1">
      <c r="B21" s="113"/>
      <c r="C21" s="115" t="s">
        <v>53</v>
      </c>
      <c r="D21" s="40"/>
      <c r="E21" s="73"/>
      <c r="F21" s="4"/>
      <c r="G21" s="2"/>
      <c r="H21" s="2"/>
      <c r="J21" s="2"/>
      <c r="K21" s="2"/>
      <c r="L21" s="2"/>
      <c r="M21" s="2" t="s">
        <v>54</v>
      </c>
      <c r="N21" s="2" t="s">
        <v>55</v>
      </c>
    </row>
    <row r="22" spans="2:16" s="3" customFormat="1" ht="14.4" thickBot="1">
      <c r="B22" s="113"/>
      <c r="C22" s="116" t="s">
        <v>56</v>
      </c>
      <c r="D22" s="40"/>
      <c r="E22" s="38"/>
      <c r="G22" s="2"/>
      <c r="H22" s="4" t="s">
        <v>57</v>
      </c>
      <c r="I22" s="2"/>
      <c r="J22" s="2"/>
      <c r="L22" s="2"/>
      <c r="M22" s="2"/>
      <c r="N22" s="2"/>
      <c r="O22" s="2" t="s">
        <v>58</v>
      </c>
      <c r="P22" s="2" t="s">
        <v>59</v>
      </c>
    </row>
    <row r="23" spans="2:16" s="3" customFormat="1">
      <c r="B23" s="497" t="s">
        <v>60</v>
      </c>
      <c r="C23" s="499"/>
      <c r="D23" s="506">
        <v>40891</v>
      </c>
      <c r="E23" s="38"/>
      <c r="H23" s="4"/>
      <c r="I23" s="2"/>
      <c r="J23" s="2"/>
      <c r="L23" s="2"/>
      <c r="M23" s="2"/>
      <c r="N23" s="2"/>
      <c r="O23" s="2"/>
      <c r="P23" s="2"/>
    </row>
    <row r="24" spans="2:16" s="3" customFormat="1" ht="4.5" customHeight="1">
      <c r="B24" s="497"/>
      <c r="C24" s="499"/>
      <c r="D24" s="503"/>
      <c r="E24" s="38"/>
      <c r="H24" s="4"/>
      <c r="I24" s="2"/>
      <c r="J24" s="2"/>
      <c r="L24" s="2"/>
      <c r="M24" s="2"/>
      <c r="N24" s="2"/>
      <c r="O24" s="2"/>
      <c r="P24" s="2"/>
    </row>
    <row r="25" spans="2:16" s="3" customFormat="1" ht="27.75" customHeight="1">
      <c r="B25" s="497" t="s">
        <v>61</v>
      </c>
      <c r="C25" s="499"/>
      <c r="D25" s="482">
        <v>40969</v>
      </c>
      <c r="E25" s="38"/>
      <c r="F25" s="2"/>
      <c r="H25" s="2"/>
      <c r="I25" s="2"/>
      <c r="K25" s="2"/>
      <c r="L25" s="2"/>
      <c r="M25" s="2"/>
      <c r="N25" s="2" t="s">
        <v>62</v>
      </c>
      <c r="O25" s="2" t="s">
        <v>63</v>
      </c>
    </row>
    <row r="26" spans="2:16" s="3" customFormat="1" ht="14.1" customHeight="1">
      <c r="B26" s="497" t="s">
        <v>64</v>
      </c>
      <c r="C26" s="499"/>
      <c r="D26" s="502">
        <v>41214</v>
      </c>
      <c r="E26" s="38"/>
      <c r="F26" s="2"/>
      <c r="H26" s="2"/>
      <c r="I26" s="2"/>
      <c r="K26" s="2"/>
      <c r="L26" s="2"/>
      <c r="M26" s="2"/>
      <c r="N26" s="2" t="s">
        <v>65</v>
      </c>
      <c r="O26" s="2" t="s">
        <v>66</v>
      </c>
    </row>
    <row r="27" spans="2:16" s="3" customFormat="1" ht="17.100000000000001" customHeight="1">
      <c r="B27" s="497" t="s">
        <v>67</v>
      </c>
      <c r="C27" s="499"/>
      <c r="D27" s="503"/>
      <c r="E27" s="77"/>
      <c r="F27" s="2"/>
      <c r="H27" s="2"/>
      <c r="I27" s="2"/>
      <c r="J27" s="2"/>
      <c r="K27" s="2"/>
      <c r="L27" s="2"/>
      <c r="M27" s="2"/>
      <c r="N27" s="2"/>
      <c r="O27" s="2"/>
    </row>
    <row r="28" spans="2:16" s="3" customFormat="1">
      <c r="B28" s="113"/>
      <c r="C28" s="76" t="s">
        <v>68</v>
      </c>
      <c r="D28" s="504" t="s">
        <v>836</v>
      </c>
      <c r="E28" s="38"/>
      <c r="F28" s="2"/>
      <c r="H28" s="2"/>
      <c r="I28" s="2"/>
      <c r="J28" s="2"/>
      <c r="K28" s="2"/>
      <c r="L28" s="2"/>
      <c r="M28" s="2"/>
      <c r="N28" s="2"/>
      <c r="O28" s="2"/>
    </row>
    <row r="29" spans="2:16" s="3" customFormat="1" ht="14.4" thickBot="1">
      <c r="B29" s="113"/>
      <c r="C29" s="79"/>
      <c r="D29" s="505"/>
      <c r="E29" s="38"/>
      <c r="F29" s="2"/>
      <c r="H29" s="2"/>
      <c r="I29" s="2"/>
      <c r="J29" s="2"/>
      <c r="K29" s="2"/>
      <c r="L29" s="2"/>
      <c r="M29" s="2"/>
      <c r="N29" s="2"/>
      <c r="O29" s="2"/>
    </row>
    <row r="30" spans="2:16" s="3" customFormat="1" ht="14.4" hidden="1" thickBot="1">
      <c r="B30" s="113"/>
      <c r="C30" s="79"/>
      <c r="D30" s="78" t="s">
        <v>69</v>
      </c>
      <c r="E30" s="38"/>
      <c r="H30" s="4" t="s">
        <v>70</v>
      </c>
      <c r="I30" s="2"/>
      <c r="J30" s="2"/>
      <c r="K30" s="2"/>
      <c r="L30" s="2"/>
      <c r="M30" s="2"/>
      <c r="N30" s="2"/>
      <c r="O30" s="2"/>
      <c r="P30" s="2"/>
    </row>
    <row r="31" spans="2:16" s="3" customFormat="1" ht="409.5" customHeight="1" thickBot="1">
      <c r="B31" s="113"/>
      <c r="C31" s="79"/>
      <c r="D31" s="291" t="s">
        <v>773</v>
      </c>
      <c r="E31" s="38"/>
      <c r="F31" s="5"/>
      <c r="H31" s="4" t="s">
        <v>71</v>
      </c>
      <c r="I31" s="2"/>
      <c r="J31" s="2"/>
      <c r="K31" s="2"/>
      <c r="L31" s="2"/>
      <c r="M31" s="2"/>
      <c r="N31" s="2"/>
      <c r="O31" s="2"/>
      <c r="P31" s="2"/>
    </row>
    <row r="32" spans="2:16" s="3" customFormat="1" ht="32.25" customHeight="1" thickBot="1">
      <c r="B32" s="497" t="s">
        <v>72</v>
      </c>
      <c r="C32" s="498"/>
      <c r="D32" s="40"/>
      <c r="E32" s="38"/>
      <c r="H32" s="4" t="s">
        <v>73</v>
      </c>
      <c r="I32" s="2"/>
      <c r="J32" s="2"/>
      <c r="K32" s="2"/>
      <c r="L32" s="2"/>
      <c r="M32" s="2"/>
      <c r="N32" s="2"/>
      <c r="O32" s="2"/>
      <c r="P32" s="2"/>
    </row>
    <row r="33" spans="1:16" s="3" customFormat="1" ht="27" customHeight="1" thickBot="1">
      <c r="B33" s="113"/>
      <c r="C33" s="79"/>
      <c r="D33" s="335" t="s">
        <v>782</v>
      </c>
      <c r="E33" s="38"/>
      <c r="H33" s="4" t="s">
        <v>74</v>
      </c>
      <c r="I33" s="2"/>
      <c r="J33" s="2"/>
      <c r="K33" s="2"/>
      <c r="L33" s="2"/>
      <c r="M33" s="2"/>
      <c r="N33" s="2"/>
      <c r="O33" s="2"/>
      <c r="P33" s="2"/>
    </row>
    <row r="34" spans="1:16" s="3" customFormat="1">
      <c r="B34" s="113"/>
      <c r="C34" s="79"/>
      <c r="D34" s="40"/>
      <c r="E34" s="38"/>
      <c r="F34" s="5"/>
      <c r="H34" s="4" t="s">
        <v>75</v>
      </c>
      <c r="I34" s="2"/>
      <c r="J34" s="2"/>
      <c r="K34" s="2"/>
      <c r="L34" s="2"/>
      <c r="M34" s="2"/>
      <c r="N34" s="2"/>
      <c r="O34" s="2"/>
      <c r="P34" s="2"/>
    </row>
    <row r="35" spans="1:16" s="3" customFormat="1">
      <c r="B35" s="113"/>
      <c r="C35" s="117" t="s">
        <v>76</v>
      </c>
      <c r="D35" s="40"/>
      <c r="E35" s="38"/>
      <c r="H35" s="4" t="s">
        <v>77</v>
      </c>
      <c r="I35" s="2"/>
      <c r="J35" s="2"/>
      <c r="K35" s="2"/>
      <c r="L35" s="2"/>
      <c r="M35" s="2"/>
      <c r="N35" s="2"/>
      <c r="O35" s="2"/>
      <c r="P35" s="2"/>
    </row>
    <row r="36" spans="1:16" s="3" customFormat="1" ht="31.5" customHeight="1" thickBot="1">
      <c r="B36" s="497" t="s">
        <v>78</v>
      </c>
      <c r="C36" s="498"/>
      <c r="D36" s="40"/>
      <c r="E36" s="38"/>
      <c r="H36" s="4" t="s">
        <v>79</v>
      </c>
      <c r="I36" s="2"/>
      <c r="J36" s="2"/>
      <c r="K36" s="2"/>
      <c r="L36" s="2"/>
      <c r="M36" s="2"/>
      <c r="N36" s="2"/>
      <c r="O36" s="2"/>
      <c r="P36" s="2"/>
    </row>
    <row r="37" spans="1:16" s="3" customFormat="1">
      <c r="B37" s="113"/>
      <c r="C37" s="79" t="s">
        <v>80</v>
      </c>
      <c r="D37" s="15" t="s">
        <v>765</v>
      </c>
      <c r="E37" s="38"/>
      <c r="H37" s="4" t="s">
        <v>81</v>
      </c>
      <c r="I37" s="2"/>
      <c r="J37" s="2"/>
      <c r="K37" s="2"/>
      <c r="L37" s="2"/>
      <c r="M37" s="2"/>
      <c r="N37" s="2"/>
      <c r="O37" s="2"/>
      <c r="P37" s="2"/>
    </row>
    <row r="38" spans="1:16" s="3" customFormat="1" ht="14.4">
      <c r="B38" s="113"/>
      <c r="C38" s="79" t="s">
        <v>82</v>
      </c>
      <c r="D38" s="200" t="s">
        <v>769</v>
      </c>
      <c r="E38" s="38"/>
      <c r="H38" s="4" t="s">
        <v>84</v>
      </c>
      <c r="I38" s="2"/>
      <c r="J38" s="2"/>
      <c r="K38" s="2"/>
      <c r="L38" s="2"/>
      <c r="M38" s="2"/>
      <c r="N38" s="2"/>
      <c r="O38" s="2"/>
      <c r="P38" s="2"/>
    </row>
    <row r="39" spans="1:16" s="3" customFormat="1" ht="14.4" thickBot="1">
      <c r="B39" s="113"/>
      <c r="C39" s="79" t="s">
        <v>85</v>
      </c>
      <c r="D39" s="16">
        <v>43404</v>
      </c>
      <c r="E39" s="38"/>
      <c r="H39" s="4" t="s">
        <v>86</v>
      </c>
      <c r="I39" s="2"/>
      <c r="J39" s="2"/>
      <c r="K39" s="2"/>
      <c r="L39" s="2"/>
      <c r="M39" s="2"/>
      <c r="N39" s="2"/>
      <c r="O39" s="2"/>
      <c r="P39" s="2"/>
    </row>
    <row r="40" spans="1:16" s="3" customFormat="1" ht="15" customHeight="1" thickBot="1">
      <c r="B40" s="113"/>
      <c r="C40" s="76" t="s">
        <v>87</v>
      </c>
      <c r="D40" s="40"/>
      <c r="E40" s="38"/>
      <c r="H40" s="4" t="s">
        <v>88</v>
      </c>
      <c r="I40" s="2"/>
      <c r="J40" s="2"/>
      <c r="K40" s="2"/>
      <c r="L40" s="2"/>
      <c r="M40" s="2"/>
      <c r="N40" s="2"/>
      <c r="O40" s="2"/>
      <c r="P40" s="2"/>
    </row>
    <row r="41" spans="1:16" s="3" customFormat="1">
      <c r="B41" s="113"/>
      <c r="C41" s="79" t="s">
        <v>80</v>
      </c>
      <c r="D41" s="337" t="s">
        <v>768</v>
      </c>
      <c r="E41" s="38"/>
      <c r="G41" s="2"/>
      <c r="H41" s="4" t="s">
        <v>89</v>
      </c>
      <c r="I41" s="2"/>
      <c r="J41" s="2"/>
      <c r="K41" s="2"/>
      <c r="L41" s="2"/>
      <c r="M41" s="2"/>
      <c r="N41" s="2"/>
      <c r="O41" s="2"/>
      <c r="P41" s="2"/>
    </row>
    <row r="42" spans="1:16" s="3" customFormat="1" ht="14.4">
      <c r="B42" s="113"/>
      <c r="C42" s="79" t="s">
        <v>82</v>
      </c>
      <c r="D42" s="336" t="s">
        <v>770</v>
      </c>
      <c r="E42" s="38"/>
      <c r="G42" s="2"/>
      <c r="H42" s="4" t="s">
        <v>90</v>
      </c>
      <c r="I42" s="2"/>
      <c r="J42" s="2"/>
      <c r="K42" s="2"/>
      <c r="L42" s="2"/>
      <c r="M42" s="2"/>
      <c r="N42" s="2"/>
      <c r="O42" s="2"/>
      <c r="P42" s="2"/>
    </row>
    <row r="43" spans="1:16" s="3" customFormat="1" ht="14.4" thickBot="1">
      <c r="B43" s="113"/>
      <c r="C43" s="79" t="s">
        <v>85</v>
      </c>
      <c r="D43" s="16">
        <v>43404</v>
      </c>
      <c r="E43" s="38"/>
      <c r="G43" s="2"/>
      <c r="H43" s="4" t="s">
        <v>91</v>
      </c>
      <c r="I43" s="2"/>
      <c r="J43" s="2"/>
      <c r="K43" s="2"/>
      <c r="L43" s="2"/>
      <c r="M43" s="2"/>
      <c r="N43" s="2"/>
      <c r="O43" s="2"/>
      <c r="P43" s="2"/>
    </row>
    <row r="44" spans="1:16" s="3" customFormat="1" ht="14.4" thickBot="1">
      <c r="B44" s="113"/>
      <c r="C44" s="76" t="s">
        <v>92</v>
      </c>
      <c r="D44" s="40"/>
      <c r="E44" s="38"/>
      <c r="G44" s="2"/>
      <c r="H44" s="4" t="s">
        <v>93</v>
      </c>
      <c r="I44" s="2"/>
      <c r="J44" s="2"/>
      <c r="K44" s="2"/>
      <c r="L44" s="2"/>
      <c r="M44" s="2"/>
      <c r="N44" s="2"/>
      <c r="O44" s="2"/>
      <c r="P44" s="2"/>
    </row>
    <row r="45" spans="1:16" s="3" customFormat="1">
      <c r="B45" s="113"/>
      <c r="C45" s="79" t="s">
        <v>80</v>
      </c>
      <c r="D45" s="15" t="s">
        <v>778</v>
      </c>
      <c r="E45" s="38"/>
      <c r="G45" s="2"/>
      <c r="H45" s="4" t="s">
        <v>94</v>
      </c>
      <c r="I45" s="2"/>
      <c r="J45" s="2"/>
      <c r="K45" s="2"/>
      <c r="L45" s="2"/>
      <c r="M45" s="2"/>
      <c r="N45" s="2"/>
      <c r="O45" s="2"/>
      <c r="P45" s="2"/>
    </row>
    <row r="46" spans="1:16" s="3" customFormat="1" ht="14.4">
      <c r="B46" s="113"/>
      <c r="C46" s="79" t="s">
        <v>82</v>
      </c>
      <c r="D46" s="200" t="s">
        <v>771</v>
      </c>
      <c r="E46" s="38"/>
      <c r="G46" s="2"/>
      <c r="H46" s="4" t="s">
        <v>95</v>
      </c>
      <c r="I46" s="2"/>
      <c r="J46" s="2"/>
      <c r="K46" s="2"/>
      <c r="L46" s="2"/>
      <c r="M46" s="2"/>
      <c r="N46" s="2"/>
      <c r="O46" s="2"/>
      <c r="P46" s="2"/>
    </row>
    <row r="47" spans="1:16" ht="14.4" thickBot="1">
      <c r="A47" s="3"/>
      <c r="B47" s="113"/>
      <c r="C47" s="79" t="s">
        <v>85</v>
      </c>
      <c r="D47" s="16">
        <v>43404</v>
      </c>
      <c r="E47" s="38"/>
      <c r="H47" s="4" t="s">
        <v>96</v>
      </c>
    </row>
    <row r="48" spans="1:16" ht="14.4" thickBot="1">
      <c r="B48" s="113"/>
      <c r="C48" s="76" t="s">
        <v>97</v>
      </c>
      <c r="D48" s="40"/>
      <c r="E48" s="38"/>
      <c r="H48" s="4" t="s">
        <v>98</v>
      </c>
    </row>
    <row r="49" spans="2:8">
      <c r="B49" s="113"/>
      <c r="C49" s="79" t="s">
        <v>80</v>
      </c>
      <c r="D49" s="15" t="s">
        <v>99</v>
      </c>
      <c r="E49" s="38"/>
      <c r="H49" s="4" t="s">
        <v>100</v>
      </c>
    </row>
    <row r="50" spans="2:8" ht="14.4">
      <c r="B50" s="113"/>
      <c r="C50" s="79" t="s">
        <v>82</v>
      </c>
      <c r="D50" s="200" t="s">
        <v>101</v>
      </c>
      <c r="E50" s="38"/>
      <c r="H50" s="4" t="s">
        <v>102</v>
      </c>
    </row>
    <row r="51" spans="2:8" ht="14.4" thickBot="1">
      <c r="B51" s="113"/>
      <c r="C51" s="79" t="s">
        <v>85</v>
      </c>
      <c r="D51" s="16">
        <v>43404</v>
      </c>
      <c r="E51" s="38"/>
      <c r="H51" s="4" t="s">
        <v>103</v>
      </c>
    </row>
    <row r="52" spans="2:8" ht="14.4" thickBot="1">
      <c r="B52" s="113"/>
      <c r="C52" s="76" t="s">
        <v>97</v>
      </c>
      <c r="D52" s="40"/>
      <c r="E52" s="38"/>
      <c r="H52" s="4" t="s">
        <v>104</v>
      </c>
    </row>
    <row r="53" spans="2:8">
      <c r="B53" s="113"/>
      <c r="C53" s="79" t="s">
        <v>80</v>
      </c>
      <c r="D53" s="15"/>
      <c r="E53" s="38"/>
      <c r="H53" s="4" t="s">
        <v>105</v>
      </c>
    </row>
    <row r="54" spans="2:8">
      <c r="B54" s="113"/>
      <c r="C54" s="79" t="s">
        <v>82</v>
      </c>
      <c r="D54" s="14"/>
      <c r="E54" s="38"/>
      <c r="H54" s="4" t="s">
        <v>106</v>
      </c>
    </row>
    <row r="55" spans="2:8" ht="14.4" thickBot="1">
      <c r="B55" s="113"/>
      <c r="C55" s="79" t="s">
        <v>85</v>
      </c>
      <c r="D55" s="16"/>
      <c r="E55" s="38"/>
      <c r="H55" s="4" t="s">
        <v>107</v>
      </c>
    </row>
    <row r="56" spans="2:8" ht="14.4" thickBot="1">
      <c r="B56" s="113"/>
      <c r="C56" s="76" t="s">
        <v>97</v>
      </c>
      <c r="D56" s="40"/>
      <c r="E56" s="38"/>
      <c r="H56" s="4" t="s">
        <v>108</v>
      </c>
    </row>
    <row r="57" spans="2:8">
      <c r="B57" s="113"/>
      <c r="C57" s="79" t="s">
        <v>80</v>
      </c>
      <c r="D57" s="15"/>
      <c r="E57" s="38"/>
      <c r="H57" s="4" t="s">
        <v>109</v>
      </c>
    </row>
    <row r="58" spans="2:8">
      <c r="B58" s="113"/>
      <c r="C58" s="79" t="s">
        <v>82</v>
      </c>
      <c r="D58" s="14"/>
      <c r="E58" s="38"/>
      <c r="H58" s="4" t="s">
        <v>110</v>
      </c>
    </row>
    <row r="59" spans="2:8" ht="14.4" thickBot="1">
      <c r="B59" s="113"/>
      <c r="C59" s="79" t="s">
        <v>85</v>
      </c>
      <c r="D59" s="16"/>
      <c r="E59" s="38"/>
      <c r="H59" s="4" t="s">
        <v>111</v>
      </c>
    </row>
    <row r="60" spans="2:8" ht="14.4" thickBot="1">
      <c r="B60" s="118"/>
      <c r="C60" s="119"/>
      <c r="D60" s="80"/>
      <c r="E60" s="50"/>
      <c r="H60" s="4" t="s">
        <v>112</v>
      </c>
    </row>
    <row r="61" spans="2:8">
      <c r="H61" s="4" t="s">
        <v>113</v>
      </c>
    </row>
    <row r="62" spans="2:8">
      <c r="H62" s="4" t="s">
        <v>114</v>
      </c>
    </row>
    <row r="63" spans="2:8">
      <c r="H63" s="4" t="s">
        <v>115</v>
      </c>
    </row>
    <row r="64" spans="2:8">
      <c r="H64" s="4" t="s">
        <v>116</v>
      </c>
    </row>
    <row r="65" spans="8:8">
      <c r="H65" s="4" t="s">
        <v>117</v>
      </c>
    </row>
    <row r="66" spans="8:8">
      <c r="H66" s="4" t="s">
        <v>118</v>
      </c>
    </row>
    <row r="67" spans="8:8">
      <c r="H67" s="4" t="s">
        <v>119</v>
      </c>
    </row>
    <row r="68" spans="8:8">
      <c r="H68" s="4" t="s">
        <v>120</v>
      </c>
    </row>
    <row r="69" spans="8:8">
      <c r="H69" s="4" t="s">
        <v>121</v>
      </c>
    </row>
    <row r="70" spans="8:8">
      <c r="H70" s="4" t="s">
        <v>122</v>
      </c>
    </row>
    <row r="71" spans="8:8">
      <c r="H71" s="4" t="s">
        <v>123</v>
      </c>
    </row>
    <row r="72" spans="8:8">
      <c r="H72" s="4" t="s">
        <v>124</v>
      </c>
    </row>
    <row r="73" spans="8:8">
      <c r="H73" s="4" t="s">
        <v>125</v>
      </c>
    </row>
    <row r="74" spans="8:8">
      <c r="H74" s="4" t="s">
        <v>126</v>
      </c>
    </row>
    <row r="75" spans="8:8">
      <c r="H75" s="4" t="s">
        <v>127</v>
      </c>
    </row>
    <row r="76" spans="8:8">
      <c r="H76" s="4" t="s">
        <v>128</v>
      </c>
    </row>
    <row r="77" spans="8:8">
      <c r="H77" s="4" t="s">
        <v>129</v>
      </c>
    </row>
    <row r="78" spans="8:8">
      <c r="H78" s="4" t="s">
        <v>130</v>
      </c>
    </row>
    <row r="79" spans="8:8">
      <c r="H79" s="4" t="s">
        <v>131</v>
      </c>
    </row>
    <row r="80" spans="8:8">
      <c r="H80" s="4" t="s">
        <v>132</v>
      </c>
    </row>
    <row r="81" spans="8:8">
      <c r="H81" s="4" t="s">
        <v>133</v>
      </c>
    </row>
    <row r="82" spans="8:8">
      <c r="H82" s="4" t="s">
        <v>134</v>
      </c>
    </row>
    <row r="83" spans="8:8">
      <c r="H83" s="4" t="s">
        <v>135</v>
      </c>
    </row>
    <row r="84" spans="8:8">
      <c r="H84" s="4" t="s">
        <v>136</v>
      </c>
    </row>
    <row r="85" spans="8:8">
      <c r="H85" s="4" t="s">
        <v>137</v>
      </c>
    </row>
    <row r="86" spans="8:8">
      <c r="H86" s="4" t="s">
        <v>138</v>
      </c>
    </row>
    <row r="87" spans="8:8">
      <c r="H87" s="4" t="s">
        <v>139</v>
      </c>
    </row>
    <row r="88" spans="8:8">
      <c r="H88" s="4" t="s">
        <v>140</v>
      </c>
    </row>
    <row r="89" spans="8:8">
      <c r="H89" s="4" t="s">
        <v>141</v>
      </c>
    </row>
    <row r="90" spans="8:8">
      <c r="H90" s="4" t="s">
        <v>142</v>
      </c>
    </row>
    <row r="91" spans="8:8">
      <c r="H91" s="4" t="s">
        <v>143</v>
      </c>
    </row>
    <row r="92" spans="8:8">
      <c r="H92" s="4" t="s">
        <v>144</v>
      </c>
    </row>
    <row r="93" spans="8:8">
      <c r="H93" s="4" t="s">
        <v>145</v>
      </c>
    </row>
    <row r="94" spans="8:8">
      <c r="H94" s="4" t="s">
        <v>146</v>
      </c>
    </row>
    <row r="95" spans="8:8">
      <c r="H95" s="4" t="s">
        <v>147</v>
      </c>
    </row>
    <row r="96" spans="8:8">
      <c r="H96" s="4" t="s">
        <v>148</v>
      </c>
    </row>
    <row r="97" spans="8:8">
      <c r="H97" s="4" t="s">
        <v>149</v>
      </c>
    </row>
    <row r="98" spans="8:8">
      <c r="H98" s="4" t="s">
        <v>150</v>
      </c>
    </row>
    <row r="99" spans="8:8">
      <c r="H99" s="4" t="s">
        <v>151</v>
      </c>
    </row>
    <row r="100" spans="8:8">
      <c r="H100" s="4" t="s">
        <v>152</v>
      </c>
    </row>
    <row r="101" spans="8:8">
      <c r="H101" s="4" t="s">
        <v>153</v>
      </c>
    </row>
    <row r="102" spans="8:8">
      <c r="H102" s="4" t="s">
        <v>154</v>
      </c>
    </row>
    <row r="103" spans="8:8">
      <c r="H103" s="4" t="s">
        <v>155</v>
      </c>
    </row>
    <row r="104" spans="8:8">
      <c r="H104" s="4" t="s">
        <v>156</v>
      </c>
    </row>
    <row r="105" spans="8:8">
      <c r="H105" s="4" t="s">
        <v>157</v>
      </c>
    </row>
    <row r="106" spans="8:8">
      <c r="H106" s="4" t="s">
        <v>158</v>
      </c>
    </row>
    <row r="107" spans="8:8">
      <c r="H107" s="4" t="s">
        <v>159</v>
      </c>
    </row>
    <row r="108" spans="8:8">
      <c r="H108" s="4" t="s">
        <v>160</v>
      </c>
    </row>
    <row r="109" spans="8:8">
      <c r="H109" s="4" t="s">
        <v>161</v>
      </c>
    </row>
    <row r="110" spans="8:8">
      <c r="H110" s="4" t="s">
        <v>162</v>
      </c>
    </row>
    <row r="111" spans="8:8">
      <c r="H111" s="4" t="s">
        <v>163</v>
      </c>
    </row>
    <row r="112" spans="8:8">
      <c r="H112" s="4" t="s">
        <v>164</v>
      </c>
    </row>
    <row r="113" spans="8:8">
      <c r="H113" s="4" t="s">
        <v>165</v>
      </c>
    </row>
    <row r="114" spans="8:8">
      <c r="H114" s="4" t="s">
        <v>166</v>
      </c>
    </row>
    <row r="115" spans="8:8">
      <c r="H115" s="4" t="s">
        <v>167</v>
      </c>
    </row>
    <row r="116" spans="8:8">
      <c r="H116" s="4" t="s">
        <v>168</v>
      </c>
    </row>
    <row r="117" spans="8:8">
      <c r="H117" s="4" t="s">
        <v>169</v>
      </c>
    </row>
    <row r="118" spans="8:8">
      <c r="H118" s="4" t="s">
        <v>170</v>
      </c>
    </row>
    <row r="119" spans="8:8">
      <c r="H119" s="4" t="s">
        <v>171</v>
      </c>
    </row>
    <row r="120" spans="8:8">
      <c r="H120" s="4" t="s">
        <v>172</v>
      </c>
    </row>
    <row r="121" spans="8:8">
      <c r="H121" s="4" t="s">
        <v>173</v>
      </c>
    </row>
    <row r="122" spans="8:8">
      <c r="H122" s="4" t="s">
        <v>174</v>
      </c>
    </row>
    <row r="123" spans="8:8">
      <c r="H123" s="4" t="s">
        <v>175</v>
      </c>
    </row>
    <row r="124" spans="8:8">
      <c r="H124" s="4" t="s">
        <v>176</v>
      </c>
    </row>
    <row r="125" spans="8:8">
      <c r="H125" s="4" t="s">
        <v>177</v>
      </c>
    </row>
    <row r="126" spans="8:8">
      <c r="H126" s="4" t="s">
        <v>178</v>
      </c>
    </row>
    <row r="127" spans="8:8">
      <c r="H127" s="4" t="s">
        <v>179</v>
      </c>
    </row>
    <row r="128" spans="8:8">
      <c r="H128" s="4" t="s">
        <v>180</v>
      </c>
    </row>
    <row r="129" spans="8:8">
      <c r="H129" s="4" t="s">
        <v>181</v>
      </c>
    </row>
    <row r="130" spans="8:8">
      <c r="H130" s="4" t="s">
        <v>182</v>
      </c>
    </row>
    <row r="131" spans="8:8">
      <c r="H131" s="4" t="s">
        <v>183</v>
      </c>
    </row>
    <row r="132" spans="8:8">
      <c r="H132" s="4" t="s">
        <v>184</v>
      </c>
    </row>
    <row r="133" spans="8:8">
      <c r="H133" s="4" t="s">
        <v>185</v>
      </c>
    </row>
    <row r="134" spans="8:8">
      <c r="H134" s="4" t="s">
        <v>186</v>
      </c>
    </row>
    <row r="135" spans="8:8">
      <c r="H135" s="4" t="s">
        <v>187</v>
      </c>
    </row>
    <row r="136" spans="8:8">
      <c r="H136" s="4" t="s">
        <v>188</v>
      </c>
    </row>
    <row r="137" spans="8:8">
      <c r="H137" s="4" t="s">
        <v>189</v>
      </c>
    </row>
    <row r="138" spans="8:8">
      <c r="H138" s="4" t="s">
        <v>190</v>
      </c>
    </row>
    <row r="139" spans="8:8">
      <c r="H139" s="4" t="s">
        <v>191</v>
      </c>
    </row>
    <row r="140" spans="8:8">
      <c r="H140" s="4" t="s">
        <v>192</v>
      </c>
    </row>
    <row r="141" spans="8:8">
      <c r="H141" s="4" t="s">
        <v>193</v>
      </c>
    </row>
    <row r="142" spans="8:8">
      <c r="H142" s="4" t="s">
        <v>194</v>
      </c>
    </row>
    <row r="143" spans="8:8">
      <c r="H143" s="4" t="s">
        <v>195</v>
      </c>
    </row>
    <row r="144" spans="8:8">
      <c r="H144" s="4" t="s">
        <v>196</v>
      </c>
    </row>
    <row r="145" spans="8:8">
      <c r="H145" s="4" t="s">
        <v>197</v>
      </c>
    </row>
    <row r="146" spans="8:8">
      <c r="H146" s="4" t="s">
        <v>198</v>
      </c>
    </row>
    <row r="147" spans="8:8">
      <c r="H147" s="4" t="s">
        <v>199</v>
      </c>
    </row>
    <row r="148" spans="8:8">
      <c r="H148" s="4" t="s">
        <v>200</v>
      </c>
    </row>
    <row r="149" spans="8:8">
      <c r="H149" s="4" t="s">
        <v>201</v>
      </c>
    </row>
    <row r="150" spans="8:8">
      <c r="H150" s="4" t="s">
        <v>202</v>
      </c>
    </row>
    <row r="151" spans="8:8">
      <c r="H151" s="4" t="s">
        <v>203</v>
      </c>
    </row>
    <row r="152" spans="8:8">
      <c r="H152" s="4" t="s">
        <v>204</v>
      </c>
    </row>
    <row r="153" spans="8:8">
      <c r="H153" s="4" t="s">
        <v>205</v>
      </c>
    </row>
    <row r="154" spans="8:8">
      <c r="H154" s="4" t="s">
        <v>206</v>
      </c>
    </row>
    <row r="155" spans="8:8">
      <c r="H155" s="4" t="s">
        <v>207</v>
      </c>
    </row>
    <row r="156" spans="8:8">
      <c r="H156" s="4" t="s">
        <v>208</v>
      </c>
    </row>
    <row r="157" spans="8:8">
      <c r="H157" s="4" t="s">
        <v>209</v>
      </c>
    </row>
    <row r="158" spans="8:8">
      <c r="H158" s="4" t="s">
        <v>210</v>
      </c>
    </row>
    <row r="159" spans="8:8">
      <c r="H159" s="4" t="s">
        <v>211</v>
      </c>
    </row>
    <row r="160" spans="8:8">
      <c r="H160" s="4" t="s">
        <v>212</v>
      </c>
    </row>
    <row r="161" spans="8:8">
      <c r="H161" s="4" t="s">
        <v>213</v>
      </c>
    </row>
    <row r="162" spans="8:8">
      <c r="H162" s="4" t="s">
        <v>214</v>
      </c>
    </row>
    <row r="163" spans="8:8">
      <c r="H163" s="4" t="s">
        <v>215</v>
      </c>
    </row>
    <row r="164" spans="8:8">
      <c r="H164" s="4" t="s">
        <v>216</v>
      </c>
    </row>
    <row r="165" spans="8:8">
      <c r="H165" s="4" t="s">
        <v>217</v>
      </c>
    </row>
    <row r="166" spans="8:8">
      <c r="H166" s="4" t="s">
        <v>218</v>
      </c>
    </row>
    <row r="167" spans="8:8">
      <c r="H167" s="4" t="s">
        <v>219</v>
      </c>
    </row>
    <row r="168" spans="8:8">
      <c r="H168" s="4" t="s">
        <v>40</v>
      </c>
    </row>
    <row r="169" spans="8:8">
      <c r="H169" s="4" t="s">
        <v>220</v>
      </c>
    </row>
    <row r="170" spans="8:8">
      <c r="H170" s="4" t="s">
        <v>221</v>
      </c>
    </row>
    <row r="171" spans="8:8">
      <c r="H171" s="4" t="s">
        <v>222</v>
      </c>
    </row>
    <row r="172" spans="8:8">
      <c r="H172" s="4" t="s">
        <v>223</v>
      </c>
    </row>
    <row r="173" spans="8:8">
      <c r="H173" s="4" t="s">
        <v>224</v>
      </c>
    </row>
    <row r="174" spans="8:8">
      <c r="H174" s="4" t="s">
        <v>225</v>
      </c>
    </row>
    <row r="175" spans="8:8">
      <c r="H175" s="4" t="s">
        <v>226</v>
      </c>
    </row>
    <row r="176" spans="8:8">
      <c r="H176" s="4" t="s">
        <v>227</v>
      </c>
    </row>
    <row r="177" spans="8:8">
      <c r="H177" s="4" t="s">
        <v>228</v>
      </c>
    </row>
  </sheetData>
  <mergeCells count="11">
    <mergeCell ref="D26:D27"/>
    <mergeCell ref="D28:D29"/>
    <mergeCell ref="D23:D24"/>
    <mergeCell ref="B16:C16"/>
    <mergeCell ref="B27:C27"/>
    <mergeCell ref="B36:C36"/>
    <mergeCell ref="B26:C26"/>
    <mergeCell ref="B19:C19"/>
    <mergeCell ref="B23:C24"/>
    <mergeCell ref="B25:C25"/>
    <mergeCell ref="B32:C32"/>
  </mergeCells>
  <dataValidations disablePrompts="1" count="5">
    <dataValidation type="list" allowBlank="1" showInputMessage="1" showErrorMessage="1" sqref="D65534" xr:uid="{00000000-0002-0000-0000-000000000000}">
      <formula1>$P$15:$P$26</formula1>
    </dataValidation>
    <dataValidation type="list" allowBlank="1" showInputMessage="1" showErrorMessage="1" sqref="IV65532" xr:uid="{00000000-0002-0000-0000-000001000000}">
      <formula1>$K$15:$K$19</formula1>
    </dataValidation>
    <dataValidation type="list" allowBlank="1" showInputMessage="1" showErrorMessage="1" sqref="D65533" xr:uid="{00000000-0002-0000-0000-000002000000}">
      <formula1>$O$15:$O$26</formula1>
    </dataValidation>
    <dataValidation type="list" allowBlank="1" showInputMessage="1" showErrorMessage="1" sqref="IV65525 D65525" xr:uid="{00000000-0002-0000-0000-000003000000}">
      <formula1>$I$15:$I$17</formula1>
    </dataValidation>
    <dataValidation type="list" allowBlank="1" showInputMessage="1" showErrorMessage="1" sqref="IV65526:IV65530 D65526:D65530" xr:uid="{00000000-0002-0000-0000-000004000000}">
      <formula1>$H$15:$H$177</formula1>
    </dataValidation>
  </dataValidations>
  <hyperlinks>
    <hyperlink ref="D38" r:id="rId1" display="Freddy_Manyika@hotmail.com" xr:uid="{00000000-0004-0000-0000-000000000000}"/>
    <hyperlink ref="D46" r:id="rId2" xr:uid="{00000000-0004-0000-0000-000001000000}"/>
    <hyperlink ref="D50" r:id="rId3" xr:uid="{00000000-0004-0000-0000-000002000000}"/>
    <hyperlink ref="D42" r:id="rId4" xr:uid="{00000000-0004-0000-0000-000003000000}"/>
  </hyperlinks>
  <pageMargins left="0.7" right="0.7" top="0.75" bottom="0.75" header="0.3" footer="0.3"/>
  <pageSetup orientation="landscape" r:id="rId5"/>
  <headerFooter alignWithMargins="0"/>
  <drawing r:id="rId6"/>
  <legacy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69"/>
  <sheetViews>
    <sheetView topLeftCell="A43" zoomScale="115" zoomScaleNormal="115" workbookViewId="0">
      <selection activeCell="J10" sqref="J10"/>
    </sheetView>
  </sheetViews>
  <sheetFormatPr defaultColWidth="8.88671875" defaultRowHeight="13.8"/>
  <cols>
    <col min="1" max="1" width="1.44140625" style="18" customWidth="1"/>
    <col min="2" max="2" width="1.44140625" style="17" customWidth="1"/>
    <col min="3" max="3" width="10.33203125" style="17" customWidth="1"/>
    <col min="4" max="4" width="21" style="17" customWidth="1"/>
    <col min="5" max="5" width="27.44140625" style="18" customWidth="1"/>
    <col min="6" max="6" width="22.6640625" style="18" customWidth="1"/>
    <col min="7" max="7" width="18.33203125" style="18" customWidth="1"/>
    <col min="8" max="8" width="1.109375" style="18" customWidth="1"/>
    <col min="9" max="9" width="1.44140625" style="18" customWidth="1"/>
    <col min="10" max="10" width="14.44140625" style="18" customWidth="1"/>
    <col min="11" max="12" width="18.109375" style="18" customWidth="1"/>
    <col min="13" max="13" width="18.33203125" style="18" customWidth="1"/>
    <col min="14" max="14" width="9.33203125" style="18" customWidth="1"/>
    <col min="15" max="16384" width="8.88671875" style="18"/>
  </cols>
  <sheetData>
    <row r="1" spans="2:14" ht="14.4" thickBot="1"/>
    <row r="2" spans="2:14" ht="14.4" thickBot="1">
      <c r="B2" s="59"/>
      <c r="C2" s="60"/>
      <c r="D2" s="60"/>
      <c r="E2" s="61"/>
      <c r="F2" s="61"/>
      <c r="G2" s="61"/>
      <c r="H2" s="62"/>
    </row>
    <row r="3" spans="2:14" ht="21" thickBot="1">
      <c r="B3" s="63"/>
      <c r="C3" s="513" t="s">
        <v>776</v>
      </c>
      <c r="D3" s="514"/>
      <c r="E3" s="514"/>
      <c r="F3" s="514"/>
      <c r="G3" s="515"/>
      <c r="H3" s="64"/>
    </row>
    <row r="4" spans="2:14">
      <c r="B4" s="517"/>
      <c r="C4" s="518"/>
      <c r="D4" s="518"/>
      <c r="E4" s="518"/>
      <c r="F4" s="518"/>
      <c r="G4" s="66"/>
      <c r="H4" s="64"/>
    </row>
    <row r="5" spans="2:14">
      <c r="B5" s="65"/>
      <c r="C5" s="519"/>
      <c r="D5" s="519"/>
      <c r="E5" s="519"/>
      <c r="F5" s="519"/>
      <c r="G5" s="66"/>
      <c r="H5" s="64"/>
    </row>
    <row r="6" spans="2:14">
      <c r="B6" s="65"/>
      <c r="C6" s="39"/>
      <c r="D6" s="44"/>
      <c r="E6" s="40"/>
      <c r="F6" s="66"/>
      <c r="G6" s="66"/>
      <c r="H6" s="64"/>
    </row>
    <row r="7" spans="2:14">
      <c r="B7" s="65"/>
      <c r="C7" s="507" t="s">
        <v>229</v>
      </c>
      <c r="D7" s="507"/>
      <c r="E7" s="41"/>
      <c r="F7" s="66"/>
      <c r="G7" s="66"/>
      <c r="H7" s="64"/>
    </row>
    <row r="8" spans="2:14" ht="27.75" customHeight="1" thickBot="1">
      <c r="B8" s="65"/>
      <c r="C8" s="527" t="s">
        <v>230</v>
      </c>
      <c r="D8" s="527"/>
      <c r="E8" s="527"/>
      <c r="F8" s="527"/>
      <c r="G8" s="66"/>
      <c r="H8" s="64"/>
    </row>
    <row r="9" spans="2:14" ht="50.1" customHeight="1" thickBot="1">
      <c r="B9" s="65"/>
      <c r="C9" s="516" t="s">
        <v>777</v>
      </c>
      <c r="D9" s="516"/>
      <c r="E9" s="523">
        <v>4441629</v>
      </c>
      <c r="F9" s="524"/>
      <c r="G9" s="66"/>
      <c r="H9" s="64"/>
    </row>
    <row r="10" spans="2:14" ht="99.75" customHeight="1" thickBot="1">
      <c r="B10" s="65"/>
      <c r="C10" s="507" t="s">
        <v>231</v>
      </c>
      <c r="D10" s="507"/>
      <c r="E10" s="525" t="s">
        <v>805</v>
      </c>
      <c r="F10" s="526"/>
      <c r="G10" s="66"/>
      <c r="H10" s="64"/>
      <c r="J10" s="243"/>
      <c r="K10" s="230"/>
    </row>
    <row r="11" spans="2:14" ht="14.4" thickBot="1">
      <c r="B11" s="65"/>
      <c r="C11" s="44"/>
      <c r="D11" s="44"/>
      <c r="E11" s="66"/>
      <c r="F11" s="66"/>
      <c r="G11" s="66"/>
      <c r="H11" s="64"/>
      <c r="K11" s="230"/>
    </row>
    <row r="12" spans="2:14" ht="18.75" customHeight="1" thickBot="1">
      <c r="B12" s="65"/>
      <c r="C12" s="507" t="s">
        <v>232</v>
      </c>
      <c r="D12" s="507"/>
      <c r="E12" s="521" t="s">
        <v>850</v>
      </c>
      <c r="F12" s="522"/>
      <c r="G12" s="66"/>
      <c r="H12" s="64"/>
      <c r="K12" s="231"/>
    </row>
    <row r="13" spans="2:14" ht="15" customHeight="1">
      <c r="B13" s="65"/>
      <c r="C13" s="520" t="s">
        <v>233</v>
      </c>
      <c r="D13" s="520"/>
      <c r="E13" s="520"/>
      <c r="F13" s="520"/>
      <c r="G13" s="66"/>
      <c r="H13" s="64"/>
      <c r="K13" s="232"/>
      <c r="L13" s="233"/>
    </row>
    <row r="14" spans="2:14" ht="15" customHeight="1">
      <c r="B14" s="65"/>
      <c r="C14" s="267"/>
      <c r="D14" s="267"/>
      <c r="E14" s="267"/>
      <c r="F14" s="267"/>
      <c r="G14" s="66"/>
      <c r="H14" s="64"/>
      <c r="J14" s="19"/>
      <c r="K14" s="19"/>
      <c r="L14" s="19"/>
    </row>
    <row r="15" spans="2:14" ht="14.4" thickBot="1">
      <c r="B15" s="65"/>
      <c r="C15" s="507" t="s">
        <v>234</v>
      </c>
      <c r="D15" s="507"/>
      <c r="E15" s="66"/>
      <c r="F15" s="66"/>
      <c r="G15" s="66"/>
      <c r="H15" s="64"/>
      <c r="J15" s="19"/>
      <c r="K15" s="19"/>
      <c r="L15" s="19"/>
      <c r="M15" s="19"/>
      <c r="N15" s="19"/>
    </row>
    <row r="16" spans="2:14" ht="50.1" customHeight="1">
      <c r="B16" s="65"/>
      <c r="C16" s="507" t="s">
        <v>235</v>
      </c>
      <c r="D16" s="507"/>
      <c r="E16" s="122" t="s">
        <v>236</v>
      </c>
      <c r="F16" s="123" t="s">
        <v>237</v>
      </c>
      <c r="G16" s="66"/>
      <c r="H16" s="64"/>
      <c r="J16" s="19"/>
      <c r="K16" s="212"/>
      <c r="L16" s="266"/>
      <c r="M16" s="266"/>
      <c r="N16" s="19"/>
    </row>
    <row r="17" spans="2:14" ht="60.75" customHeight="1">
      <c r="B17" s="65"/>
      <c r="C17" s="44"/>
      <c r="D17" s="44"/>
      <c r="E17" s="292" t="s">
        <v>238</v>
      </c>
      <c r="F17" s="293">
        <v>0</v>
      </c>
      <c r="G17" s="66"/>
      <c r="H17" s="64"/>
      <c r="J17" s="214"/>
      <c r="K17" s="213"/>
      <c r="L17" s="20"/>
      <c r="M17" s="20"/>
      <c r="N17" s="19"/>
    </row>
    <row r="18" spans="2:14" ht="82.5" customHeight="1">
      <c r="B18" s="65"/>
      <c r="C18" s="44"/>
      <c r="D18" s="44"/>
      <c r="E18" s="292" t="s">
        <v>239</v>
      </c>
      <c r="F18" s="293">
        <v>0</v>
      </c>
      <c r="G18" s="66"/>
      <c r="H18" s="64"/>
      <c r="J18" s="214"/>
      <c r="K18" s="213"/>
      <c r="L18" s="20"/>
      <c r="M18" s="20"/>
      <c r="N18" s="19"/>
    </row>
    <row r="19" spans="2:14" ht="27.6">
      <c r="B19" s="65"/>
      <c r="C19" s="44"/>
      <c r="D19" s="44"/>
      <c r="E19" s="292" t="s">
        <v>240</v>
      </c>
      <c r="F19" s="293">
        <v>977</v>
      </c>
      <c r="G19" s="66"/>
      <c r="H19" s="64"/>
      <c r="J19" s="214"/>
      <c r="K19" s="213"/>
      <c r="L19" s="20"/>
      <c r="M19" s="20"/>
      <c r="N19" s="19"/>
    </row>
    <row r="20" spans="2:14" ht="69">
      <c r="B20" s="65"/>
      <c r="C20" s="44"/>
      <c r="D20" s="44"/>
      <c r="E20" s="292" t="s">
        <v>241</v>
      </c>
      <c r="F20" s="293">
        <f>0+0+0</f>
        <v>0</v>
      </c>
      <c r="G20" s="66"/>
      <c r="H20" s="64"/>
      <c r="I20" s="19"/>
      <c r="J20" s="214"/>
      <c r="K20" s="213"/>
      <c r="L20" s="20"/>
      <c r="M20" s="20"/>
      <c r="N20" s="19"/>
    </row>
    <row r="21" spans="2:14" ht="82.8">
      <c r="B21" s="65"/>
      <c r="C21" s="44"/>
      <c r="D21" s="44"/>
      <c r="E21" s="292" t="s">
        <v>242</v>
      </c>
      <c r="F21" s="293">
        <f>0</f>
        <v>0</v>
      </c>
      <c r="G21" s="66"/>
      <c r="H21" s="64"/>
      <c r="J21" s="214"/>
      <c r="K21" s="213"/>
      <c r="L21" s="20"/>
      <c r="M21" s="20"/>
      <c r="N21" s="19"/>
    </row>
    <row r="22" spans="2:14" ht="41.4">
      <c r="B22" s="65"/>
      <c r="C22" s="44"/>
      <c r="D22" s="44"/>
      <c r="E22" s="292" t="s">
        <v>243</v>
      </c>
      <c r="F22" s="294">
        <f>0+0</f>
        <v>0</v>
      </c>
      <c r="G22" s="66"/>
      <c r="H22" s="64"/>
      <c r="J22" s="214"/>
      <c r="K22" s="213"/>
      <c r="L22" s="20"/>
      <c r="M22" s="20"/>
      <c r="N22" s="19"/>
    </row>
    <row r="23" spans="2:14" ht="55.2">
      <c r="B23" s="65"/>
      <c r="C23" s="44"/>
      <c r="D23" s="44"/>
      <c r="E23" s="292" t="s">
        <v>244</v>
      </c>
      <c r="F23" s="294">
        <f>0</f>
        <v>0</v>
      </c>
      <c r="G23" s="66"/>
      <c r="H23" s="64"/>
      <c r="J23" s="214"/>
      <c r="K23" s="213"/>
      <c r="L23" s="20"/>
      <c r="M23" s="20"/>
      <c r="N23" s="19"/>
    </row>
    <row r="24" spans="2:14" ht="41.4">
      <c r="B24" s="65"/>
      <c r="C24" s="44"/>
      <c r="D24" s="44"/>
      <c r="E24" s="292" t="s">
        <v>245</v>
      </c>
      <c r="F24" s="293">
        <v>0</v>
      </c>
      <c r="G24" s="66"/>
      <c r="H24" s="64"/>
      <c r="J24" s="214"/>
      <c r="K24" s="213"/>
      <c r="L24" s="20"/>
      <c r="M24" s="20"/>
      <c r="N24" s="19"/>
    </row>
    <row r="25" spans="2:14" ht="82.8">
      <c r="B25" s="65"/>
      <c r="C25" s="44"/>
      <c r="D25" s="44"/>
      <c r="E25" s="292" t="s">
        <v>246</v>
      </c>
      <c r="F25" s="293">
        <f>6406.17+2832+498</f>
        <v>9736.17</v>
      </c>
      <c r="G25" s="66"/>
      <c r="H25" s="64"/>
      <c r="J25" s="214"/>
      <c r="K25" s="213"/>
      <c r="L25" s="20"/>
      <c r="M25" s="20"/>
      <c r="N25" s="19"/>
    </row>
    <row r="26" spans="2:14" ht="82.8">
      <c r="B26" s="65"/>
      <c r="C26" s="44"/>
      <c r="D26" s="44"/>
      <c r="E26" s="292" t="s">
        <v>247</v>
      </c>
      <c r="F26" s="293">
        <v>0</v>
      </c>
      <c r="G26" s="66"/>
      <c r="H26" s="64"/>
      <c r="J26" s="214"/>
      <c r="K26" s="213"/>
      <c r="L26" s="20"/>
      <c r="M26" s="20"/>
      <c r="N26" s="19"/>
    </row>
    <row r="27" spans="2:14" ht="55.2">
      <c r="B27" s="65"/>
      <c r="C27" s="44"/>
      <c r="D27" s="44"/>
      <c r="E27" s="292" t="s">
        <v>248</v>
      </c>
      <c r="F27" s="293">
        <f>9920</f>
        <v>9920</v>
      </c>
      <c r="G27" s="66"/>
      <c r="H27" s="64"/>
      <c r="J27" s="214"/>
      <c r="K27" s="213"/>
      <c r="L27" s="20"/>
      <c r="M27" s="20"/>
      <c r="N27" s="19"/>
    </row>
    <row r="28" spans="2:14" ht="33" customHeight="1">
      <c r="B28" s="65"/>
      <c r="C28" s="44"/>
      <c r="D28" s="44"/>
      <c r="E28" s="292" t="s">
        <v>249</v>
      </c>
      <c r="F28" s="293">
        <f>22595.76 +10000</f>
        <v>32595.759999999998</v>
      </c>
      <c r="G28" s="66"/>
      <c r="H28" s="64"/>
      <c r="J28" s="225"/>
      <c r="K28" s="213"/>
      <c r="L28" s="20"/>
      <c r="M28" s="20"/>
      <c r="N28" s="19"/>
    </row>
    <row r="29" spans="2:14" ht="18.75" customHeight="1">
      <c r="B29" s="65"/>
      <c r="C29" s="44"/>
      <c r="D29" s="44"/>
      <c r="E29" s="292" t="s">
        <v>250</v>
      </c>
      <c r="F29" s="293">
        <f>7128+1279.83</f>
        <v>8407.83</v>
      </c>
      <c r="G29" s="66"/>
      <c r="H29" s="64"/>
      <c r="J29" s="214"/>
      <c r="K29" s="213"/>
      <c r="L29" s="20"/>
      <c r="M29" s="20"/>
      <c r="N29" s="19"/>
    </row>
    <row r="30" spans="2:14" ht="14.4" thickBot="1">
      <c r="B30" s="65"/>
      <c r="C30" s="44"/>
      <c r="D30" s="44"/>
      <c r="E30" s="292" t="s">
        <v>251</v>
      </c>
      <c r="F30" s="293">
        <f>14875+7680+2400+809.01+5217.18</f>
        <v>30981.19</v>
      </c>
      <c r="G30" s="66"/>
      <c r="H30" s="64"/>
      <c r="J30" s="246"/>
      <c r="K30" s="251"/>
      <c r="L30" s="20"/>
      <c r="M30" s="20"/>
      <c r="N30" s="19"/>
    </row>
    <row r="31" spans="2:14" ht="14.4" thickBot="1">
      <c r="B31" s="65"/>
      <c r="C31" s="44"/>
      <c r="D31" s="44"/>
      <c r="E31" s="121" t="s">
        <v>252</v>
      </c>
      <c r="F31" s="208">
        <f>SUM(F17:F30)</f>
        <v>92617.95</v>
      </c>
      <c r="G31" s="66"/>
      <c r="H31" s="64"/>
      <c r="J31" s="246"/>
      <c r="K31" s="252"/>
      <c r="L31" s="210"/>
      <c r="M31" s="20"/>
      <c r="N31" s="19"/>
    </row>
    <row r="32" spans="2:14">
      <c r="B32" s="65"/>
      <c r="C32" s="44"/>
      <c r="D32" s="44"/>
      <c r="E32" s="66"/>
      <c r="F32" s="66"/>
      <c r="G32" s="66"/>
      <c r="H32" s="64"/>
      <c r="J32" s="245"/>
      <c r="K32" s="253"/>
      <c r="L32" s="19"/>
      <c r="M32" s="19"/>
      <c r="N32" s="19"/>
    </row>
    <row r="33" spans="2:14" ht="34.5" customHeight="1" thickBot="1">
      <c r="B33" s="65"/>
      <c r="C33" s="507" t="s">
        <v>253</v>
      </c>
      <c r="D33" s="507"/>
      <c r="E33" s="66"/>
      <c r="F33" s="66"/>
      <c r="G33" s="66"/>
      <c r="H33" s="64"/>
      <c r="J33" s="245"/>
      <c r="K33" s="247"/>
      <c r="L33" s="209"/>
      <c r="M33" s="19"/>
      <c r="N33" s="19"/>
    </row>
    <row r="34" spans="2:14" ht="50.1" customHeight="1" thickBot="1">
      <c r="B34" s="65"/>
      <c r="C34" s="507" t="s">
        <v>254</v>
      </c>
      <c r="D34" s="507"/>
      <c r="E34" s="255" t="s">
        <v>236</v>
      </c>
      <c r="F34" s="296" t="s">
        <v>255</v>
      </c>
      <c r="G34" s="229" t="s">
        <v>256</v>
      </c>
      <c r="H34" s="64"/>
      <c r="J34" s="253"/>
      <c r="K34" s="253"/>
      <c r="L34" s="19"/>
      <c r="M34" s="19"/>
      <c r="N34" s="19"/>
    </row>
    <row r="35" spans="2:14" ht="41.4">
      <c r="B35" s="65"/>
      <c r="C35" s="44"/>
      <c r="D35" s="44"/>
      <c r="E35" s="292" t="s">
        <v>238</v>
      </c>
      <c r="F35" s="297">
        <v>0</v>
      </c>
      <c r="G35" s="300">
        <v>43256</v>
      </c>
      <c r="H35" s="64"/>
      <c r="J35" s="245"/>
      <c r="K35" s="254"/>
      <c r="L35" s="19"/>
      <c r="M35" s="19"/>
      <c r="N35" s="19"/>
    </row>
    <row r="36" spans="2:14" ht="69">
      <c r="B36" s="65"/>
      <c r="C36" s="44"/>
      <c r="D36" s="44"/>
      <c r="E36" s="292" t="s">
        <v>239</v>
      </c>
      <c r="F36" s="298">
        <v>0</v>
      </c>
      <c r="G36" s="301">
        <v>43403</v>
      </c>
      <c r="H36" s="64"/>
      <c r="J36" s="245"/>
      <c r="K36" s="246"/>
      <c r="L36" s="19"/>
      <c r="M36" s="19"/>
      <c r="N36" s="19"/>
    </row>
    <row r="37" spans="2:14" s="233" customFormat="1" ht="27.6">
      <c r="B37" s="256"/>
      <c r="C37" s="257"/>
      <c r="D37" s="257"/>
      <c r="E37" s="295" t="s">
        <v>240</v>
      </c>
      <c r="F37" s="469">
        <v>0</v>
      </c>
      <c r="G37" s="483">
        <v>42614</v>
      </c>
      <c r="H37" s="258"/>
      <c r="J37" s="261"/>
      <c r="K37" s="215"/>
      <c r="L37" s="261"/>
      <c r="M37" s="261"/>
      <c r="N37" s="261"/>
    </row>
    <row r="38" spans="2:14" ht="69">
      <c r="B38" s="65"/>
      <c r="C38" s="44"/>
      <c r="D38" s="44"/>
      <c r="E38" s="292" t="s">
        <v>241</v>
      </c>
      <c r="F38" s="469">
        <f>3120+11099</f>
        <v>14219</v>
      </c>
      <c r="G38" s="301">
        <v>43554</v>
      </c>
      <c r="H38" s="64"/>
      <c r="J38" s="19"/>
      <c r="K38" s="214"/>
      <c r="L38" s="226"/>
      <c r="M38" s="19"/>
      <c r="N38" s="19"/>
    </row>
    <row r="39" spans="2:14" ht="82.8">
      <c r="B39" s="65"/>
      <c r="C39" s="44"/>
      <c r="D39" s="44"/>
      <c r="E39" s="292" t="s">
        <v>242</v>
      </c>
      <c r="F39" s="470">
        <f>257.07</f>
        <v>257.07</v>
      </c>
      <c r="G39" s="301">
        <v>43554</v>
      </c>
      <c r="H39" s="64"/>
      <c r="J39" s="19"/>
      <c r="K39" s="214"/>
      <c r="L39" s="19"/>
    </row>
    <row r="40" spans="2:14" ht="41.4">
      <c r="B40" s="65"/>
      <c r="C40" s="44"/>
      <c r="D40" s="44"/>
      <c r="E40" s="292" t="s">
        <v>243</v>
      </c>
      <c r="F40" s="469">
        <f>10500+12800</f>
        <v>23300</v>
      </c>
      <c r="G40" s="301">
        <v>43555</v>
      </c>
      <c r="H40" s="64"/>
      <c r="J40" s="19"/>
      <c r="K40" s="214"/>
      <c r="L40" s="19"/>
    </row>
    <row r="41" spans="2:14" ht="55.2">
      <c r="B41" s="65"/>
      <c r="C41" s="44"/>
      <c r="D41" s="44"/>
      <c r="E41" s="292" t="s">
        <v>244</v>
      </c>
      <c r="F41" s="470">
        <f>10000+12000+11000</f>
        <v>33000</v>
      </c>
      <c r="G41" s="301">
        <v>43554</v>
      </c>
      <c r="H41" s="64"/>
      <c r="J41" s="19"/>
      <c r="K41" s="214"/>
      <c r="L41" s="19"/>
    </row>
    <row r="42" spans="2:14" ht="41.4">
      <c r="B42" s="65"/>
      <c r="C42" s="44"/>
      <c r="D42" s="44"/>
      <c r="E42" s="292" t="s">
        <v>245</v>
      </c>
      <c r="F42" s="470">
        <f>0</f>
        <v>0</v>
      </c>
      <c r="G42" s="301">
        <v>41912</v>
      </c>
      <c r="H42" s="64"/>
      <c r="J42" s="19"/>
      <c r="K42" s="214"/>
      <c r="L42" s="19"/>
    </row>
    <row r="43" spans="2:14" s="233" customFormat="1" ht="82.8">
      <c r="B43" s="256"/>
      <c r="C43" s="257"/>
      <c r="D43" s="257"/>
      <c r="E43" s="295" t="s">
        <v>246</v>
      </c>
      <c r="F43" s="469">
        <f>27100</f>
        <v>27100</v>
      </c>
      <c r="G43" s="302">
        <v>43220</v>
      </c>
      <c r="H43" s="258"/>
      <c r="J43" s="261"/>
      <c r="K43" s="215"/>
      <c r="L43" s="261"/>
    </row>
    <row r="44" spans="2:14" ht="82.8">
      <c r="B44" s="65"/>
      <c r="C44" s="44"/>
      <c r="D44" s="44"/>
      <c r="E44" s="292" t="s">
        <v>247</v>
      </c>
      <c r="F44" s="470">
        <v>10544.62</v>
      </c>
      <c r="G44" s="301">
        <v>43464</v>
      </c>
      <c r="H44" s="64"/>
      <c r="J44" s="19"/>
      <c r="K44" s="214"/>
      <c r="L44" s="19"/>
    </row>
    <row r="45" spans="2:14" ht="55.2">
      <c r="B45" s="65"/>
      <c r="C45" s="44"/>
      <c r="D45" s="44"/>
      <c r="E45" s="292" t="s">
        <v>248</v>
      </c>
      <c r="F45" s="470">
        <f>(23000+277.34+56.52)</f>
        <v>23333.86</v>
      </c>
      <c r="G45" s="301">
        <v>43554</v>
      </c>
      <c r="H45" s="64"/>
      <c r="J45" s="245"/>
      <c r="K45" s="246"/>
      <c r="L45" s="245"/>
    </row>
    <row r="46" spans="2:14" ht="30" customHeight="1">
      <c r="B46" s="65"/>
      <c r="C46" s="44"/>
      <c r="D46" s="44"/>
      <c r="E46" s="292" t="s">
        <v>249</v>
      </c>
      <c r="F46" s="471">
        <v>0</v>
      </c>
      <c r="G46" s="301">
        <v>43554</v>
      </c>
      <c r="H46" s="64"/>
      <c r="J46" s="244"/>
      <c r="K46" s="246"/>
      <c r="L46" s="245"/>
    </row>
    <row r="47" spans="2:14" s="233" customFormat="1" ht="19.5" customHeight="1">
      <c r="B47" s="256"/>
      <c r="C47" s="257"/>
      <c r="D47" s="257"/>
      <c r="E47" s="295" t="s">
        <v>250</v>
      </c>
      <c r="F47" s="472">
        <f>(2635.1+20000+656.81+2592.61)</f>
        <v>25884.52</v>
      </c>
      <c r="G47" s="302">
        <v>43554</v>
      </c>
      <c r="H47" s="258"/>
      <c r="J47" s="259"/>
      <c r="K47" s="259"/>
      <c r="L47" s="260"/>
    </row>
    <row r="48" spans="2:14" ht="15" thickBot="1">
      <c r="B48" s="65"/>
      <c r="C48" s="44"/>
      <c r="D48" s="44"/>
      <c r="E48" s="292" t="s">
        <v>251</v>
      </c>
      <c r="F48" s="299">
        <f>(4250+2560+800+1116.52+762.16+1824.9+1662+745.31+3311.68)</f>
        <v>17032.57</v>
      </c>
      <c r="G48" s="301">
        <v>43554</v>
      </c>
      <c r="H48" s="64"/>
      <c r="J48" s="245"/>
      <c r="K48" s="246"/>
      <c r="L48" s="245"/>
    </row>
    <row r="49" spans="2:12" ht="14.4" thickBot="1">
      <c r="B49" s="65"/>
      <c r="C49" s="44"/>
      <c r="D49" s="44"/>
      <c r="E49" s="121" t="s">
        <v>252</v>
      </c>
      <c r="F49" s="268">
        <f>SUM(F38:F48)</f>
        <v>174671.63999999998</v>
      </c>
      <c r="G49" s="120"/>
      <c r="H49" s="64"/>
      <c r="J49" s="247"/>
      <c r="K49" s="248"/>
      <c r="L49" s="245"/>
    </row>
    <row r="50" spans="2:12" ht="14.4">
      <c r="B50" s="65"/>
      <c r="C50" s="44"/>
      <c r="D50" s="44"/>
      <c r="E50" s="66"/>
      <c r="F50" s="66"/>
      <c r="G50" s="66"/>
      <c r="H50" s="64"/>
      <c r="J50" s="249"/>
      <c r="K50" s="250"/>
      <c r="L50" s="245"/>
    </row>
    <row r="51" spans="2:12" ht="34.5" customHeight="1" thickBot="1">
      <c r="B51" s="65"/>
      <c r="C51" s="507" t="s">
        <v>257</v>
      </c>
      <c r="D51" s="507"/>
      <c r="E51" s="507"/>
      <c r="F51" s="507"/>
      <c r="G51" s="125"/>
      <c r="H51" s="64"/>
      <c r="J51" s="245"/>
      <c r="K51" s="245"/>
      <c r="L51" s="245"/>
    </row>
    <row r="52" spans="2:12" ht="63.75" customHeight="1" thickBot="1">
      <c r="B52" s="65"/>
      <c r="C52" s="507" t="s">
        <v>258</v>
      </c>
      <c r="D52" s="507"/>
      <c r="E52" s="508" t="s">
        <v>786</v>
      </c>
      <c r="F52" s="509"/>
      <c r="G52" s="66"/>
      <c r="H52" s="64"/>
      <c r="J52" s="247"/>
      <c r="K52" s="244"/>
      <c r="L52" s="247"/>
    </row>
    <row r="53" spans="2:12" ht="14.4" thickBot="1">
      <c r="B53" s="65"/>
      <c r="C53" s="510"/>
      <c r="D53" s="510"/>
      <c r="E53" s="510"/>
      <c r="F53" s="510"/>
      <c r="G53" s="66"/>
      <c r="H53" s="64"/>
      <c r="J53" s="245"/>
      <c r="K53" s="245"/>
      <c r="L53" s="245"/>
    </row>
    <row r="54" spans="2:12" ht="59.25" customHeight="1" thickBot="1">
      <c r="B54" s="65"/>
      <c r="C54" s="507" t="s">
        <v>259</v>
      </c>
      <c r="D54" s="507"/>
      <c r="E54" s="508" t="s">
        <v>786</v>
      </c>
      <c r="F54" s="509"/>
      <c r="G54" s="66"/>
      <c r="H54" s="64"/>
      <c r="J54" s="245"/>
      <c r="K54" s="245"/>
      <c r="L54" s="245"/>
    </row>
    <row r="55" spans="2:12" ht="99.75" customHeight="1" thickBot="1">
      <c r="B55" s="65"/>
      <c r="C55" s="507" t="s">
        <v>260</v>
      </c>
      <c r="D55" s="507"/>
      <c r="E55" s="511"/>
      <c r="F55" s="512"/>
      <c r="G55" s="66"/>
      <c r="H55" s="64"/>
      <c r="J55" s="245"/>
      <c r="K55" s="245"/>
      <c r="L55" s="245"/>
    </row>
    <row r="56" spans="2:12">
      <c r="B56" s="65"/>
      <c r="C56" s="44"/>
      <c r="D56" s="44"/>
      <c r="E56" s="66"/>
      <c r="F56" s="66"/>
      <c r="G56" s="66"/>
      <c r="H56" s="64"/>
    </row>
    <row r="57" spans="2:12" ht="14.4" thickBot="1">
      <c r="B57" s="67"/>
      <c r="C57" s="530"/>
      <c r="D57" s="530"/>
      <c r="E57" s="68"/>
      <c r="F57" s="49"/>
      <c r="G57" s="49"/>
      <c r="H57" s="69"/>
    </row>
    <row r="58" spans="2:12" s="21" customFormat="1" ht="65.099999999999994" customHeight="1">
      <c r="B58" s="264"/>
      <c r="C58" s="532"/>
      <c r="D58" s="532"/>
      <c r="E58" s="533"/>
      <c r="F58" s="533"/>
      <c r="G58" s="11"/>
    </row>
    <row r="59" spans="2:12" ht="59.25" customHeight="1">
      <c r="B59" s="264"/>
      <c r="C59" s="265"/>
      <c r="D59" s="265"/>
      <c r="E59" s="20"/>
      <c r="F59" s="20"/>
      <c r="G59" s="11"/>
    </row>
    <row r="60" spans="2:12" ht="50.1" customHeight="1">
      <c r="B60" s="264"/>
      <c r="C60" s="528"/>
      <c r="D60" s="528"/>
      <c r="E60" s="531"/>
      <c r="F60" s="531"/>
      <c r="G60" s="11"/>
    </row>
    <row r="61" spans="2:12" ht="99.75" customHeight="1">
      <c r="B61" s="264"/>
      <c r="C61" s="528"/>
      <c r="D61" s="528"/>
      <c r="E61" s="529"/>
      <c r="F61" s="529"/>
      <c r="G61" s="11"/>
    </row>
    <row r="62" spans="2:12">
      <c r="B62" s="264"/>
      <c r="C62" s="264"/>
      <c r="D62" s="264"/>
      <c r="E62" s="11"/>
      <c r="F62" s="11"/>
      <c r="G62" s="11"/>
    </row>
    <row r="63" spans="2:12">
      <c r="B63" s="264"/>
      <c r="C63" s="532"/>
      <c r="D63" s="532"/>
      <c r="E63" s="11"/>
      <c r="F63" s="11"/>
      <c r="G63" s="11"/>
    </row>
    <row r="64" spans="2:12" ht="50.1" customHeight="1">
      <c r="B64" s="264"/>
      <c r="C64" s="532"/>
      <c r="D64" s="532"/>
      <c r="E64" s="529"/>
      <c r="F64" s="529"/>
      <c r="G64" s="11"/>
    </row>
    <row r="65" spans="2:7" ht="99.75" customHeight="1">
      <c r="B65" s="264"/>
      <c r="C65" s="528"/>
      <c r="D65" s="528"/>
      <c r="E65" s="529"/>
      <c r="F65" s="529"/>
      <c r="G65" s="11"/>
    </row>
    <row r="66" spans="2:7">
      <c r="B66" s="264"/>
      <c r="C66" s="22"/>
      <c r="D66" s="264"/>
      <c r="E66" s="23"/>
      <c r="F66" s="11"/>
      <c r="G66" s="11"/>
    </row>
    <row r="67" spans="2:7">
      <c r="B67" s="264"/>
      <c r="C67" s="22"/>
      <c r="D67" s="22"/>
      <c r="E67" s="23"/>
      <c r="F67" s="23"/>
      <c r="G67" s="10"/>
    </row>
    <row r="68" spans="2:7">
      <c r="E68" s="24"/>
      <c r="F68" s="24"/>
    </row>
    <row r="69" spans="2:7">
      <c r="E69" s="24"/>
      <c r="F69" s="24"/>
    </row>
  </sheetData>
  <mergeCells count="36">
    <mergeCell ref="C65:D65"/>
    <mergeCell ref="E65:F65"/>
    <mergeCell ref="C57:D57"/>
    <mergeCell ref="C60:D60"/>
    <mergeCell ref="E60:F60"/>
    <mergeCell ref="E61:F61"/>
    <mergeCell ref="C64:D64"/>
    <mergeCell ref="E64:F64"/>
    <mergeCell ref="C63:D63"/>
    <mergeCell ref="E58:F58"/>
    <mergeCell ref="C58:D58"/>
    <mergeCell ref="C61:D61"/>
    <mergeCell ref="C3:G3"/>
    <mergeCell ref="C51:F51"/>
    <mergeCell ref="C9:D9"/>
    <mergeCell ref="C10:D10"/>
    <mergeCell ref="C33:D33"/>
    <mergeCell ref="C34:D34"/>
    <mergeCell ref="B4:F4"/>
    <mergeCell ref="C5:F5"/>
    <mergeCell ref="C16:D16"/>
    <mergeCell ref="C7:D7"/>
    <mergeCell ref="C15:D15"/>
    <mergeCell ref="C13:F13"/>
    <mergeCell ref="E12:F12"/>
    <mergeCell ref="E9:F9"/>
    <mergeCell ref="E10:F10"/>
    <mergeCell ref="C8:F8"/>
    <mergeCell ref="C12:D12"/>
    <mergeCell ref="E52:F52"/>
    <mergeCell ref="C53:F53"/>
    <mergeCell ref="C55:D55"/>
    <mergeCell ref="C52:D52"/>
    <mergeCell ref="C54:D54"/>
    <mergeCell ref="E54:F54"/>
    <mergeCell ref="E55:F55"/>
  </mergeCells>
  <dataValidations count="2">
    <dataValidation type="whole" allowBlank="1" showInputMessage="1" showErrorMessage="1" sqref="E60 E9" xr:uid="{00000000-0002-0000-0100-000000000000}">
      <formula1>-999999999</formula1>
      <formula2>999999999</formula2>
    </dataValidation>
    <dataValidation type="list" allowBlank="1" showInputMessage="1" showErrorMessage="1" sqref="E64" xr:uid="{00000000-0002-0000-0100-000001000000}">
      <formula1>#REF!</formula1>
    </dataValidation>
  </dataValidations>
  <pageMargins left="0.25" right="0.25" top="0.18" bottom="0.19" header="0.17" footer="0.17"/>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55"/>
  <sheetViews>
    <sheetView tabSelected="1" topLeftCell="C25" zoomScale="88" zoomScaleNormal="88" workbookViewId="0">
      <selection activeCell="C24" sqref="C24"/>
    </sheetView>
  </sheetViews>
  <sheetFormatPr defaultColWidth="8.88671875" defaultRowHeight="14.4"/>
  <cols>
    <col min="1" max="2" width="1.88671875" customWidth="1"/>
    <col min="3" max="5" width="22.88671875" customWidth="1"/>
    <col min="6" max="6" width="42.88671875" customWidth="1"/>
    <col min="7" max="7" width="2" customWidth="1"/>
    <col min="8" max="8" width="1.44140625" customWidth="1"/>
  </cols>
  <sheetData>
    <row r="1" spans="2:7" ht="15" thickBot="1"/>
    <row r="2" spans="2:7" ht="15" thickBot="1">
      <c r="B2" s="82"/>
      <c r="C2" s="83"/>
      <c r="D2" s="83"/>
      <c r="E2" s="83"/>
      <c r="F2" s="83"/>
      <c r="G2" s="84"/>
    </row>
    <row r="3" spans="2:7" ht="21" thickBot="1">
      <c r="B3" s="85"/>
      <c r="C3" s="513" t="s">
        <v>840</v>
      </c>
      <c r="D3" s="514"/>
      <c r="E3" s="514"/>
      <c r="F3" s="515"/>
      <c r="G3" s="51"/>
    </row>
    <row r="4" spans="2:7">
      <c r="B4" s="538"/>
      <c r="C4" s="539"/>
      <c r="D4" s="539"/>
      <c r="E4" s="539"/>
      <c r="F4" s="539"/>
      <c r="G4" s="51"/>
    </row>
    <row r="5" spans="2:7">
      <c r="B5" s="52"/>
      <c r="C5" s="565"/>
      <c r="D5" s="565"/>
      <c r="E5" s="565"/>
      <c r="F5" s="565"/>
      <c r="G5" s="51"/>
    </row>
    <row r="6" spans="2:7">
      <c r="B6" s="52"/>
      <c r="C6" s="53"/>
      <c r="D6" s="54"/>
      <c r="E6" s="53"/>
      <c r="F6" s="54"/>
      <c r="G6" s="51"/>
    </row>
    <row r="7" spans="2:7">
      <c r="B7" s="52"/>
      <c r="C7" s="540" t="s">
        <v>261</v>
      </c>
      <c r="D7" s="540"/>
      <c r="E7" s="55"/>
      <c r="F7" s="54"/>
      <c r="G7" s="51"/>
    </row>
    <row r="8" spans="2:7" ht="15" thickBot="1">
      <c r="B8" s="52"/>
      <c r="C8" s="564" t="s">
        <v>262</v>
      </c>
      <c r="D8" s="564"/>
      <c r="E8" s="564"/>
      <c r="F8" s="564"/>
      <c r="G8" s="51"/>
    </row>
    <row r="9" spans="2:7" ht="15" thickBot="1">
      <c r="B9" s="52"/>
      <c r="C9" s="28" t="s">
        <v>263</v>
      </c>
      <c r="D9" s="29" t="s">
        <v>264</v>
      </c>
      <c r="E9" s="547" t="s">
        <v>265</v>
      </c>
      <c r="F9" s="548"/>
      <c r="G9" s="51"/>
    </row>
    <row r="10" spans="2:7" ht="171.75" customHeight="1">
      <c r="B10" s="52"/>
      <c r="C10" s="304" t="s">
        <v>266</v>
      </c>
      <c r="D10" s="202" t="s">
        <v>267</v>
      </c>
      <c r="E10" s="554" t="s">
        <v>838</v>
      </c>
      <c r="F10" s="555"/>
      <c r="G10" s="51"/>
    </row>
    <row r="11" spans="2:7" ht="87" customHeight="1">
      <c r="B11" s="52"/>
      <c r="C11" s="304" t="s">
        <v>783</v>
      </c>
      <c r="D11" s="202" t="s">
        <v>267</v>
      </c>
      <c r="E11" s="554" t="s">
        <v>837</v>
      </c>
      <c r="F11" s="555"/>
      <c r="G11" s="51"/>
    </row>
    <row r="12" spans="2:7" ht="72">
      <c r="B12" s="52"/>
      <c r="C12" s="304" t="s">
        <v>268</v>
      </c>
      <c r="D12" s="202" t="s">
        <v>267</v>
      </c>
      <c r="E12" s="554" t="s">
        <v>787</v>
      </c>
      <c r="F12" s="555"/>
      <c r="G12" s="51"/>
    </row>
    <row r="13" spans="2:7" ht="99" customHeight="1">
      <c r="B13" s="52"/>
      <c r="C13" s="305" t="s">
        <v>269</v>
      </c>
      <c r="D13" s="202" t="s">
        <v>270</v>
      </c>
      <c r="E13" s="554" t="s">
        <v>815</v>
      </c>
      <c r="F13" s="555"/>
      <c r="G13" s="51"/>
    </row>
    <row r="14" spans="2:7" ht="86.25" customHeight="1" thickBot="1">
      <c r="B14" s="52"/>
      <c r="C14" s="306" t="s">
        <v>271</v>
      </c>
      <c r="D14" s="307" t="s">
        <v>267</v>
      </c>
      <c r="E14" s="543" t="s">
        <v>806</v>
      </c>
      <c r="F14" s="544"/>
      <c r="G14" s="51"/>
    </row>
    <row r="15" spans="2:7">
      <c r="B15" s="52"/>
      <c r="C15" s="54"/>
      <c r="D15" s="54"/>
      <c r="E15" s="54"/>
      <c r="F15" s="54"/>
      <c r="G15" s="51"/>
    </row>
    <row r="16" spans="2:7">
      <c r="B16" s="52"/>
      <c r="C16" s="546" t="s">
        <v>272</v>
      </c>
      <c r="D16" s="546"/>
      <c r="E16" s="546"/>
      <c r="F16" s="546"/>
      <c r="G16" s="51"/>
    </row>
    <row r="17" spans="2:7">
      <c r="B17" s="52"/>
      <c r="C17" s="545" t="s">
        <v>273</v>
      </c>
      <c r="D17" s="545"/>
      <c r="E17" s="545"/>
      <c r="F17" s="545"/>
      <c r="G17" s="51"/>
    </row>
    <row r="18" spans="2:7">
      <c r="B18" s="52"/>
      <c r="C18" s="474"/>
      <c r="D18" s="474"/>
      <c r="E18" s="474"/>
      <c r="F18" s="474"/>
      <c r="G18" s="51"/>
    </row>
    <row r="19" spans="2:7">
      <c r="B19" s="52"/>
      <c r="C19" s="474"/>
      <c r="D19" s="474"/>
      <c r="E19" s="474"/>
      <c r="F19" s="474"/>
      <c r="G19" s="51"/>
    </row>
    <row r="20" spans="2:7" ht="15" thickBot="1">
      <c r="B20" s="52"/>
      <c r="C20" s="474"/>
      <c r="D20" s="474"/>
      <c r="E20" s="474"/>
      <c r="F20" s="474"/>
      <c r="G20" s="51"/>
    </row>
    <row r="21" spans="2:7" ht="15" thickBot="1">
      <c r="B21" s="52"/>
      <c r="C21" s="28" t="s">
        <v>263</v>
      </c>
      <c r="D21" s="29" t="s">
        <v>264</v>
      </c>
      <c r="E21" s="547" t="s">
        <v>265</v>
      </c>
      <c r="F21" s="548"/>
      <c r="G21" s="51"/>
    </row>
    <row r="22" spans="2:7" ht="183" customHeight="1">
      <c r="B22" s="52"/>
      <c r="C22" s="385" t="s">
        <v>274</v>
      </c>
      <c r="D22" s="386" t="s">
        <v>270</v>
      </c>
      <c r="E22" s="556" t="s">
        <v>816</v>
      </c>
      <c r="F22" s="557"/>
      <c r="G22" s="51"/>
    </row>
    <row r="23" spans="2:7" ht="107.25" customHeight="1" thickBot="1">
      <c r="B23" s="52"/>
      <c r="C23" s="306" t="s">
        <v>788</v>
      </c>
      <c r="D23" s="387" t="s">
        <v>267</v>
      </c>
      <c r="E23" s="543" t="s">
        <v>789</v>
      </c>
      <c r="F23" s="544"/>
      <c r="G23" s="51"/>
    </row>
    <row r="24" spans="2:7" ht="60.6" thickBot="1">
      <c r="B24" s="52"/>
      <c r="C24" s="484" t="s">
        <v>812</v>
      </c>
      <c r="D24" s="485" t="s">
        <v>270</v>
      </c>
      <c r="E24" s="541" t="s">
        <v>841</v>
      </c>
      <c r="F24" s="542"/>
      <c r="G24" s="51"/>
    </row>
    <row r="25" spans="2:7">
      <c r="B25" s="52"/>
      <c r="C25" s="54"/>
      <c r="D25" s="54"/>
      <c r="E25" s="54"/>
      <c r="F25" s="54"/>
      <c r="G25" s="51"/>
    </row>
    <row r="26" spans="2:7" ht="36.75" customHeight="1">
      <c r="B26" s="52"/>
      <c r="C26" s="561" t="s">
        <v>275</v>
      </c>
      <c r="D26" s="561"/>
      <c r="E26" s="561"/>
      <c r="F26" s="561"/>
      <c r="G26" s="51"/>
    </row>
    <row r="27" spans="2:7" ht="29.25" customHeight="1" thickBot="1">
      <c r="B27" s="52"/>
      <c r="C27" s="564" t="s">
        <v>276</v>
      </c>
      <c r="D27" s="564"/>
      <c r="E27" s="553"/>
      <c r="F27" s="553"/>
      <c r="G27" s="51"/>
    </row>
    <row r="28" spans="2:7" ht="112.5" customHeight="1" thickBot="1">
      <c r="B28" s="52"/>
      <c r="C28" s="558" t="s">
        <v>839</v>
      </c>
      <c r="D28" s="559"/>
      <c r="E28" s="559"/>
      <c r="F28" s="560"/>
      <c r="G28" s="51"/>
    </row>
    <row r="29" spans="2:7">
      <c r="B29" s="52"/>
      <c r="C29" s="54"/>
      <c r="D29" s="54"/>
      <c r="E29" s="54"/>
      <c r="F29" s="54"/>
      <c r="G29" s="51"/>
    </row>
    <row r="30" spans="2:7">
      <c r="B30" s="52"/>
      <c r="C30" s="54"/>
      <c r="D30" s="54"/>
      <c r="E30" s="54"/>
      <c r="F30" s="54"/>
      <c r="G30" s="51"/>
    </row>
    <row r="31" spans="2:7">
      <c r="B31" s="52"/>
      <c r="C31" s="54"/>
      <c r="D31" s="54"/>
      <c r="E31" s="54"/>
      <c r="F31" s="54"/>
      <c r="G31" s="51"/>
    </row>
    <row r="32" spans="2:7" ht="15" thickBot="1">
      <c r="B32" s="56"/>
      <c r="C32" s="57"/>
      <c r="D32" s="57"/>
      <c r="E32" s="57"/>
      <c r="F32" s="57"/>
      <c r="G32" s="58"/>
    </row>
    <row r="33" spans="2:7">
      <c r="B33" s="241"/>
      <c r="C33" s="241"/>
      <c r="D33" s="241"/>
      <c r="E33" s="241"/>
      <c r="F33" s="241"/>
      <c r="G33" s="241"/>
    </row>
    <row r="34" spans="2:7">
      <c r="B34" s="241"/>
      <c r="C34" s="241"/>
      <c r="D34" s="241"/>
      <c r="E34" s="241"/>
      <c r="F34" s="241"/>
      <c r="G34" s="241"/>
    </row>
    <row r="35" spans="2:7">
      <c r="B35" s="241"/>
      <c r="C35" s="241"/>
      <c r="D35" s="241"/>
      <c r="E35" s="241"/>
      <c r="F35" s="241"/>
      <c r="G35" s="241"/>
    </row>
    <row r="36" spans="2:7">
      <c r="B36" s="241"/>
      <c r="C36" s="241"/>
      <c r="D36" s="241"/>
      <c r="E36" s="241"/>
      <c r="F36" s="241"/>
      <c r="G36" s="241"/>
    </row>
    <row r="37" spans="2:7">
      <c r="B37" s="241"/>
      <c r="C37" s="241"/>
      <c r="D37" s="241"/>
      <c r="E37" s="241"/>
      <c r="F37" s="241"/>
      <c r="G37" s="241"/>
    </row>
    <row r="38" spans="2:7">
      <c r="B38" s="241"/>
      <c r="C38" s="241"/>
      <c r="D38" s="241"/>
      <c r="E38" s="241"/>
      <c r="F38" s="241"/>
      <c r="G38" s="241"/>
    </row>
    <row r="39" spans="2:7">
      <c r="B39" s="241"/>
      <c r="C39" s="549"/>
      <c r="D39" s="549"/>
      <c r="E39" s="240"/>
      <c r="F39" s="241"/>
      <c r="G39" s="241"/>
    </row>
    <row r="40" spans="2:7">
      <c r="B40" s="241"/>
      <c r="C40" s="549"/>
      <c r="D40" s="549"/>
      <c r="E40" s="240"/>
      <c r="F40" s="241"/>
      <c r="G40" s="241"/>
    </row>
    <row r="41" spans="2:7">
      <c r="B41" s="241"/>
      <c r="C41" s="552"/>
      <c r="D41" s="552"/>
      <c r="E41" s="552"/>
      <c r="F41" s="552"/>
      <c r="G41" s="241"/>
    </row>
    <row r="42" spans="2:7">
      <c r="B42" s="241"/>
      <c r="C42" s="563"/>
      <c r="D42" s="563"/>
      <c r="E42" s="562"/>
      <c r="F42" s="562"/>
      <c r="G42" s="241"/>
    </row>
    <row r="43" spans="2:7">
      <c r="B43" s="241"/>
      <c r="C43" s="563"/>
      <c r="D43" s="563"/>
      <c r="E43" s="551"/>
      <c r="F43" s="551"/>
      <c r="G43" s="241"/>
    </row>
    <row r="44" spans="2:7">
      <c r="B44" s="241"/>
      <c r="C44" s="241"/>
      <c r="D44" s="241"/>
      <c r="E44" s="241"/>
      <c r="F44" s="241"/>
      <c r="G44" s="241"/>
    </row>
    <row r="45" spans="2:7">
      <c r="B45" s="241"/>
      <c r="C45" s="549"/>
      <c r="D45" s="549"/>
      <c r="E45" s="240"/>
      <c r="F45" s="241"/>
      <c r="G45" s="241"/>
    </row>
    <row r="46" spans="2:7">
      <c r="B46" s="241"/>
      <c r="C46" s="549"/>
      <c r="D46" s="549"/>
      <c r="E46" s="550"/>
      <c r="F46" s="550"/>
      <c r="G46" s="241"/>
    </row>
    <row r="47" spans="2:7">
      <c r="B47" s="241"/>
      <c r="C47" s="240"/>
      <c r="D47" s="240"/>
      <c r="E47" s="240"/>
      <c r="F47" s="240"/>
      <c r="G47" s="241"/>
    </row>
    <row r="48" spans="2:7">
      <c r="B48" s="241"/>
      <c r="C48" s="563"/>
      <c r="D48" s="563"/>
      <c r="E48" s="562"/>
      <c r="F48" s="562"/>
      <c r="G48" s="241"/>
    </row>
    <row r="49" spans="2:7">
      <c r="B49" s="241"/>
      <c r="C49" s="563"/>
      <c r="D49" s="563"/>
      <c r="E49" s="551"/>
      <c r="F49" s="551"/>
      <c r="G49" s="241"/>
    </row>
    <row r="50" spans="2:7">
      <c r="B50" s="241"/>
      <c r="C50" s="241"/>
      <c r="D50" s="241"/>
      <c r="E50" s="241"/>
      <c r="F50" s="241"/>
      <c r="G50" s="241"/>
    </row>
    <row r="51" spans="2:7">
      <c r="B51" s="241"/>
      <c r="C51" s="549"/>
      <c r="D51" s="549"/>
      <c r="E51" s="241"/>
      <c r="F51" s="241"/>
      <c r="G51" s="241"/>
    </row>
    <row r="52" spans="2:7">
      <c r="B52" s="241"/>
      <c r="C52" s="549"/>
      <c r="D52" s="549"/>
      <c r="E52" s="551"/>
      <c r="F52" s="551"/>
      <c r="G52" s="241"/>
    </row>
    <row r="53" spans="2:7">
      <c r="B53" s="241"/>
      <c r="C53" s="563"/>
      <c r="D53" s="563"/>
      <c r="E53" s="551"/>
      <c r="F53" s="551"/>
      <c r="G53" s="241"/>
    </row>
    <row r="54" spans="2:7">
      <c r="B54" s="241"/>
      <c r="C54" s="7"/>
      <c r="D54" s="241"/>
      <c r="E54" s="7"/>
      <c r="F54" s="241"/>
      <c r="G54" s="241"/>
    </row>
    <row r="55" spans="2:7">
      <c r="B55" s="241"/>
      <c r="C55" s="7"/>
      <c r="D55" s="7"/>
      <c r="E55" s="7"/>
      <c r="F55" s="7"/>
      <c r="G55" s="8"/>
    </row>
  </sheetData>
  <mergeCells count="40">
    <mergeCell ref="E14:F14"/>
    <mergeCell ref="B4:F4"/>
    <mergeCell ref="C5:F5"/>
    <mergeCell ref="C7:D7"/>
    <mergeCell ref="C8:F8"/>
    <mergeCell ref="E9:F9"/>
    <mergeCell ref="E13:F13"/>
    <mergeCell ref="C43:D43"/>
    <mergeCell ref="C27:D27"/>
    <mergeCell ref="C39:D39"/>
    <mergeCell ref="C53:D53"/>
    <mergeCell ref="E53:F53"/>
    <mergeCell ref="C49:D49"/>
    <mergeCell ref="E49:F49"/>
    <mergeCell ref="C42:D42"/>
    <mergeCell ref="E48:F48"/>
    <mergeCell ref="C52:D52"/>
    <mergeCell ref="E52:F52"/>
    <mergeCell ref="C48:D48"/>
    <mergeCell ref="C3:F3"/>
    <mergeCell ref="C51:D51"/>
    <mergeCell ref="C46:D46"/>
    <mergeCell ref="E46:F46"/>
    <mergeCell ref="C40:D40"/>
    <mergeCell ref="E43:F43"/>
    <mergeCell ref="C45:D45"/>
    <mergeCell ref="C41:F41"/>
    <mergeCell ref="E27:F27"/>
    <mergeCell ref="E10:F10"/>
    <mergeCell ref="E11:F11"/>
    <mergeCell ref="E12:F12"/>
    <mergeCell ref="E22:F22"/>
    <mergeCell ref="C28:F28"/>
    <mergeCell ref="C26:F26"/>
    <mergeCell ref="E42:F42"/>
    <mergeCell ref="E24:F24"/>
    <mergeCell ref="E23:F23"/>
    <mergeCell ref="C17:F17"/>
    <mergeCell ref="C16:F16"/>
    <mergeCell ref="E21:F21"/>
  </mergeCells>
  <dataValidations count="2">
    <dataValidation type="whole" allowBlank="1" showInputMessage="1" showErrorMessage="1" sqref="E48 E42" xr:uid="{00000000-0002-0000-0300-000000000000}">
      <formula1>-999999999</formula1>
      <formula2>999999999</formula2>
    </dataValidation>
    <dataValidation type="list" allowBlank="1" showInputMessage="1" showErrorMessage="1" sqref="E52" xr:uid="{00000000-0002-0000-0300-000001000000}">
      <formula1>$K$59:$K$60</formula1>
    </dataValidation>
  </dataValidations>
  <pageMargins left="0.25" right="0.25" top="0.17" bottom="0.17" header="0.17" footer="0.17"/>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Z136"/>
  <sheetViews>
    <sheetView topLeftCell="A40" zoomScale="120" zoomScaleNormal="120" workbookViewId="0">
      <selection activeCell="F69" sqref="F69:I69"/>
    </sheetView>
  </sheetViews>
  <sheetFormatPr defaultColWidth="8.88671875" defaultRowHeight="14.4"/>
  <cols>
    <col min="1" max="1" width="2.109375" customWidth="1"/>
    <col min="2" max="2" width="2.33203125" customWidth="1"/>
    <col min="3" max="3" width="22.44140625" style="9" customWidth="1"/>
    <col min="4" max="4" width="15.44140625" customWidth="1"/>
    <col min="5" max="5" width="15" customWidth="1"/>
    <col min="6" max="6" width="18.88671875" customWidth="1"/>
    <col min="7" max="7" width="16.88671875" customWidth="1"/>
    <col min="8" max="8" width="45.33203125" style="6" customWidth="1"/>
    <col min="9" max="9" width="13.88671875" customWidth="1"/>
    <col min="10" max="10" width="2.6640625" customWidth="1"/>
    <col min="11" max="11" width="2" customWidth="1"/>
    <col min="12" max="12" width="40.6640625" customWidth="1"/>
  </cols>
  <sheetData>
    <row r="1" spans="1:52" ht="15" thickBot="1">
      <c r="A1" s="18"/>
      <c r="B1" s="18"/>
      <c r="C1" s="17"/>
      <c r="D1" s="18"/>
      <c r="E1" s="18"/>
      <c r="F1" s="18"/>
      <c r="G1" s="18"/>
      <c r="H1" s="234"/>
      <c r="I1" s="92"/>
      <c r="J1" s="18"/>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row>
    <row r="2" spans="1:52" ht="15" thickBot="1">
      <c r="A2" s="18"/>
      <c r="B2" s="33"/>
      <c r="C2" s="34"/>
      <c r="D2" s="35"/>
      <c r="E2" s="35"/>
      <c r="F2" s="35"/>
      <c r="G2" s="35"/>
      <c r="H2" s="35"/>
      <c r="I2" s="98"/>
      <c r="J2" s="36"/>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row>
    <row r="3" spans="1:52" ht="21" thickBot="1">
      <c r="A3" s="18"/>
      <c r="B3" s="85"/>
      <c r="C3" s="534" t="s">
        <v>277</v>
      </c>
      <c r="D3" s="535"/>
      <c r="E3" s="535"/>
      <c r="F3" s="535"/>
      <c r="G3" s="535"/>
      <c r="H3" s="535"/>
      <c r="I3" s="536"/>
      <c r="J3" s="87"/>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row>
    <row r="4" spans="1:52" ht="15" customHeight="1">
      <c r="A4" s="18"/>
      <c r="B4" s="37"/>
      <c r="C4" s="590" t="s">
        <v>278</v>
      </c>
      <c r="D4" s="590"/>
      <c r="E4" s="590"/>
      <c r="F4" s="590"/>
      <c r="G4" s="590"/>
      <c r="H4" s="590"/>
      <c r="I4" s="590"/>
      <c r="J4" s="38"/>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row>
    <row r="5" spans="1:52" ht="15" customHeight="1">
      <c r="A5" s="18"/>
      <c r="B5" s="37"/>
      <c r="C5" s="242"/>
      <c r="D5" s="242"/>
      <c r="E5" s="242"/>
      <c r="F5" s="242"/>
      <c r="G5" s="242"/>
      <c r="H5" s="273"/>
      <c r="I5" s="242"/>
      <c r="J5" s="38"/>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row>
    <row r="6" spans="1:52">
      <c r="A6" s="18"/>
      <c r="B6" s="37"/>
      <c r="C6" s="39"/>
      <c r="D6" s="40"/>
      <c r="E6" s="40"/>
      <c r="F6" s="40"/>
      <c r="G6" s="40"/>
      <c r="H6" s="273"/>
      <c r="I6" s="99"/>
      <c r="J6" s="38"/>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row>
    <row r="7" spans="1:52" ht="15.75" customHeight="1" thickBot="1">
      <c r="A7" s="18"/>
      <c r="B7" s="37"/>
      <c r="C7" s="39"/>
      <c r="D7" s="591" t="s">
        <v>279</v>
      </c>
      <c r="E7" s="591"/>
      <c r="F7" s="591" t="s">
        <v>280</v>
      </c>
      <c r="G7" s="591"/>
      <c r="H7" s="201" t="s">
        <v>281</v>
      </c>
      <c r="I7" s="97" t="s">
        <v>282</v>
      </c>
      <c r="J7" s="38"/>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row>
    <row r="8" spans="1:52" s="9" customFormat="1" ht="26.25" customHeight="1" thickBot="1">
      <c r="A8" s="17"/>
      <c r="B8" s="42"/>
      <c r="C8" s="262" t="s">
        <v>283</v>
      </c>
      <c r="D8" s="605" t="s">
        <v>284</v>
      </c>
      <c r="E8" s="606"/>
      <c r="F8" s="607"/>
      <c r="G8" s="607"/>
      <c r="H8" s="607"/>
      <c r="I8" s="608"/>
      <c r="J8" s="43"/>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92"/>
      <c r="AZ8" s="92"/>
    </row>
    <row r="9" spans="1:52" s="9" customFormat="1" ht="190.5" customHeight="1">
      <c r="A9" s="17"/>
      <c r="B9" s="42"/>
      <c r="C9" s="262"/>
      <c r="D9" s="614" t="s">
        <v>285</v>
      </c>
      <c r="E9" s="615"/>
      <c r="F9" s="621" t="s">
        <v>790</v>
      </c>
      <c r="G9" s="622"/>
      <c r="H9" s="353" t="s">
        <v>817</v>
      </c>
      <c r="I9" s="354" t="s">
        <v>28</v>
      </c>
      <c r="J9" s="318"/>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row>
    <row r="10" spans="1:52" s="9" customFormat="1" ht="208.5" customHeight="1">
      <c r="A10" s="17"/>
      <c r="B10" s="42"/>
      <c r="C10" s="269"/>
      <c r="D10" s="597" t="s">
        <v>286</v>
      </c>
      <c r="E10" s="598"/>
      <c r="F10" s="599" t="s">
        <v>791</v>
      </c>
      <c r="G10" s="600"/>
      <c r="H10" s="339" t="s">
        <v>818</v>
      </c>
      <c r="I10" s="340" t="s">
        <v>28</v>
      </c>
      <c r="J10" s="43"/>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row>
    <row r="11" spans="1:52" s="9" customFormat="1" ht="87.75" customHeight="1" thickBot="1">
      <c r="B11" s="42"/>
      <c r="C11" s="269"/>
      <c r="D11" s="623" t="s">
        <v>287</v>
      </c>
      <c r="E11" s="624"/>
      <c r="F11" s="630" t="s">
        <v>793</v>
      </c>
      <c r="G11" s="603"/>
      <c r="H11" s="341" t="s">
        <v>792</v>
      </c>
      <c r="I11" s="338" t="s">
        <v>28</v>
      </c>
      <c r="J11" s="43"/>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row>
    <row r="12" spans="1:52" s="9" customFormat="1" ht="39.75" customHeight="1" thickBot="1">
      <c r="A12" s="17"/>
      <c r="B12" s="42"/>
      <c r="C12" s="269"/>
      <c r="D12" s="623" t="s">
        <v>288</v>
      </c>
      <c r="E12" s="624"/>
      <c r="F12" s="625"/>
      <c r="G12" s="625"/>
      <c r="H12" s="625"/>
      <c r="I12" s="626"/>
      <c r="J12" s="43"/>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row>
    <row r="13" spans="1:52" s="9" customFormat="1" ht="168" customHeight="1">
      <c r="A13" s="17"/>
      <c r="B13" s="42"/>
      <c r="C13" s="269"/>
      <c r="D13" s="627" t="s">
        <v>289</v>
      </c>
      <c r="E13" s="628"/>
      <c r="F13" s="595" t="s">
        <v>797</v>
      </c>
      <c r="G13" s="596"/>
      <c r="H13" s="343" t="s">
        <v>824</v>
      </c>
      <c r="I13" s="342" t="s">
        <v>290</v>
      </c>
      <c r="J13" s="43"/>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row>
    <row r="14" spans="1:52" s="9" customFormat="1" ht="123" customHeight="1">
      <c r="A14" s="17"/>
      <c r="B14" s="42"/>
      <c r="C14" s="269"/>
      <c r="D14" s="597" t="s">
        <v>291</v>
      </c>
      <c r="E14" s="598"/>
      <c r="F14" s="599" t="s">
        <v>794</v>
      </c>
      <c r="G14" s="600"/>
      <c r="H14" s="344" t="s">
        <v>809</v>
      </c>
      <c r="I14" s="340" t="s">
        <v>28</v>
      </c>
      <c r="J14" s="43"/>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row>
    <row r="15" spans="1:52" s="9" customFormat="1" ht="112.5" customHeight="1">
      <c r="A15" s="17"/>
      <c r="B15" s="42"/>
      <c r="C15" s="269"/>
      <c r="D15" s="597" t="s">
        <v>292</v>
      </c>
      <c r="E15" s="598"/>
      <c r="F15" s="599" t="s">
        <v>796</v>
      </c>
      <c r="G15" s="600"/>
      <c r="H15" s="344" t="s">
        <v>820</v>
      </c>
      <c r="I15" s="340" t="s">
        <v>28</v>
      </c>
      <c r="J15" s="43"/>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row>
    <row r="16" spans="1:52" s="9" customFormat="1" ht="88.5" customHeight="1" thickBot="1">
      <c r="A16" s="17"/>
      <c r="B16" s="42"/>
      <c r="C16" s="269"/>
      <c r="D16" s="601" t="s">
        <v>293</v>
      </c>
      <c r="E16" s="602"/>
      <c r="F16" s="603" t="s">
        <v>795</v>
      </c>
      <c r="G16" s="604"/>
      <c r="H16" s="345" t="s">
        <v>819</v>
      </c>
      <c r="I16" s="338" t="s">
        <v>290</v>
      </c>
      <c r="J16" s="43"/>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row>
    <row r="17" spans="1:52" s="9" customFormat="1" ht="39.75" customHeight="1" thickBot="1">
      <c r="A17" s="17"/>
      <c r="B17" s="42"/>
      <c r="C17" s="269"/>
      <c r="D17" s="605" t="s">
        <v>294</v>
      </c>
      <c r="E17" s="606"/>
      <c r="F17" s="607"/>
      <c r="G17" s="607"/>
      <c r="H17" s="607"/>
      <c r="I17" s="608"/>
      <c r="J17" s="43"/>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row>
    <row r="18" spans="1:52" s="9" customFormat="1" ht="122.25" customHeight="1">
      <c r="A18" s="17"/>
      <c r="B18" s="42"/>
      <c r="C18" s="269"/>
      <c r="D18" s="610" t="s">
        <v>295</v>
      </c>
      <c r="E18" s="629"/>
      <c r="F18" s="595" t="s">
        <v>798</v>
      </c>
      <c r="G18" s="596"/>
      <c r="H18" s="346" t="s">
        <v>799</v>
      </c>
      <c r="I18" s="347" t="s">
        <v>28</v>
      </c>
      <c r="J18" s="43"/>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row>
    <row r="19" spans="1:52" s="9" customFormat="1" ht="118.5" customHeight="1">
      <c r="A19" s="17"/>
      <c r="B19" s="42"/>
      <c r="C19" s="269"/>
      <c r="D19" s="597" t="s">
        <v>296</v>
      </c>
      <c r="E19" s="598"/>
      <c r="F19" s="654" t="s">
        <v>800</v>
      </c>
      <c r="G19" s="655"/>
      <c r="H19" s="350" t="s">
        <v>821</v>
      </c>
      <c r="I19" s="348" t="s">
        <v>28</v>
      </c>
      <c r="J19" s="43"/>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2"/>
    </row>
    <row r="20" spans="1:52" s="9" customFormat="1" ht="181.5" customHeight="1" thickBot="1">
      <c r="A20" s="17"/>
      <c r="B20" s="42"/>
      <c r="C20" s="269"/>
      <c r="D20" s="623" t="s">
        <v>297</v>
      </c>
      <c r="E20" s="624"/>
      <c r="F20" s="543" t="s">
        <v>801</v>
      </c>
      <c r="G20" s="609"/>
      <c r="H20" s="351" t="s">
        <v>822</v>
      </c>
      <c r="I20" s="349" t="s">
        <v>28</v>
      </c>
      <c r="J20" s="43"/>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row>
    <row r="21" spans="1:52" s="9" customFormat="1" ht="21.75" customHeight="1" thickBot="1">
      <c r="A21" s="17"/>
      <c r="B21" s="42"/>
      <c r="C21" s="269"/>
      <c r="D21" s="610" t="s">
        <v>298</v>
      </c>
      <c r="E21" s="611"/>
      <c r="F21" s="612"/>
      <c r="G21" s="612"/>
      <c r="H21" s="612"/>
      <c r="I21" s="613"/>
      <c r="J21" s="43"/>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row>
    <row r="22" spans="1:52" s="9" customFormat="1" ht="112.5" customHeight="1">
      <c r="A22" s="17"/>
      <c r="B22" s="42"/>
      <c r="C22" s="269"/>
      <c r="D22" s="610" t="s">
        <v>299</v>
      </c>
      <c r="E22" s="611"/>
      <c r="F22" s="595" t="s">
        <v>802</v>
      </c>
      <c r="G22" s="656"/>
      <c r="H22" s="346" t="s">
        <v>810</v>
      </c>
      <c r="I22" s="352" t="s">
        <v>28</v>
      </c>
      <c r="J22" s="43"/>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row>
    <row r="23" spans="1:52" s="9" customFormat="1" ht="109.5" customHeight="1">
      <c r="A23" s="17"/>
      <c r="B23" s="42"/>
      <c r="C23" s="238"/>
      <c r="D23" s="658" t="s">
        <v>300</v>
      </c>
      <c r="E23" s="659"/>
      <c r="F23" s="600" t="s">
        <v>811</v>
      </c>
      <c r="G23" s="657"/>
      <c r="H23" s="355" t="s">
        <v>772</v>
      </c>
      <c r="I23" s="357" t="s">
        <v>28</v>
      </c>
      <c r="J23" s="43"/>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row>
    <row r="24" spans="1:52" s="9" customFormat="1" ht="74.25" customHeight="1" thickBot="1">
      <c r="A24" s="17"/>
      <c r="B24" s="42"/>
      <c r="C24" s="269"/>
      <c r="D24" s="623" t="s">
        <v>301</v>
      </c>
      <c r="E24" s="624"/>
      <c r="F24" s="630" t="s">
        <v>302</v>
      </c>
      <c r="G24" s="603"/>
      <c r="H24" s="356" t="s">
        <v>784</v>
      </c>
      <c r="I24" s="349" t="s">
        <v>28</v>
      </c>
      <c r="J24" s="43"/>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row>
    <row r="25" spans="1:52" s="9" customFormat="1" ht="18.75" customHeight="1" thickBot="1">
      <c r="A25" s="17"/>
      <c r="B25" s="42"/>
      <c r="C25" s="238"/>
      <c r="D25" s="44"/>
      <c r="E25" s="44"/>
      <c r="F25" s="44"/>
      <c r="G25" s="44"/>
      <c r="H25" s="288" t="s">
        <v>303</v>
      </c>
      <c r="I25" s="103" t="s">
        <v>28</v>
      </c>
      <c r="J25" s="43"/>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row>
    <row r="26" spans="1:52" s="9" customFormat="1" ht="18.75" customHeight="1">
      <c r="A26" s="17"/>
      <c r="B26" s="42"/>
      <c r="C26" s="238"/>
      <c r="D26" s="44"/>
      <c r="E26" s="44"/>
      <c r="F26" s="44"/>
      <c r="G26" s="44"/>
      <c r="H26" s="288"/>
      <c r="I26" s="39"/>
      <c r="J26" s="43"/>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c r="AU26" s="92"/>
      <c r="AV26" s="92"/>
      <c r="AW26" s="92"/>
      <c r="AX26" s="92"/>
      <c r="AY26" s="92"/>
      <c r="AZ26" s="92"/>
    </row>
    <row r="27" spans="1:52" s="9" customFormat="1" ht="15" thickBot="1">
      <c r="A27" s="17"/>
      <c r="B27" s="42"/>
      <c r="C27" s="238"/>
      <c r="D27" s="616" t="s">
        <v>808</v>
      </c>
      <c r="E27" s="616"/>
      <c r="F27" s="616"/>
      <c r="G27" s="616"/>
      <c r="H27" s="616"/>
      <c r="I27" s="616"/>
      <c r="J27" s="43"/>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row>
    <row r="28" spans="1:52" s="9" customFormat="1">
      <c r="A28" s="17"/>
      <c r="B28" s="42"/>
      <c r="C28" s="238"/>
      <c r="D28" s="79" t="s">
        <v>80</v>
      </c>
      <c r="E28" s="660" t="s">
        <v>305</v>
      </c>
      <c r="F28" s="661"/>
      <c r="G28" s="661"/>
      <c r="H28" s="662"/>
      <c r="I28" s="44"/>
      <c r="J28" s="43"/>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row>
    <row r="29" spans="1:52" s="9" customFormat="1" ht="15" thickBot="1">
      <c r="A29" s="17"/>
      <c r="B29" s="42"/>
      <c r="C29" s="238"/>
      <c r="D29" s="79" t="s">
        <v>82</v>
      </c>
      <c r="E29" s="592" t="s">
        <v>83</v>
      </c>
      <c r="F29" s="593"/>
      <c r="G29" s="593"/>
      <c r="H29" s="594"/>
      <c r="I29" s="44"/>
      <c r="J29" s="43"/>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row>
    <row r="30" spans="1:52" s="9" customFormat="1" ht="13.5" customHeight="1">
      <c r="A30" s="17"/>
      <c r="B30" s="42"/>
      <c r="C30" s="238"/>
      <c r="D30" s="44"/>
      <c r="E30" s="44"/>
      <c r="F30" s="44"/>
      <c r="G30" s="44"/>
      <c r="H30" s="44"/>
      <c r="I30" s="44"/>
      <c r="J30" s="43"/>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row>
    <row r="31" spans="1:52" s="9" customFormat="1" ht="30.75" customHeight="1" thickBot="1">
      <c r="A31" s="17"/>
      <c r="B31" s="42"/>
      <c r="C31" s="537" t="s">
        <v>807</v>
      </c>
      <c r="D31" s="537"/>
      <c r="E31" s="537"/>
      <c r="F31" s="537"/>
      <c r="G31" s="537"/>
      <c r="H31" s="537"/>
      <c r="I31" s="99"/>
      <c r="J31" s="43"/>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row>
    <row r="32" spans="1:52" s="9" customFormat="1" ht="30.75" customHeight="1">
      <c r="A32" s="17"/>
      <c r="B32" s="42"/>
      <c r="C32" s="239"/>
      <c r="D32" s="637" t="s">
        <v>823</v>
      </c>
      <c r="E32" s="638"/>
      <c r="F32" s="638"/>
      <c r="G32" s="638"/>
      <c r="H32" s="638"/>
      <c r="I32" s="639"/>
      <c r="J32" s="43"/>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2"/>
      <c r="AP32" s="92"/>
      <c r="AQ32" s="92"/>
      <c r="AR32" s="92"/>
      <c r="AS32" s="92"/>
      <c r="AT32" s="92"/>
      <c r="AU32" s="92"/>
      <c r="AV32" s="92"/>
      <c r="AW32" s="92"/>
      <c r="AX32" s="92"/>
      <c r="AY32" s="92"/>
      <c r="AZ32" s="92"/>
    </row>
    <row r="33" spans="1:52" s="9" customFormat="1" ht="30.75" customHeight="1">
      <c r="A33" s="17"/>
      <c r="B33" s="42"/>
      <c r="C33" s="239"/>
      <c r="D33" s="640"/>
      <c r="E33" s="641"/>
      <c r="F33" s="641"/>
      <c r="G33" s="641"/>
      <c r="H33" s="641"/>
      <c r="I33" s="642"/>
      <c r="J33" s="43"/>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row>
    <row r="34" spans="1:52" s="9" customFormat="1" ht="42" customHeight="1">
      <c r="A34" s="17"/>
      <c r="B34" s="42"/>
      <c r="C34" s="239"/>
      <c r="D34" s="640"/>
      <c r="E34" s="641"/>
      <c r="F34" s="641"/>
      <c r="G34" s="641"/>
      <c r="H34" s="641"/>
      <c r="I34" s="642"/>
      <c r="J34" s="43"/>
      <c r="L34" s="92"/>
      <c r="M34" s="92"/>
      <c r="N34" s="92"/>
      <c r="O34" s="92"/>
      <c r="P34" s="92"/>
      <c r="Q34" s="92"/>
      <c r="R34" s="92"/>
      <c r="S34" s="92"/>
      <c r="T34" s="92"/>
      <c r="U34" s="92"/>
      <c r="V34" s="92"/>
      <c r="W34" s="92"/>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row>
    <row r="35" spans="1:52" s="9" customFormat="1" ht="0.75" customHeight="1" thickBot="1">
      <c r="A35" s="17"/>
      <c r="B35" s="42"/>
      <c r="C35" s="239"/>
      <c r="D35" s="643"/>
      <c r="E35" s="644"/>
      <c r="F35" s="644"/>
      <c r="G35" s="644"/>
      <c r="H35" s="644"/>
      <c r="I35" s="645"/>
      <c r="J35" s="43"/>
      <c r="L35" s="92"/>
      <c r="M35" s="92"/>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c r="AO35" s="92"/>
      <c r="AP35" s="92"/>
      <c r="AQ35" s="92"/>
      <c r="AR35" s="92"/>
      <c r="AS35" s="92"/>
      <c r="AT35" s="92"/>
      <c r="AU35" s="92"/>
      <c r="AV35" s="92"/>
      <c r="AW35" s="92"/>
      <c r="AX35" s="92"/>
      <c r="AY35" s="92"/>
      <c r="AZ35" s="92"/>
    </row>
    <row r="36" spans="1:52" s="9" customFormat="1">
      <c r="A36" s="17"/>
      <c r="B36" s="42"/>
      <c r="C36" s="239"/>
      <c r="D36" s="239"/>
      <c r="E36" s="239"/>
      <c r="F36" s="239"/>
      <c r="G36" s="239"/>
      <c r="H36" s="99"/>
      <c r="I36" s="99"/>
      <c r="J36" s="43"/>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row>
    <row r="37" spans="1:52" ht="15.75" customHeight="1" thickBot="1">
      <c r="A37" s="18"/>
      <c r="B37" s="42"/>
      <c r="C37" s="45"/>
      <c r="D37" s="574" t="s">
        <v>279</v>
      </c>
      <c r="E37" s="574"/>
      <c r="F37" s="574" t="s">
        <v>280</v>
      </c>
      <c r="G37" s="574"/>
      <c r="H37" s="287" t="s">
        <v>281</v>
      </c>
      <c r="I37" s="97" t="s">
        <v>282</v>
      </c>
      <c r="J37" s="43"/>
      <c r="K37" s="6"/>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row>
    <row r="38" spans="1:52" ht="23.1" customHeight="1" thickBot="1">
      <c r="A38" s="18"/>
      <c r="B38" s="42"/>
      <c r="C38" s="96" t="s">
        <v>306</v>
      </c>
      <c r="D38" s="617" t="s">
        <v>284</v>
      </c>
      <c r="E38" s="618"/>
      <c r="F38" s="619"/>
      <c r="G38" s="619"/>
      <c r="H38" s="619"/>
      <c r="I38" s="620"/>
      <c r="J38" s="43"/>
      <c r="K38" s="6"/>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row>
    <row r="39" spans="1:52" ht="72.75" customHeight="1">
      <c r="A39" s="18"/>
      <c r="B39" s="42"/>
      <c r="C39" s="96"/>
      <c r="D39" s="633" t="s">
        <v>285</v>
      </c>
      <c r="E39" s="634"/>
      <c r="F39" s="646" t="s">
        <v>307</v>
      </c>
      <c r="G39" s="647"/>
      <c r="H39" s="360" t="s">
        <v>307</v>
      </c>
      <c r="I39" s="361" t="s">
        <v>28</v>
      </c>
      <c r="J39" s="43"/>
      <c r="K39" s="6"/>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row>
    <row r="40" spans="1:52" ht="24.75" customHeight="1">
      <c r="A40" s="18"/>
      <c r="B40" s="42"/>
      <c r="C40" s="96"/>
      <c r="D40" s="566" t="s">
        <v>286</v>
      </c>
      <c r="E40" s="567"/>
      <c r="F40" s="568" t="s">
        <v>307</v>
      </c>
      <c r="G40" s="569"/>
      <c r="H40" s="362" t="s">
        <v>307</v>
      </c>
      <c r="I40" s="363" t="s">
        <v>28</v>
      </c>
      <c r="J40" s="43"/>
      <c r="K40" s="6"/>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row>
    <row r="41" spans="1:52" ht="11.25" customHeight="1" thickBot="1">
      <c r="A41" s="18"/>
      <c r="B41" s="42"/>
      <c r="C41" s="96"/>
      <c r="D41" s="631" t="s">
        <v>287</v>
      </c>
      <c r="E41" s="632"/>
      <c r="F41" s="648" t="s">
        <v>307</v>
      </c>
      <c r="G41" s="649"/>
      <c r="H41" s="358" t="s">
        <v>307</v>
      </c>
      <c r="I41" s="369" t="s">
        <v>28</v>
      </c>
      <c r="J41" s="43"/>
      <c r="K41" s="6"/>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row>
    <row r="42" spans="1:52" ht="15" thickBot="1">
      <c r="A42" s="18"/>
      <c r="B42" s="42"/>
      <c r="C42" s="96"/>
      <c r="D42" s="617" t="s">
        <v>288</v>
      </c>
      <c r="E42" s="618"/>
      <c r="F42" s="619"/>
      <c r="G42" s="619"/>
      <c r="H42" s="619"/>
      <c r="I42" s="620"/>
      <c r="J42" s="43"/>
      <c r="K42" s="6"/>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row>
    <row r="43" spans="1:52" ht="21" customHeight="1">
      <c r="A43" s="18"/>
      <c r="B43" s="42"/>
      <c r="C43" s="96"/>
      <c r="D43" s="635" t="s">
        <v>289</v>
      </c>
      <c r="E43" s="636"/>
      <c r="F43" s="674" t="s">
        <v>307</v>
      </c>
      <c r="G43" s="667"/>
      <c r="H43" s="370" t="s">
        <v>307</v>
      </c>
      <c r="I43" s="371" t="s">
        <v>290</v>
      </c>
      <c r="J43" s="43"/>
      <c r="K43" s="6"/>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row>
    <row r="44" spans="1:52" ht="21" customHeight="1">
      <c r="A44" s="18"/>
      <c r="B44" s="42"/>
      <c r="C44" s="96"/>
      <c r="D44" s="653" t="s">
        <v>291</v>
      </c>
      <c r="E44" s="567"/>
      <c r="F44" s="568" t="s">
        <v>307</v>
      </c>
      <c r="G44" s="569"/>
      <c r="H44" s="364" t="s">
        <v>307</v>
      </c>
      <c r="I44" s="363" t="s">
        <v>28</v>
      </c>
      <c r="J44" s="43"/>
      <c r="K44" s="6"/>
      <c r="L44" s="92"/>
      <c r="M44" s="92"/>
      <c r="N44" s="92"/>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row>
    <row r="45" spans="1:52" ht="26.25" customHeight="1">
      <c r="A45" s="18"/>
      <c r="B45" s="42"/>
      <c r="C45" s="96"/>
      <c r="D45" s="653" t="s">
        <v>292</v>
      </c>
      <c r="E45" s="567"/>
      <c r="F45" s="650" t="s">
        <v>307</v>
      </c>
      <c r="G45" s="569"/>
      <c r="H45" s="364" t="s">
        <v>307</v>
      </c>
      <c r="I45" s="363" t="s">
        <v>290</v>
      </c>
      <c r="J45" s="43"/>
      <c r="K45" s="6"/>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row>
    <row r="46" spans="1:52" ht="24.75" customHeight="1" thickBot="1">
      <c r="A46" s="18"/>
      <c r="B46" s="42"/>
      <c r="C46" s="96"/>
      <c r="D46" s="651" t="s">
        <v>293</v>
      </c>
      <c r="E46" s="632"/>
      <c r="F46" s="652" t="s">
        <v>307</v>
      </c>
      <c r="G46" s="649"/>
      <c r="H46" s="365" t="s">
        <v>307</v>
      </c>
      <c r="I46" s="359" t="s">
        <v>290</v>
      </c>
      <c r="J46" s="43"/>
      <c r="K46" s="6"/>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row>
    <row r="47" spans="1:52" ht="21" customHeight="1" thickBot="1">
      <c r="A47" s="18"/>
      <c r="B47" s="42"/>
      <c r="C47" s="269"/>
      <c r="D47" s="617" t="s">
        <v>294</v>
      </c>
      <c r="E47" s="618"/>
      <c r="F47" s="619"/>
      <c r="G47" s="619"/>
      <c r="H47" s="619"/>
      <c r="I47" s="620"/>
      <c r="J47" s="43"/>
      <c r="K47" s="6"/>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row>
    <row r="48" spans="1:52" ht="13.5" customHeight="1">
      <c r="A48" s="18"/>
      <c r="B48" s="42"/>
      <c r="C48" s="96"/>
      <c r="D48" s="665" t="s">
        <v>295</v>
      </c>
      <c r="E48" s="636"/>
      <c r="F48" s="666" t="s">
        <v>307</v>
      </c>
      <c r="G48" s="667"/>
      <c r="H48" s="370" t="s">
        <v>307</v>
      </c>
      <c r="I48" s="371" t="s">
        <v>28</v>
      </c>
      <c r="J48" s="43"/>
      <c r="K48" s="6"/>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row>
    <row r="49" spans="1:52">
      <c r="A49" s="18"/>
      <c r="B49" s="42"/>
      <c r="C49" s="96"/>
      <c r="D49" s="566" t="s">
        <v>308</v>
      </c>
      <c r="E49" s="567"/>
      <c r="F49" s="568" t="s">
        <v>307</v>
      </c>
      <c r="G49" s="569"/>
      <c r="H49" s="362" t="s">
        <v>307</v>
      </c>
      <c r="I49" s="363" t="s">
        <v>290</v>
      </c>
      <c r="J49" s="43"/>
      <c r="K49" s="6"/>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row>
    <row r="50" spans="1:52" ht="15" thickBot="1">
      <c r="A50" s="18"/>
      <c r="B50" s="42"/>
      <c r="C50" s="96"/>
      <c r="D50" s="631" t="s">
        <v>297</v>
      </c>
      <c r="E50" s="632"/>
      <c r="F50" s="648" t="s">
        <v>307</v>
      </c>
      <c r="G50" s="649"/>
      <c r="H50" s="365" t="s">
        <v>307</v>
      </c>
      <c r="I50" s="359" t="s">
        <v>28</v>
      </c>
      <c r="J50" s="43"/>
      <c r="K50" s="6"/>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row>
    <row r="51" spans="1:52" ht="15" thickBot="1">
      <c r="A51" s="18"/>
      <c r="B51" s="42"/>
      <c r="C51" s="96"/>
      <c r="D51" s="668" t="s">
        <v>298</v>
      </c>
      <c r="E51" s="669"/>
      <c r="F51" s="670"/>
      <c r="G51" s="670"/>
      <c r="H51" s="670"/>
      <c r="I51" s="671"/>
      <c r="J51" s="43"/>
      <c r="K51" s="6"/>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row>
    <row r="52" spans="1:52">
      <c r="A52" s="18"/>
      <c r="B52" s="42"/>
      <c r="C52" s="96"/>
      <c r="D52" s="633" t="s">
        <v>299</v>
      </c>
      <c r="E52" s="634"/>
      <c r="F52" s="672" t="s">
        <v>307</v>
      </c>
      <c r="G52" s="647"/>
      <c r="H52" s="366" t="s">
        <v>307</v>
      </c>
      <c r="I52" s="361" t="s">
        <v>290</v>
      </c>
      <c r="J52" s="43"/>
      <c r="K52" s="6"/>
      <c r="L52" s="92"/>
      <c r="M52" s="92"/>
      <c r="N52" s="92"/>
      <c r="O52" s="92"/>
      <c r="P52" s="92"/>
      <c r="Q52" s="92"/>
      <c r="R52" s="92"/>
      <c r="S52" s="92"/>
      <c r="T52" s="92"/>
      <c r="U52" s="92"/>
      <c r="V52" s="92"/>
      <c r="W52" s="92"/>
      <c r="X52" s="92"/>
      <c r="Y52" s="92"/>
      <c r="Z52" s="92"/>
      <c r="AA52" s="92"/>
      <c r="AB52" s="92"/>
      <c r="AC52" s="92"/>
      <c r="AD52" s="92"/>
      <c r="AE52" s="92"/>
      <c r="AF52" s="92"/>
      <c r="AG52" s="92"/>
      <c r="AH52" s="92"/>
      <c r="AI52" s="92"/>
      <c r="AJ52" s="92"/>
      <c r="AK52" s="92"/>
      <c r="AL52" s="92"/>
      <c r="AM52" s="92"/>
      <c r="AN52" s="92"/>
      <c r="AO52" s="92"/>
      <c r="AP52" s="92"/>
      <c r="AQ52" s="92"/>
      <c r="AR52" s="92"/>
      <c r="AS52" s="92"/>
      <c r="AT52" s="92"/>
      <c r="AU52" s="92"/>
      <c r="AV52" s="92"/>
      <c r="AW52" s="92"/>
      <c r="AX52" s="92"/>
      <c r="AY52" s="92"/>
      <c r="AZ52" s="92"/>
    </row>
    <row r="53" spans="1:52" ht="15" customHeight="1">
      <c r="A53" s="18"/>
      <c r="B53" s="42"/>
      <c r="C53" s="96"/>
      <c r="D53" s="566" t="s">
        <v>300</v>
      </c>
      <c r="E53" s="673"/>
      <c r="F53" s="650" t="s">
        <v>307</v>
      </c>
      <c r="G53" s="569"/>
      <c r="H53" s="367" t="s">
        <v>307</v>
      </c>
      <c r="I53" s="363" t="s">
        <v>28</v>
      </c>
      <c r="J53" s="43"/>
      <c r="K53" s="6"/>
      <c r="L53" s="92"/>
      <c r="M53" s="92"/>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92"/>
      <c r="AO53" s="92"/>
      <c r="AP53" s="92"/>
      <c r="AQ53" s="92"/>
      <c r="AR53" s="92"/>
      <c r="AS53" s="92"/>
      <c r="AT53" s="92"/>
      <c r="AU53" s="92"/>
      <c r="AV53" s="92"/>
      <c r="AW53" s="92"/>
      <c r="AX53" s="92"/>
      <c r="AY53" s="92"/>
      <c r="AZ53" s="92"/>
    </row>
    <row r="54" spans="1:52" ht="15" thickBot="1">
      <c r="A54" s="18"/>
      <c r="B54" s="42"/>
      <c r="C54" s="96"/>
      <c r="D54" s="631" t="s">
        <v>301</v>
      </c>
      <c r="E54" s="632"/>
      <c r="F54" s="652" t="s">
        <v>307</v>
      </c>
      <c r="G54" s="649"/>
      <c r="H54" s="368" t="s">
        <v>307</v>
      </c>
      <c r="I54" s="359" t="s">
        <v>28</v>
      </c>
      <c r="J54" s="43"/>
      <c r="K54" s="6"/>
      <c r="L54" s="92"/>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2"/>
      <c r="AL54" s="92"/>
      <c r="AM54" s="92"/>
      <c r="AN54" s="92"/>
      <c r="AO54" s="92"/>
      <c r="AP54" s="92"/>
      <c r="AQ54" s="92"/>
      <c r="AR54" s="92"/>
      <c r="AS54" s="92"/>
      <c r="AT54" s="92"/>
      <c r="AU54" s="92"/>
      <c r="AV54" s="92"/>
      <c r="AW54" s="92"/>
      <c r="AX54" s="92"/>
      <c r="AY54" s="92"/>
      <c r="AZ54" s="92"/>
    </row>
    <row r="55" spans="1:52" ht="18.75" customHeight="1" thickBot="1">
      <c r="A55" s="18"/>
      <c r="B55" s="42"/>
      <c r="C55" s="39"/>
      <c r="D55" s="663" t="s">
        <v>303</v>
      </c>
      <c r="E55" s="663"/>
      <c r="F55" s="663"/>
      <c r="G55" s="663"/>
      <c r="H55" s="664"/>
      <c r="I55" s="263" t="s">
        <v>28</v>
      </c>
      <c r="J55" s="43"/>
      <c r="L55" s="92"/>
      <c r="M55" s="92"/>
      <c r="N55" s="92"/>
      <c r="O55" s="92"/>
      <c r="P55" s="92"/>
      <c r="Q55" s="92"/>
      <c r="R55" s="92"/>
      <c r="S55" s="92"/>
      <c r="T55" s="92"/>
      <c r="U55" s="92"/>
      <c r="V55" s="92"/>
      <c r="W55" s="92"/>
      <c r="X55" s="92"/>
      <c r="Y55" s="92"/>
      <c r="Z55" s="92"/>
      <c r="AA55" s="92"/>
      <c r="AB55" s="92"/>
      <c r="AC55" s="92"/>
      <c r="AD55" s="92"/>
      <c r="AE55" s="92"/>
      <c r="AF55" s="92"/>
      <c r="AG55" s="92"/>
      <c r="AH55" s="92"/>
      <c r="AI55" s="92"/>
      <c r="AJ55" s="92"/>
      <c r="AK55" s="92"/>
      <c r="AL55" s="92"/>
      <c r="AM55" s="92"/>
      <c r="AN55" s="92"/>
      <c r="AO55" s="92"/>
      <c r="AP55" s="92"/>
      <c r="AQ55" s="92"/>
      <c r="AR55" s="92"/>
      <c r="AS55" s="92"/>
      <c r="AT55" s="92"/>
      <c r="AU55" s="92"/>
      <c r="AV55" s="92"/>
      <c r="AW55" s="92"/>
      <c r="AX55" s="92"/>
      <c r="AY55" s="92"/>
      <c r="AZ55" s="92"/>
    </row>
    <row r="56" spans="1:52" ht="15" thickBot="1">
      <c r="A56" s="18"/>
      <c r="B56" s="42"/>
      <c r="C56" s="39"/>
      <c r="D56" s="124" t="s">
        <v>304</v>
      </c>
      <c r="E56" s="126"/>
      <c r="F56" s="39"/>
      <c r="G56" s="39"/>
      <c r="H56" s="39"/>
      <c r="I56" s="39"/>
      <c r="J56" s="43"/>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c r="AX56" s="92"/>
      <c r="AY56" s="92"/>
      <c r="AZ56" s="92"/>
    </row>
    <row r="57" spans="1:52" ht="15" thickBot="1">
      <c r="A57" s="18"/>
      <c r="B57" s="42"/>
      <c r="C57" s="39"/>
      <c r="D57" s="79" t="s">
        <v>80</v>
      </c>
      <c r="E57" s="570" t="s">
        <v>778</v>
      </c>
      <c r="F57" s="571"/>
      <c r="G57" s="571"/>
      <c r="H57" s="572"/>
      <c r="I57" s="39"/>
      <c r="J57" s="43"/>
      <c r="L57" s="92"/>
      <c r="M57" s="92"/>
      <c r="N57" s="92"/>
      <c r="O57" s="92"/>
      <c r="P57" s="92"/>
      <c r="Q57" s="92"/>
      <c r="R57" s="92"/>
      <c r="S57" s="92"/>
      <c r="T57" s="92"/>
      <c r="U57" s="92"/>
      <c r="V57" s="92"/>
      <c r="W57" s="92"/>
      <c r="X57" s="92"/>
      <c r="Y57" s="92"/>
      <c r="Z57" s="92"/>
      <c r="AA57" s="92"/>
      <c r="AB57" s="92"/>
      <c r="AC57" s="92"/>
      <c r="AD57" s="92"/>
      <c r="AE57" s="92"/>
      <c r="AF57" s="92"/>
      <c r="AG57" s="92"/>
      <c r="AH57" s="92"/>
      <c r="AI57" s="92"/>
      <c r="AJ57" s="92"/>
      <c r="AK57" s="92"/>
      <c r="AL57" s="92"/>
      <c r="AM57" s="92"/>
      <c r="AN57" s="92"/>
      <c r="AO57" s="92"/>
      <c r="AP57" s="92"/>
      <c r="AQ57" s="92"/>
      <c r="AR57" s="92"/>
      <c r="AS57" s="92"/>
      <c r="AT57" s="92"/>
      <c r="AU57" s="92"/>
      <c r="AV57" s="92"/>
      <c r="AW57" s="92"/>
      <c r="AX57" s="92"/>
      <c r="AY57" s="92"/>
      <c r="AZ57" s="92"/>
    </row>
    <row r="58" spans="1:52" ht="15" thickBot="1">
      <c r="A58" s="18"/>
      <c r="B58" s="42"/>
      <c r="C58" s="39"/>
      <c r="D58" s="79" t="s">
        <v>82</v>
      </c>
      <c r="E58" s="573" t="s">
        <v>779</v>
      </c>
      <c r="F58" s="571"/>
      <c r="G58" s="571"/>
      <c r="H58" s="572"/>
      <c r="I58" s="39"/>
      <c r="J58" s="43"/>
      <c r="L58" s="92"/>
      <c r="M58" s="92"/>
      <c r="N58" s="92"/>
      <c r="O58" s="92"/>
      <c r="P58" s="92"/>
      <c r="Q58" s="92"/>
      <c r="R58" s="92"/>
      <c r="S58" s="92"/>
      <c r="T58" s="92"/>
      <c r="U58" s="92"/>
      <c r="V58" s="92"/>
      <c r="W58" s="92"/>
      <c r="X58" s="92"/>
      <c r="Y58" s="92"/>
      <c r="Z58" s="92"/>
      <c r="AA58" s="92"/>
      <c r="AB58" s="92"/>
      <c r="AC58" s="92"/>
      <c r="AD58" s="92"/>
      <c r="AE58" s="92"/>
      <c r="AF58" s="92"/>
      <c r="AG58" s="92"/>
      <c r="AH58" s="92"/>
      <c r="AI58" s="92"/>
      <c r="AJ58" s="92"/>
      <c r="AK58" s="92"/>
      <c r="AL58" s="92"/>
      <c r="AM58" s="92"/>
      <c r="AN58" s="92"/>
      <c r="AO58" s="92"/>
      <c r="AP58" s="92"/>
      <c r="AQ58" s="92"/>
      <c r="AR58" s="92"/>
      <c r="AS58" s="92"/>
      <c r="AT58" s="92"/>
      <c r="AU58" s="92"/>
      <c r="AV58" s="92"/>
      <c r="AW58" s="92"/>
      <c r="AX58" s="92"/>
      <c r="AY58" s="92"/>
      <c r="AZ58" s="92"/>
    </row>
    <row r="59" spans="1:52">
      <c r="A59" s="18"/>
      <c r="B59" s="42"/>
      <c r="C59" s="39"/>
      <c r="D59" s="39"/>
      <c r="E59" s="39"/>
      <c r="F59" s="39"/>
      <c r="G59" s="39"/>
      <c r="H59" s="39"/>
      <c r="I59" s="39"/>
      <c r="J59" s="43"/>
      <c r="L59" s="92"/>
      <c r="M59" s="92"/>
      <c r="N59" s="92"/>
      <c r="O59" s="92"/>
      <c r="P59" s="92"/>
      <c r="Q59" s="92"/>
      <c r="R59" s="92"/>
      <c r="S59" s="92"/>
      <c r="T59" s="92"/>
      <c r="U59" s="92"/>
      <c r="V59" s="92"/>
      <c r="W59" s="92"/>
      <c r="X59" s="92"/>
      <c r="Y59" s="92"/>
      <c r="Z59" s="92"/>
      <c r="AA59" s="92"/>
      <c r="AB59" s="92"/>
      <c r="AC59" s="92"/>
      <c r="AD59" s="92"/>
      <c r="AE59" s="92"/>
      <c r="AF59" s="92"/>
      <c r="AG59" s="92"/>
      <c r="AH59" s="92"/>
      <c r="AI59" s="92"/>
      <c r="AJ59" s="92"/>
      <c r="AK59" s="92"/>
      <c r="AL59" s="92"/>
      <c r="AM59" s="92"/>
      <c r="AN59" s="92"/>
      <c r="AO59" s="92"/>
      <c r="AP59" s="92"/>
      <c r="AQ59" s="92"/>
      <c r="AR59" s="92"/>
      <c r="AS59" s="92"/>
      <c r="AT59" s="92"/>
      <c r="AU59" s="92"/>
      <c r="AV59" s="92"/>
      <c r="AW59" s="92"/>
      <c r="AX59" s="92"/>
      <c r="AY59" s="92"/>
      <c r="AZ59" s="92"/>
    </row>
    <row r="60" spans="1:52" ht="15.75" customHeight="1" thickBot="1">
      <c r="A60" s="18"/>
      <c r="B60" s="42"/>
      <c r="C60" s="45"/>
      <c r="D60" s="574" t="s">
        <v>279</v>
      </c>
      <c r="E60" s="574"/>
      <c r="F60" s="574" t="s">
        <v>280</v>
      </c>
      <c r="G60" s="574"/>
      <c r="H60" s="272" t="s">
        <v>281</v>
      </c>
      <c r="I60" s="97" t="s">
        <v>282</v>
      </c>
      <c r="J60" s="43"/>
      <c r="K60" s="6"/>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2"/>
      <c r="AL60" s="92"/>
      <c r="AM60" s="92"/>
      <c r="AN60" s="92"/>
      <c r="AO60" s="92"/>
      <c r="AP60" s="92"/>
      <c r="AQ60" s="92"/>
      <c r="AR60" s="92"/>
      <c r="AS60" s="92"/>
      <c r="AT60" s="92"/>
      <c r="AU60" s="92"/>
      <c r="AV60" s="92"/>
      <c r="AW60" s="92"/>
      <c r="AX60" s="92"/>
      <c r="AY60" s="92"/>
      <c r="AZ60" s="92"/>
    </row>
    <row r="61" spans="1:52" ht="39.75" customHeight="1" thickBot="1">
      <c r="A61" s="18"/>
      <c r="B61" s="42"/>
      <c r="C61" s="96" t="s">
        <v>309</v>
      </c>
      <c r="D61" s="575"/>
      <c r="E61" s="576"/>
      <c r="F61" s="575"/>
      <c r="G61" s="576"/>
      <c r="H61" s="235"/>
      <c r="I61" s="101"/>
      <c r="J61" s="43"/>
      <c r="K61" s="6"/>
      <c r="L61" s="92"/>
      <c r="M61" s="92"/>
      <c r="N61" s="92"/>
      <c r="O61" s="92"/>
      <c r="P61" s="92"/>
      <c r="Q61" s="92"/>
      <c r="R61" s="92"/>
      <c r="S61" s="92"/>
      <c r="T61" s="92"/>
      <c r="U61" s="92"/>
      <c r="V61" s="92"/>
      <c r="W61" s="92"/>
      <c r="X61" s="92"/>
      <c r="Y61" s="92"/>
      <c r="Z61" s="92"/>
      <c r="AA61" s="92"/>
      <c r="AB61" s="92"/>
      <c r="AC61" s="92"/>
      <c r="AD61" s="92"/>
      <c r="AE61" s="92"/>
      <c r="AF61" s="92"/>
      <c r="AG61" s="92"/>
      <c r="AH61" s="92"/>
      <c r="AI61" s="92"/>
      <c r="AJ61" s="92"/>
      <c r="AK61" s="92"/>
      <c r="AL61" s="92"/>
      <c r="AM61" s="92"/>
      <c r="AN61" s="92"/>
      <c r="AO61" s="92"/>
      <c r="AP61" s="92"/>
      <c r="AQ61" s="92"/>
      <c r="AR61" s="92"/>
      <c r="AS61" s="92"/>
      <c r="AT61" s="92"/>
      <c r="AU61" s="92"/>
      <c r="AV61" s="92"/>
      <c r="AW61" s="92"/>
      <c r="AX61" s="92"/>
      <c r="AY61" s="92"/>
      <c r="AZ61" s="92"/>
    </row>
    <row r="62" spans="1:52" ht="39.75" customHeight="1" thickBot="1">
      <c r="A62" s="18"/>
      <c r="B62" s="42"/>
      <c r="C62" s="96"/>
      <c r="D62" s="575"/>
      <c r="E62" s="576"/>
      <c r="F62" s="575"/>
      <c r="G62" s="576"/>
      <c r="H62" s="235"/>
      <c r="I62" s="101"/>
      <c r="J62" s="43"/>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92"/>
      <c r="AW62" s="92"/>
      <c r="AX62" s="92"/>
      <c r="AY62" s="92"/>
      <c r="AZ62" s="92"/>
    </row>
    <row r="63" spans="1:52" ht="48" customHeight="1" thickBot="1">
      <c r="A63" s="18"/>
      <c r="B63" s="42"/>
      <c r="C63" s="96"/>
      <c r="D63" s="575"/>
      <c r="E63" s="576"/>
      <c r="F63" s="575"/>
      <c r="G63" s="576"/>
      <c r="H63" s="235"/>
      <c r="I63" s="101"/>
      <c r="J63" s="43"/>
      <c r="L63" s="92"/>
      <c r="M63" s="92"/>
      <c r="N63" s="92"/>
      <c r="O63" s="92"/>
      <c r="P63" s="92"/>
      <c r="Q63" s="92"/>
      <c r="R63" s="92"/>
      <c r="S63" s="92"/>
      <c r="T63" s="92"/>
      <c r="U63" s="92"/>
      <c r="V63" s="92"/>
      <c r="W63" s="92"/>
      <c r="X63" s="92"/>
      <c r="Y63" s="92"/>
      <c r="Z63" s="92"/>
      <c r="AA63" s="92"/>
      <c r="AB63" s="92"/>
      <c r="AC63" s="92"/>
      <c r="AD63" s="92"/>
      <c r="AE63" s="92"/>
      <c r="AF63" s="92"/>
      <c r="AG63" s="92"/>
      <c r="AH63" s="92"/>
      <c r="AI63" s="92"/>
      <c r="AJ63" s="92"/>
      <c r="AK63" s="92"/>
      <c r="AL63" s="92"/>
      <c r="AM63" s="92"/>
      <c r="AN63" s="92"/>
      <c r="AO63" s="92"/>
      <c r="AP63" s="92"/>
      <c r="AQ63" s="92"/>
      <c r="AR63" s="92"/>
      <c r="AS63" s="92"/>
      <c r="AT63" s="92"/>
      <c r="AU63" s="92"/>
      <c r="AV63" s="92"/>
      <c r="AW63" s="92"/>
      <c r="AX63" s="92"/>
      <c r="AY63" s="92"/>
      <c r="AZ63" s="92"/>
    </row>
    <row r="64" spans="1:52" ht="21.75" customHeight="1" thickBot="1">
      <c r="A64" s="18"/>
      <c r="B64" s="42"/>
      <c r="C64" s="39"/>
      <c r="D64" s="39"/>
      <c r="E64" s="39"/>
      <c r="F64" s="39"/>
      <c r="G64" s="39"/>
      <c r="H64" s="288" t="s">
        <v>303</v>
      </c>
      <c r="I64" s="103"/>
      <c r="J64" s="43"/>
      <c r="L64" s="92"/>
      <c r="M64" s="92"/>
      <c r="N64" s="92"/>
      <c r="O64" s="92"/>
      <c r="P64" s="92"/>
      <c r="Q64" s="92"/>
      <c r="R64" s="92"/>
      <c r="S64" s="92"/>
      <c r="T64" s="92"/>
      <c r="U64" s="92"/>
      <c r="V64" s="92"/>
      <c r="W64" s="92"/>
      <c r="X64" s="92"/>
      <c r="Y64" s="92"/>
      <c r="Z64" s="92"/>
      <c r="AA64" s="92"/>
      <c r="AB64" s="92"/>
      <c r="AC64" s="92"/>
      <c r="AD64" s="92"/>
      <c r="AE64" s="92"/>
      <c r="AF64" s="92"/>
      <c r="AG64" s="92"/>
      <c r="AH64" s="92"/>
      <c r="AI64" s="92"/>
      <c r="AJ64" s="92"/>
      <c r="AK64" s="92"/>
      <c r="AL64" s="92"/>
      <c r="AM64" s="92"/>
      <c r="AN64" s="92"/>
      <c r="AO64" s="92"/>
      <c r="AP64" s="92"/>
      <c r="AQ64" s="92"/>
      <c r="AR64" s="92"/>
      <c r="AS64" s="92"/>
      <c r="AT64" s="92"/>
      <c r="AU64" s="92"/>
      <c r="AV64" s="92"/>
      <c r="AW64" s="92"/>
      <c r="AX64" s="92"/>
      <c r="AY64" s="92"/>
      <c r="AZ64" s="92"/>
    </row>
    <row r="65" spans="1:52" ht="15" thickBot="1">
      <c r="A65" s="18"/>
      <c r="B65" s="42"/>
      <c r="C65" s="39"/>
      <c r="D65" s="124" t="s">
        <v>304</v>
      </c>
      <c r="E65" s="126"/>
      <c r="F65" s="39"/>
      <c r="G65" s="39"/>
      <c r="H65" s="288"/>
      <c r="I65" s="39"/>
      <c r="J65" s="43"/>
      <c r="L65" s="92"/>
      <c r="M65" s="92"/>
      <c r="N65" s="92"/>
      <c r="O65" s="92"/>
      <c r="P65" s="92"/>
      <c r="Q65" s="92"/>
      <c r="R65" s="92"/>
      <c r="S65" s="92"/>
      <c r="T65" s="92"/>
      <c r="U65" s="92"/>
      <c r="V65" s="92"/>
      <c r="W65" s="92"/>
      <c r="X65" s="92"/>
      <c r="Y65" s="92"/>
      <c r="Z65" s="92"/>
      <c r="AA65" s="92"/>
      <c r="AB65" s="92"/>
      <c r="AC65" s="92"/>
      <c r="AD65" s="92"/>
      <c r="AE65" s="92"/>
      <c r="AF65" s="92"/>
      <c r="AG65" s="92"/>
      <c r="AH65" s="92"/>
      <c r="AI65" s="92"/>
      <c r="AJ65" s="92"/>
      <c r="AK65" s="92"/>
      <c r="AL65" s="92"/>
      <c r="AM65" s="92"/>
      <c r="AN65" s="92"/>
      <c r="AO65" s="92"/>
      <c r="AP65" s="92"/>
      <c r="AQ65" s="92"/>
      <c r="AR65" s="92"/>
      <c r="AS65" s="92"/>
      <c r="AT65" s="92"/>
      <c r="AU65" s="92"/>
      <c r="AV65" s="92"/>
      <c r="AW65" s="92"/>
      <c r="AX65" s="92"/>
      <c r="AY65" s="92"/>
      <c r="AZ65" s="92"/>
    </row>
    <row r="66" spans="1:52" ht="15" thickBot="1">
      <c r="A66" s="18"/>
      <c r="B66" s="42"/>
      <c r="C66" s="39"/>
      <c r="D66" s="79" t="s">
        <v>80</v>
      </c>
      <c r="E66" s="570"/>
      <c r="F66" s="571"/>
      <c r="G66" s="571"/>
      <c r="H66" s="572"/>
      <c r="I66" s="39"/>
      <c r="J66" s="43"/>
      <c r="L66" s="92"/>
      <c r="M66" s="92"/>
      <c r="N66" s="92"/>
      <c r="O66" s="92"/>
      <c r="P66" s="92"/>
      <c r="Q66" s="92"/>
      <c r="R66" s="92"/>
      <c r="S66" s="92"/>
      <c r="T66" s="92"/>
      <c r="U66" s="92"/>
      <c r="V66" s="92"/>
      <c r="W66" s="92"/>
      <c r="X66" s="92"/>
      <c r="Y66" s="92"/>
      <c r="Z66" s="92"/>
      <c r="AA66" s="92"/>
      <c r="AB66" s="92"/>
      <c r="AC66" s="92"/>
      <c r="AD66" s="92"/>
      <c r="AE66" s="92"/>
      <c r="AF66" s="92"/>
      <c r="AG66" s="92"/>
      <c r="AH66" s="92"/>
      <c r="AI66" s="92"/>
      <c r="AJ66" s="92"/>
      <c r="AK66" s="92"/>
      <c r="AL66" s="92"/>
      <c r="AM66" s="92"/>
      <c r="AN66" s="92"/>
      <c r="AO66" s="92"/>
      <c r="AP66" s="92"/>
      <c r="AQ66" s="92"/>
      <c r="AR66" s="92"/>
      <c r="AS66" s="92"/>
      <c r="AT66" s="92"/>
      <c r="AU66" s="92"/>
      <c r="AV66" s="92"/>
      <c r="AW66" s="92"/>
      <c r="AX66" s="92"/>
      <c r="AY66" s="92"/>
      <c r="AZ66" s="92"/>
    </row>
    <row r="67" spans="1:52" ht="15" thickBot="1">
      <c r="A67" s="18"/>
      <c r="B67" s="42"/>
      <c r="C67" s="39"/>
      <c r="D67" s="79" t="s">
        <v>82</v>
      </c>
      <c r="E67" s="570"/>
      <c r="F67" s="571"/>
      <c r="G67" s="571"/>
      <c r="H67" s="572"/>
      <c r="I67" s="39"/>
      <c r="J67" s="43"/>
      <c r="L67" s="92"/>
      <c r="M67" s="92"/>
      <c r="N67" s="92"/>
      <c r="O67" s="92"/>
      <c r="P67" s="92"/>
      <c r="Q67" s="92"/>
      <c r="R67" s="92"/>
      <c r="S67" s="92"/>
      <c r="T67" s="92"/>
      <c r="U67" s="92"/>
      <c r="V67" s="92"/>
      <c r="W67" s="92"/>
      <c r="X67" s="92"/>
      <c r="Y67" s="92"/>
      <c r="Z67" s="92"/>
      <c r="AA67" s="92"/>
      <c r="AB67" s="92"/>
      <c r="AC67" s="92"/>
      <c r="AD67" s="92"/>
      <c r="AE67" s="92"/>
      <c r="AF67" s="92"/>
      <c r="AG67" s="92"/>
      <c r="AH67" s="92"/>
      <c r="AI67" s="92"/>
      <c r="AJ67" s="92"/>
      <c r="AK67" s="92"/>
      <c r="AL67" s="92"/>
      <c r="AM67" s="92"/>
      <c r="AN67" s="92"/>
      <c r="AO67" s="92"/>
      <c r="AP67" s="92"/>
      <c r="AQ67" s="92"/>
      <c r="AR67" s="92"/>
      <c r="AS67" s="92"/>
      <c r="AT67" s="92"/>
      <c r="AU67" s="92"/>
      <c r="AV67" s="92"/>
      <c r="AW67" s="92"/>
      <c r="AX67" s="92"/>
      <c r="AY67" s="92"/>
      <c r="AZ67" s="92"/>
    </row>
    <row r="68" spans="1:52" ht="15" thickBot="1">
      <c r="A68" s="18"/>
      <c r="B68" s="42"/>
      <c r="C68" s="39"/>
      <c r="D68" s="79"/>
      <c r="E68" s="39"/>
      <c r="F68" s="39"/>
      <c r="G68" s="39"/>
      <c r="H68" s="39"/>
      <c r="I68" s="39"/>
      <c r="J68" s="43"/>
      <c r="L68" s="92"/>
      <c r="M68" s="92"/>
      <c r="N68" s="92"/>
      <c r="O68" s="92"/>
      <c r="P68" s="92"/>
      <c r="Q68" s="92"/>
      <c r="R68" s="92"/>
      <c r="S68" s="92"/>
      <c r="T68" s="92"/>
      <c r="U68" s="92"/>
      <c r="V68" s="92"/>
      <c r="W68" s="92"/>
      <c r="X68" s="92"/>
      <c r="Y68" s="92"/>
      <c r="Z68" s="92"/>
      <c r="AA68" s="92"/>
      <c r="AB68" s="92"/>
      <c r="AC68" s="92"/>
      <c r="AD68" s="92"/>
      <c r="AE68" s="92"/>
      <c r="AF68" s="92"/>
      <c r="AG68" s="92"/>
      <c r="AH68" s="92"/>
      <c r="AI68" s="92"/>
      <c r="AJ68" s="92"/>
      <c r="AK68" s="92"/>
      <c r="AL68" s="92"/>
      <c r="AM68" s="92"/>
      <c r="AN68" s="92"/>
      <c r="AO68" s="92"/>
      <c r="AP68" s="92"/>
      <c r="AQ68" s="92"/>
      <c r="AR68" s="92"/>
      <c r="AS68" s="92"/>
      <c r="AT68" s="92"/>
      <c r="AU68" s="92"/>
      <c r="AV68" s="92"/>
      <c r="AW68" s="92"/>
      <c r="AX68" s="92"/>
      <c r="AY68" s="92"/>
      <c r="AZ68" s="92"/>
    </row>
    <row r="69" spans="1:52" ht="195.75" customHeight="1" thickBot="1">
      <c r="A69" s="18"/>
      <c r="B69" s="42"/>
      <c r="C69" s="102"/>
      <c r="D69" s="586" t="s">
        <v>310</v>
      </c>
      <c r="E69" s="586"/>
      <c r="F69" s="587" t="s">
        <v>849</v>
      </c>
      <c r="G69" s="588"/>
      <c r="H69" s="588"/>
      <c r="I69" s="589"/>
      <c r="J69" s="43"/>
      <c r="L69" s="92"/>
      <c r="M69" s="92"/>
      <c r="N69" s="92"/>
      <c r="O69" s="92"/>
      <c r="P69" s="92"/>
      <c r="Q69" s="92"/>
      <c r="R69" s="92"/>
      <c r="S69" s="92"/>
      <c r="T69" s="92"/>
      <c r="U69" s="92"/>
      <c r="V69" s="92"/>
      <c r="W69" s="92"/>
      <c r="X69" s="92"/>
      <c r="Y69" s="92"/>
      <c r="Z69" s="92"/>
      <c r="AA69" s="92"/>
      <c r="AB69" s="92"/>
      <c r="AC69" s="92"/>
      <c r="AD69" s="92"/>
      <c r="AE69" s="92"/>
      <c r="AF69" s="92"/>
      <c r="AG69" s="92"/>
      <c r="AH69" s="92"/>
      <c r="AI69" s="92"/>
      <c r="AJ69" s="92"/>
      <c r="AK69" s="92"/>
      <c r="AL69" s="92"/>
      <c r="AM69" s="92"/>
      <c r="AN69" s="92"/>
      <c r="AO69" s="92"/>
      <c r="AP69" s="92"/>
      <c r="AQ69" s="92"/>
      <c r="AR69" s="92"/>
      <c r="AS69" s="92"/>
      <c r="AT69" s="92"/>
      <c r="AU69" s="92"/>
      <c r="AV69" s="92"/>
      <c r="AW69" s="92"/>
      <c r="AX69" s="92"/>
      <c r="AY69" s="92"/>
      <c r="AZ69" s="92"/>
    </row>
    <row r="70" spans="1:52" s="9" customFormat="1" ht="18.75" customHeight="1">
      <c r="A70" s="17"/>
      <c r="B70" s="42"/>
      <c r="C70" s="46"/>
      <c r="D70" s="46"/>
      <c r="E70" s="46"/>
      <c r="F70" s="46"/>
      <c r="G70" s="46"/>
      <c r="H70" s="99"/>
      <c r="I70" s="99"/>
      <c r="J70" s="43"/>
      <c r="L70" s="92"/>
      <c r="M70" s="92"/>
      <c r="N70" s="92"/>
      <c r="O70" s="92"/>
      <c r="P70" s="92"/>
      <c r="Q70" s="92"/>
      <c r="R70" s="92"/>
      <c r="S70" s="92"/>
      <c r="T70" s="92"/>
      <c r="U70" s="92"/>
      <c r="V70" s="92"/>
      <c r="W70" s="92"/>
      <c r="X70" s="92"/>
      <c r="Y70" s="92"/>
      <c r="Z70" s="92"/>
      <c r="AA70" s="92"/>
      <c r="AB70" s="92"/>
      <c r="AC70" s="92"/>
      <c r="AD70" s="92"/>
      <c r="AE70" s="92"/>
      <c r="AF70" s="92"/>
      <c r="AG70" s="92"/>
      <c r="AH70" s="92"/>
      <c r="AI70" s="92"/>
      <c r="AJ70" s="92"/>
      <c r="AK70" s="92"/>
      <c r="AL70" s="92"/>
      <c r="AM70" s="92"/>
      <c r="AN70" s="92"/>
      <c r="AO70" s="92"/>
      <c r="AP70" s="92"/>
      <c r="AQ70" s="92"/>
      <c r="AR70" s="92"/>
      <c r="AS70" s="92"/>
      <c r="AT70" s="92"/>
      <c r="AU70" s="92"/>
      <c r="AV70" s="92"/>
      <c r="AW70" s="92"/>
      <c r="AX70" s="92"/>
      <c r="AY70" s="92"/>
      <c r="AZ70" s="92"/>
    </row>
    <row r="71" spans="1:52" s="9" customFormat="1" ht="15.75" customHeight="1" thickBot="1">
      <c r="A71" s="17"/>
      <c r="B71" s="42"/>
      <c r="C71" s="39"/>
      <c r="D71" s="40"/>
      <c r="E71" s="40"/>
      <c r="F71" s="40"/>
      <c r="G71" s="78" t="s">
        <v>311</v>
      </c>
      <c r="H71" s="99"/>
      <c r="I71" s="99"/>
      <c r="J71" s="43"/>
      <c r="L71" s="92"/>
      <c r="M71" s="92"/>
      <c r="N71" s="92"/>
      <c r="O71" s="92"/>
      <c r="P71" s="92"/>
      <c r="Q71" s="92"/>
      <c r="R71" s="92"/>
      <c r="S71" s="92"/>
      <c r="T71" s="92"/>
      <c r="U71" s="92"/>
      <c r="V71" s="92"/>
      <c r="W71" s="92"/>
      <c r="X71" s="92"/>
      <c r="Y71" s="92"/>
      <c r="Z71" s="92"/>
      <c r="AA71" s="92"/>
      <c r="AB71" s="92"/>
      <c r="AC71" s="92"/>
      <c r="AD71" s="92"/>
      <c r="AE71" s="92"/>
      <c r="AF71" s="92"/>
      <c r="AG71" s="92"/>
      <c r="AH71" s="92"/>
      <c r="AI71" s="92"/>
      <c r="AJ71" s="92"/>
      <c r="AK71" s="92"/>
      <c r="AL71" s="92"/>
      <c r="AM71" s="92"/>
      <c r="AN71" s="92"/>
      <c r="AO71" s="92"/>
      <c r="AP71" s="92"/>
      <c r="AQ71" s="92"/>
      <c r="AR71" s="92"/>
      <c r="AS71" s="92"/>
      <c r="AT71" s="92"/>
      <c r="AU71" s="92"/>
      <c r="AV71" s="92"/>
      <c r="AW71" s="92"/>
      <c r="AX71" s="92"/>
      <c r="AY71" s="92"/>
      <c r="AZ71" s="92"/>
    </row>
    <row r="72" spans="1:52" s="9" customFormat="1" ht="78" customHeight="1">
      <c r="A72" s="17"/>
      <c r="B72" s="42"/>
      <c r="C72" s="39"/>
      <c r="D72" s="40"/>
      <c r="E72" s="40"/>
      <c r="F72" s="25" t="s">
        <v>312</v>
      </c>
      <c r="G72" s="580" t="s">
        <v>313</v>
      </c>
      <c r="H72" s="581"/>
      <c r="I72" s="582"/>
      <c r="J72" s="43"/>
      <c r="L72" s="92"/>
      <c r="M72" s="92"/>
      <c r="N72" s="92"/>
      <c r="O72" s="92"/>
      <c r="P72" s="92"/>
      <c r="Q72" s="92"/>
      <c r="R72" s="92"/>
      <c r="S72" s="92"/>
      <c r="T72" s="92"/>
      <c r="U72" s="92"/>
      <c r="V72" s="92"/>
      <c r="W72" s="92"/>
      <c r="X72" s="92"/>
      <c r="Y72" s="92"/>
      <c r="Z72" s="92"/>
      <c r="AA72" s="92"/>
      <c r="AB72" s="92"/>
      <c r="AC72" s="92"/>
      <c r="AD72" s="92"/>
      <c r="AE72" s="92"/>
      <c r="AF72" s="92"/>
      <c r="AG72" s="92"/>
      <c r="AH72" s="92"/>
      <c r="AI72" s="92"/>
      <c r="AJ72" s="92"/>
      <c r="AK72" s="92"/>
      <c r="AL72" s="92"/>
      <c r="AM72" s="92"/>
      <c r="AN72" s="92"/>
      <c r="AO72" s="92"/>
      <c r="AP72" s="92"/>
      <c r="AQ72" s="92"/>
      <c r="AR72" s="92"/>
      <c r="AS72" s="92"/>
      <c r="AT72" s="92"/>
      <c r="AU72" s="92"/>
      <c r="AV72" s="92"/>
      <c r="AW72" s="92"/>
      <c r="AX72" s="92"/>
      <c r="AY72" s="92"/>
      <c r="AZ72" s="92"/>
    </row>
    <row r="73" spans="1:52" s="9" customFormat="1" ht="54.75" customHeight="1">
      <c r="A73" s="17"/>
      <c r="B73" s="42"/>
      <c r="C73" s="39"/>
      <c r="D73" s="40"/>
      <c r="E73" s="40"/>
      <c r="F73" s="26" t="s">
        <v>314</v>
      </c>
      <c r="G73" s="583" t="s">
        <v>315</v>
      </c>
      <c r="H73" s="584"/>
      <c r="I73" s="585"/>
      <c r="J73" s="43"/>
      <c r="L73" s="92"/>
      <c r="M73" s="92"/>
      <c r="N73" s="92"/>
      <c r="O73" s="92"/>
      <c r="P73" s="92"/>
      <c r="Q73" s="92"/>
      <c r="R73" s="92"/>
      <c r="S73" s="92"/>
      <c r="T73" s="92"/>
      <c r="U73" s="92"/>
      <c r="V73" s="92"/>
      <c r="W73" s="92"/>
      <c r="X73" s="92"/>
      <c r="Y73" s="92"/>
      <c r="Z73" s="92"/>
      <c r="AA73" s="92"/>
      <c r="AB73" s="92"/>
      <c r="AC73" s="92"/>
      <c r="AD73" s="92"/>
      <c r="AE73" s="92"/>
      <c r="AF73" s="92"/>
      <c r="AG73" s="92"/>
      <c r="AH73" s="92"/>
      <c r="AI73" s="92"/>
      <c r="AJ73" s="92"/>
      <c r="AK73" s="92"/>
      <c r="AL73" s="92"/>
      <c r="AM73" s="92"/>
      <c r="AN73" s="92"/>
      <c r="AO73" s="92"/>
      <c r="AP73" s="92"/>
      <c r="AQ73" s="92"/>
      <c r="AR73" s="92"/>
      <c r="AS73" s="92"/>
      <c r="AT73" s="92"/>
      <c r="AU73" s="92"/>
      <c r="AV73" s="92"/>
      <c r="AW73" s="92"/>
      <c r="AX73" s="92"/>
      <c r="AY73" s="92"/>
      <c r="AZ73" s="92"/>
    </row>
    <row r="74" spans="1:52" s="9" customFormat="1" ht="58.5" customHeight="1">
      <c r="A74" s="17"/>
      <c r="B74" s="42"/>
      <c r="C74" s="39"/>
      <c r="D74" s="40"/>
      <c r="E74" s="40"/>
      <c r="F74" s="26" t="s">
        <v>316</v>
      </c>
      <c r="G74" s="583" t="s">
        <v>317</v>
      </c>
      <c r="H74" s="584"/>
      <c r="I74" s="585"/>
      <c r="J74" s="43"/>
      <c r="L74" s="92"/>
      <c r="M74" s="92"/>
      <c r="N74" s="92"/>
      <c r="O74" s="92"/>
      <c r="P74" s="92"/>
      <c r="Q74" s="92"/>
      <c r="R74" s="92"/>
      <c r="S74" s="92"/>
      <c r="T74" s="92"/>
      <c r="U74" s="92"/>
      <c r="V74" s="92"/>
      <c r="W74" s="92"/>
      <c r="X74" s="92"/>
      <c r="Y74" s="92"/>
      <c r="Z74" s="92"/>
      <c r="AA74" s="92"/>
      <c r="AB74" s="92"/>
      <c r="AC74" s="92"/>
      <c r="AD74" s="92"/>
      <c r="AE74" s="92"/>
      <c r="AF74" s="92"/>
      <c r="AG74" s="92"/>
      <c r="AH74" s="92"/>
      <c r="AI74" s="92"/>
      <c r="AJ74" s="92"/>
      <c r="AK74" s="92"/>
      <c r="AL74" s="92"/>
      <c r="AM74" s="92"/>
      <c r="AN74" s="92"/>
      <c r="AO74" s="92"/>
      <c r="AP74" s="92"/>
      <c r="AQ74" s="92"/>
      <c r="AR74" s="92"/>
      <c r="AS74" s="92"/>
      <c r="AT74" s="92"/>
      <c r="AU74" s="92"/>
      <c r="AV74" s="92"/>
      <c r="AW74" s="92"/>
      <c r="AX74" s="92"/>
      <c r="AY74" s="92"/>
      <c r="AZ74" s="92"/>
    </row>
    <row r="75" spans="1:52" ht="60" customHeight="1">
      <c r="A75" s="18"/>
      <c r="B75" s="42"/>
      <c r="C75" s="39"/>
      <c r="D75" s="40"/>
      <c r="E75" s="40"/>
      <c r="F75" s="26" t="s">
        <v>318</v>
      </c>
      <c r="G75" s="583" t="s">
        <v>319</v>
      </c>
      <c r="H75" s="584"/>
      <c r="I75" s="585"/>
      <c r="J75" s="43"/>
      <c r="L75" s="92"/>
      <c r="M75" s="92"/>
      <c r="N75" s="92"/>
      <c r="O75" s="92"/>
      <c r="P75" s="92"/>
      <c r="Q75" s="92"/>
      <c r="R75" s="92"/>
      <c r="S75" s="92"/>
      <c r="T75" s="92"/>
      <c r="U75" s="92"/>
      <c r="V75" s="92"/>
      <c r="W75" s="92"/>
      <c r="X75" s="92"/>
      <c r="Y75" s="92"/>
      <c r="Z75" s="92"/>
      <c r="AA75" s="92"/>
      <c r="AB75" s="92"/>
      <c r="AC75" s="92"/>
      <c r="AD75" s="92"/>
      <c r="AE75" s="92"/>
      <c r="AF75" s="92"/>
      <c r="AG75" s="92"/>
      <c r="AH75" s="92"/>
      <c r="AI75" s="92"/>
      <c r="AJ75" s="92"/>
      <c r="AK75" s="92"/>
      <c r="AL75" s="92"/>
      <c r="AM75" s="92"/>
      <c r="AN75" s="92"/>
      <c r="AO75" s="92"/>
      <c r="AP75" s="92"/>
      <c r="AQ75" s="92"/>
      <c r="AR75" s="92"/>
      <c r="AS75" s="92"/>
      <c r="AT75" s="92"/>
      <c r="AU75" s="92"/>
      <c r="AV75" s="92"/>
      <c r="AW75" s="92"/>
      <c r="AX75" s="92"/>
      <c r="AY75" s="92"/>
      <c r="AZ75" s="92"/>
    </row>
    <row r="76" spans="1:52" ht="54" customHeight="1">
      <c r="A76" s="18"/>
      <c r="B76" s="37"/>
      <c r="C76" s="39"/>
      <c r="D76" s="40"/>
      <c r="E76" s="40"/>
      <c r="F76" s="26" t="s">
        <v>320</v>
      </c>
      <c r="G76" s="583" t="s">
        <v>321</v>
      </c>
      <c r="H76" s="584"/>
      <c r="I76" s="585"/>
      <c r="J76" s="38"/>
      <c r="L76" s="92"/>
      <c r="M76" s="92"/>
      <c r="N76" s="92"/>
      <c r="O76" s="92"/>
      <c r="P76" s="92"/>
      <c r="Q76" s="92"/>
      <c r="R76" s="92"/>
      <c r="S76" s="92"/>
      <c r="T76" s="92"/>
      <c r="U76" s="92"/>
      <c r="V76" s="92"/>
      <c r="W76" s="92"/>
      <c r="X76" s="92"/>
      <c r="Y76" s="92"/>
      <c r="Z76" s="92"/>
      <c r="AA76" s="92"/>
      <c r="AB76" s="92"/>
      <c r="AC76" s="92"/>
      <c r="AD76" s="92"/>
      <c r="AE76" s="92"/>
      <c r="AF76" s="92"/>
      <c r="AG76" s="92"/>
      <c r="AH76" s="92"/>
      <c r="AI76" s="92"/>
      <c r="AJ76" s="92"/>
      <c r="AK76" s="92"/>
      <c r="AL76" s="92"/>
      <c r="AM76" s="92"/>
      <c r="AN76" s="92"/>
      <c r="AO76" s="92"/>
      <c r="AP76" s="92"/>
      <c r="AQ76" s="92"/>
      <c r="AR76" s="92"/>
      <c r="AS76" s="92"/>
      <c r="AT76" s="92"/>
      <c r="AU76" s="92"/>
      <c r="AV76" s="92"/>
      <c r="AW76" s="92"/>
      <c r="AX76" s="92"/>
      <c r="AY76" s="92"/>
      <c r="AZ76" s="92"/>
    </row>
    <row r="77" spans="1:52" ht="61.5" customHeight="1" thickBot="1">
      <c r="A77" s="18"/>
      <c r="B77" s="37"/>
      <c r="C77" s="39"/>
      <c r="D77" s="40"/>
      <c r="E77" s="40"/>
      <c r="F77" s="27" t="s">
        <v>322</v>
      </c>
      <c r="G77" s="577" t="s">
        <v>323</v>
      </c>
      <c r="H77" s="578"/>
      <c r="I77" s="579"/>
      <c r="J77" s="38"/>
      <c r="L77" s="92"/>
      <c r="M77" s="92"/>
      <c r="N77" s="92"/>
      <c r="O77" s="92"/>
      <c r="P77" s="92"/>
      <c r="Q77" s="92"/>
      <c r="R77" s="92"/>
      <c r="S77" s="92"/>
      <c r="T77" s="92"/>
      <c r="U77" s="92"/>
      <c r="V77" s="92"/>
      <c r="W77" s="92"/>
      <c r="X77" s="92"/>
      <c r="Y77" s="92"/>
      <c r="Z77" s="92"/>
      <c r="AA77" s="92"/>
      <c r="AB77" s="92"/>
      <c r="AC77" s="92"/>
      <c r="AD77" s="92"/>
      <c r="AE77" s="92"/>
      <c r="AF77" s="92"/>
      <c r="AG77" s="92"/>
      <c r="AH77" s="92"/>
      <c r="AI77" s="92"/>
      <c r="AJ77" s="92"/>
      <c r="AK77" s="92"/>
      <c r="AL77" s="92"/>
      <c r="AM77" s="92"/>
      <c r="AN77" s="92"/>
      <c r="AO77" s="92"/>
      <c r="AP77" s="92"/>
      <c r="AQ77" s="92"/>
      <c r="AR77" s="92"/>
      <c r="AS77" s="92"/>
      <c r="AT77" s="92"/>
      <c r="AU77" s="92"/>
      <c r="AV77" s="92"/>
      <c r="AW77" s="92"/>
      <c r="AX77" s="92"/>
      <c r="AY77" s="92"/>
      <c r="AZ77" s="92"/>
    </row>
    <row r="78" spans="1:52" ht="15" thickBot="1">
      <c r="A78" s="18"/>
      <c r="B78" s="47"/>
      <c r="C78" s="48"/>
      <c r="D78" s="49"/>
      <c r="E78" s="49"/>
      <c r="F78" s="49"/>
      <c r="G78" s="49"/>
      <c r="H78" s="100"/>
      <c r="I78" s="100"/>
      <c r="J78" s="50"/>
      <c r="K78" s="92"/>
      <c r="L78" s="92"/>
      <c r="M78" s="92"/>
      <c r="N78" s="92"/>
      <c r="O78" s="92"/>
      <c r="P78" s="92"/>
      <c r="Q78" s="92"/>
      <c r="R78" s="92"/>
      <c r="S78" s="92"/>
      <c r="T78" s="92"/>
      <c r="U78" s="92"/>
      <c r="V78" s="92"/>
      <c r="W78" s="92"/>
      <c r="X78" s="92"/>
      <c r="Y78" s="92"/>
      <c r="Z78" s="92"/>
      <c r="AA78" s="92"/>
      <c r="AB78" s="92"/>
      <c r="AC78" s="92"/>
      <c r="AD78" s="92"/>
      <c r="AE78" s="92"/>
      <c r="AF78" s="92"/>
      <c r="AG78" s="92"/>
      <c r="AH78" s="92"/>
      <c r="AI78" s="92"/>
      <c r="AJ78" s="92"/>
      <c r="AK78" s="92"/>
      <c r="AL78" s="92"/>
      <c r="AM78" s="92"/>
      <c r="AN78" s="92"/>
      <c r="AO78" s="92"/>
      <c r="AP78" s="92"/>
      <c r="AQ78" s="92"/>
      <c r="AR78" s="92"/>
    </row>
    <row r="79" spans="1:52" ht="50.1" customHeight="1">
      <c r="A79" s="18"/>
      <c r="C79" s="92"/>
      <c r="D79" s="92"/>
      <c r="E79" s="92"/>
      <c r="F79" s="92"/>
      <c r="G79" s="92"/>
      <c r="H79" s="234"/>
      <c r="I79" s="92"/>
      <c r="J79" s="92"/>
      <c r="K79" s="92"/>
      <c r="L79" s="92"/>
      <c r="M79" s="92"/>
      <c r="N79" s="92"/>
      <c r="O79" s="92"/>
      <c r="P79" s="92"/>
      <c r="Q79" s="92"/>
      <c r="R79" s="92"/>
      <c r="S79" s="92"/>
      <c r="T79" s="92"/>
      <c r="U79" s="92"/>
      <c r="V79" s="92"/>
      <c r="W79" s="92"/>
      <c r="X79" s="92"/>
      <c r="Y79" s="92"/>
      <c r="Z79" s="92"/>
      <c r="AA79" s="92"/>
      <c r="AB79" s="92"/>
      <c r="AC79" s="92"/>
      <c r="AD79" s="92"/>
      <c r="AE79" s="92"/>
      <c r="AF79" s="92"/>
      <c r="AG79" s="92"/>
      <c r="AH79" s="92"/>
      <c r="AI79" s="92"/>
      <c r="AJ79" s="92"/>
      <c r="AK79" s="92"/>
      <c r="AL79" s="92"/>
      <c r="AM79" s="92"/>
      <c r="AN79" s="92"/>
      <c r="AO79" s="92"/>
      <c r="AP79" s="92"/>
      <c r="AQ79" s="92"/>
      <c r="AR79" s="92"/>
    </row>
    <row r="80" spans="1:52" ht="50.1" customHeight="1">
      <c r="A80" s="18"/>
      <c r="C80" s="92"/>
      <c r="D80" s="92"/>
      <c r="E80" s="92"/>
      <c r="F80" s="92"/>
      <c r="G80" s="92"/>
      <c r="H80" s="234"/>
      <c r="I80" s="92"/>
      <c r="J80" s="92"/>
      <c r="K80" s="92"/>
      <c r="L80" s="92"/>
      <c r="M80" s="92"/>
      <c r="N80" s="92"/>
      <c r="O80" s="92"/>
      <c r="P80" s="92"/>
      <c r="Q80" s="92"/>
      <c r="R80" s="92"/>
      <c r="S80" s="92"/>
      <c r="T80" s="92"/>
      <c r="U80" s="92"/>
      <c r="V80" s="92"/>
      <c r="W80" s="92"/>
      <c r="X80" s="92"/>
      <c r="Y80" s="92"/>
      <c r="Z80" s="92"/>
      <c r="AA80" s="92"/>
      <c r="AB80" s="92"/>
      <c r="AC80" s="92"/>
      <c r="AD80" s="92"/>
      <c r="AE80" s="92"/>
      <c r="AF80" s="92"/>
      <c r="AG80" s="92"/>
      <c r="AH80" s="92"/>
      <c r="AI80" s="92"/>
      <c r="AJ80" s="92"/>
      <c r="AK80" s="92"/>
      <c r="AL80" s="92"/>
      <c r="AM80" s="92"/>
      <c r="AN80" s="92"/>
      <c r="AO80" s="92"/>
      <c r="AP80" s="92"/>
      <c r="AQ80" s="92"/>
      <c r="AR80" s="92"/>
    </row>
    <row r="81" spans="1:52" ht="49.5" customHeight="1">
      <c r="A81" s="18"/>
      <c r="C81" s="92"/>
      <c r="D81" s="92"/>
      <c r="E81" s="92"/>
      <c r="F81" s="92"/>
      <c r="G81" s="92"/>
      <c r="H81" s="234"/>
      <c r="I81" s="92"/>
      <c r="J81" s="92"/>
      <c r="K81" s="92"/>
      <c r="L81" s="92"/>
      <c r="M81" s="92"/>
      <c r="N81" s="92"/>
      <c r="O81" s="92"/>
      <c r="P81" s="92"/>
      <c r="Q81" s="92"/>
      <c r="R81" s="92"/>
      <c r="S81" s="92"/>
      <c r="T81" s="92"/>
      <c r="U81" s="92"/>
      <c r="V81" s="92"/>
      <c r="W81" s="92"/>
      <c r="X81" s="92"/>
      <c r="Y81" s="92"/>
      <c r="Z81" s="92"/>
      <c r="AA81" s="92"/>
      <c r="AB81" s="92"/>
      <c r="AC81" s="92"/>
      <c r="AD81" s="92"/>
      <c r="AE81" s="92"/>
      <c r="AF81" s="92"/>
      <c r="AG81" s="92"/>
      <c r="AH81" s="92"/>
      <c r="AI81" s="92"/>
      <c r="AJ81" s="92"/>
      <c r="AK81" s="92"/>
      <c r="AL81" s="92"/>
      <c r="AM81" s="92"/>
      <c r="AN81" s="92"/>
      <c r="AO81" s="92"/>
      <c r="AP81" s="92"/>
      <c r="AQ81" s="92"/>
      <c r="AR81" s="92"/>
    </row>
    <row r="82" spans="1:52" ht="50.1" customHeight="1">
      <c r="A82" s="18"/>
      <c r="C82" s="92"/>
      <c r="D82" s="92"/>
      <c r="E82" s="92"/>
      <c r="F82" s="92"/>
      <c r="G82" s="92"/>
      <c r="H82" s="234"/>
      <c r="I82" s="92"/>
      <c r="J82" s="92"/>
      <c r="K82" s="92"/>
      <c r="L82" s="92"/>
      <c r="M82" s="92"/>
      <c r="N82" s="92"/>
      <c r="O82" s="92"/>
      <c r="P82" s="92"/>
      <c r="Q82" s="92"/>
      <c r="R82" s="92"/>
      <c r="S82" s="92"/>
      <c r="T82" s="92"/>
      <c r="U82" s="92"/>
      <c r="V82" s="92"/>
      <c r="W82" s="92"/>
      <c r="X82" s="92"/>
      <c r="Y82" s="92"/>
      <c r="Z82" s="92"/>
      <c r="AA82" s="92"/>
      <c r="AB82" s="92"/>
      <c r="AC82" s="92"/>
      <c r="AD82" s="92"/>
      <c r="AE82" s="92"/>
      <c r="AF82" s="92"/>
      <c r="AG82" s="92"/>
      <c r="AH82" s="92"/>
      <c r="AI82" s="92"/>
      <c r="AJ82" s="92"/>
      <c r="AK82" s="92"/>
      <c r="AL82" s="92"/>
      <c r="AM82" s="92"/>
      <c r="AN82" s="92"/>
      <c r="AO82" s="92"/>
      <c r="AP82" s="92"/>
      <c r="AQ82" s="92"/>
      <c r="AR82" s="92"/>
    </row>
    <row r="83" spans="1:52" ht="50.1" customHeight="1">
      <c r="A83" s="18"/>
      <c r="C83" s="92"/>
      <c r="D83" s="92"/>
      <c r="E83" s="92"/>
      <c r="F83" s="92"/>
      <c r="G83" s="92"/>
      <c r="H83" s="234"/>
      <c r="I83" s="92"/>
      <c r="J83" s="92"/>
      <c r="K83" s="92"/>
      <c r="L83" s="92"/>
      <c r="M83" s="92"/>
      <c r="N83" s="92"/>
      <c r="O83" s="92"/>
      <c r="P83" s="92"/>
      <c r="Q83" s="92"/>
      <c r="R83" s="92"/>
      <c r="S83" s="92"/>
      <c r="T83" s="92"/>
      <c r="U83" s="92"/>
      <c r="V83" s="92"/>
      <c r="W83" s="92"/>
      <c r="X83" s="92"/>
      <c r="Y83" s="92"/>
      <c r="Z83" s="92"/>
      <c r="AA83" s="92"/>
      <c r="AB83" s="92"/>
      <c r="AC83" s="92"/>
      <c r="AD83" s="92"/>
      <c r="AE83" s="92"/>
      <c r="AF83" s="92"/>
      <c r="AG83" s="92"/>
      <c r="AH83" s="92"/>
      <c r="AI83" s="92"/>
      <c r="AJ83" s="92"/>
      <c r="AK83" s="92"/>
      <c r="AL83" s="92"/>
      <c r="AM83" s="92"/>
      <c r="AN83" s="92"/>
      <c r="AO83" s="92"/>
      <c r="AP83" s="92"/>
      <c r="AQ83" s="92"/>
      <c r="AR83" s="92"/>
    </row>
    <row r="84" spans="1:52" ht="50.1" customHeight="1">
      <c r="A84" s="18"/>
      <c r="C84" s="92"/>
      <c r="D84" s="92"/>
      <c r="E84" s="92"/>
      <c r="F84" s="92"/>
      <c r="G84" s="92"/>
      <c r="H84" s="234"/>
      <c r="I84" s="92"/>
      <c r="J84" s="92"/>
      <c r="K84" s="92"/>
      <c r="L84" s="92"/>
      <c r="M84" s="92"/>
      <c r="N84" s="92"/>
      <c r="O84" s="92"/>
      <c r="P84" s="92"/>
      <c r="Q84" s="92"/>
      <c r="R84" s="92"/>
      <c r="S84" s="92"/>
      <c r="T84" s="92"/>
      <c r="U84" s="92"/>
      <c r="V84" s="92"/>
      <c r="W84" s="92"/>
      <c r="X84" s="92"/>
      <c r="Y84" s="92"/>
      <c r="Z84" s="92"/>
      <c r="AA84" s="92"/>
      <c r="AB84" s="92"/>
      <c r="AC84" s="92"/>
      <c r="AD84" s="92"/>
      <c r="AE84" s="92"/>
      <c r="AF84" s="92"/>
      <c r="AG84" s="92"/>
      <c r="AH84" s="92"/>
      <c r="AI84" s="92"/>
      <c r="AJ84" s="92"/>
      <c r="AK84" s="92"/>
      <c r="AL84" s="92"/>
      <c r="AM84" s="92"/>
      <c r="AN84" s="92"/>
      <c r="AO84" s="92"/>
      <c r="AP84" s="92"/>
      <c r="AQ84" s="92"/>
      <c r="AR84" s="92"/>
    </row>
    <row r="85" spans="1:52">
      <c r="A85" s="18"/>
      <c r="C85" s="92"/>
      <c r="D85" s="92"/>
      <c r="E85" s="92"/>
      <c r="F85" s="92"/>
      <c r="G85" s="92"/>
      <c r="H85" s="234"/>
      <c r="I85" s="92"/>
      <c r="J85" s="92"/>
      <c r="K85" s="92"/>
      <c r="L85" s="92"/>
      <c r="M85" s="92"/>
      <c r="N85" s="92"/>
      <c r="O85" s="92"/>
      <c r="P85" s="92"/>
      <c r="Q85" s="92"/>
      <c r="R85" s="92"/>
      <c r="S85" s="92"/>
      <c r="T85" s="92"/>
      <c r="U85" s="92"/>
      <c r="V85" s="92"/>
      <c r="W85" s="92"/>
      <c r="X85" s="92"/>
      <c r="Y85" s="92"/>
      <c r="Z85" s="92"/>
      <c r="AA85" s="92"/>
      <c r="AB85" s="92"/>
      <c r="AC85" s="92"/>
      <c r="AD85" s="92"/>
      <c r="AE85" s="92"/>
      <c r="AF85" s="92"/>
      <c r="AG85" s="92"/>
      <c r="AH85" s="92"/>
      <c r="AI85" s="92"/>
      <c r="AJ85" s="92"/>
      <c r="AK85" s="92"/>
      <c r="AL85" s="92"/>
      <c r="AM85" s="92"/>
      <c r="AN85" s="92"/>
      <c r="AO85" s="92"/>
      <c r="AP85" s="92"/>
      <c r="AQ85" s="92"/>
      <c r="AR85" s="92"/>
    </row>
    <row r="86" spans="1:52">
      <c r="A86" s="18"/>
      <c r="C86" s="92"/>
      <c r="D86" s="92"/>
      <c r="E86" s="92"/>
      <c r="F86" s="92"/>
      <c r="G86" s="92"/>
      <c r="H86" s="234"/>
      <c r="I86" s="92"/>
      <c r="J86" s="92"/>
      <c r="K86" s="92"/>
      <c r="L86" s="92"/>
      <c r="M86" s="92"/>
      <c r="N86" s="92"/>
      <c r="O86" s="92"/>
      <c r="P86" s="92"/>
      <c r="Q86" s="92"/>
      <c r="R86" s="92"/>
      <c r="S86" s="92"/>
      <c r="T86" s="92"/>
      <c r="U86" s="92"/>
      <c r="V86" s="92"/>
      <c r="W86" s="92"/>
      <c r="X86" s="92"/>
      <c r="Y86" s="92"/>
      <c r="Z86" s="92"/>
      <c r="AA86" s="92"/>
      <c r="AB86" s="92"/>
      <c r="AC86" s="92"/>
      <c r="AD86" s="92"/>
      <c r="AE86" s="92"/>
      <c r="AF86" s="92"/>
      <c r="AG86" s="92"/>
      <c r="AH86" s="92"/>
      <c r="AI86" s="92"/>
      <c r="AJ86" s="92"/>
      <c r="AK86" s="92"/>
      <c r="AL86" s="92"/>
      <c r="AM86" s="92"/>
      <c r="AN86" s="92"/>
      <c r="AO86" s="92"/>
      <c r="AP86" s="92"/>
      <c r="AQ86" s="92"/>
      <c r="AR86" s="92"/>
    </row>
    <row r="87" spans="1:52">
      <c r="A87" s="18"/>
      <c r="C87" s="92"/>
      <c r="D87" s="92"/>
      <c r="E87" s="92"/>
      <c r="F87" s="92"/>
      <c r="G87" s="92"/>
      <c r="H87" s="234"/>
      <c r="I87" s="92"/>
      <c r="J87" s="92"/>
      <c r="K87" s="92"/>
      <c r="L87" s="92"/>
      <c r="M87" s="92"/>
      <c r="N87" s="92"/>
      <c r="O87" s="92"/>
      <c r="P87" s="92"/>
      <c r="Q87" s="92"/>
      <c r="R87" s="92"/>
      <c r="S87" s="92"/>
      <c r="T87" s="92"/>
      <c r="U87" s="92"/>
      <c r="V87" s="92"/>
      <c r="W87" s="92"/>
      <c r="X87" s="92"/>
      <c r="Y87" s="92"/>
      <c r="Z87" s="92"/>
      <c r="AA87" s="92"/>
      <c r="AB87" s="92"/>
      <c r="AC87" s="92"/>
      <c r="AD87" s="92"/>
      <c r="AE87" s="92"/>
      <c r="AF87" s="92"/>
      <c r="AG87" s="92"/>
      <c r="AH87" s="92"/>
      <c r="AI87" s="92"/>
      <c r="AJ87" s="92"/>
      <c r="AK87" s="92"/>
      <c r="AL87" s="92"/>
      <c r="AM87" s="92"/>
      <c r="AN87" s="92"/>
      <c r="AO87" s="92"/>
      <c r="AP87" s="92"/>
      <c r="AQ87" s="92"/>
      <c r="AR87" s="92"/>
    </row>
    <row r="88" spans="1:52">
      <c r="A88" s="92"/>
      <c r="C88" s="92"/>
      <c r="D88" s="92"/>
      <c r="E88" s="92"/>
      <c r="F88" s="92"/>
      <c r="G88" s="92"/>
      <c r="H88" s="234"/>
      <c r="I88" s="92"/>
      <c r="J88" s="92"/>
      <c r="K88" s="92"/>
      <c r="L88" s="92"/>
      <c r="M88" s="92"/>
      <c r="N88" s="92"/>
      <c r="O88" s="92"/>
      <c r="P88" s="92"/>
      <c r="Q88" s="92"/>
      <c r="R88" s="92"/>
      <c r="S88" s="92"/>
      <c r="T88" s="92"/>
      <c r="U88" s="92"/>
      <c r="V88" s="92"/>
      <c r="W88" s="92"/>
      <c r="X88" s="92"/>
      <c r="Y88" s="92"/>
      <c r="Z88" s="92"/>
      <c r="AA88" s="92"/>
      <c r="AB88" s="92"/>
      <c r="AC88" s="92"/>
      <c r="AD88" s="92"/>
      <c r="AE88" s="92"/>
      <c r="AF88" s="92"/>
      <c r="AG88" s="92"/>
      <c r="AH88" s="92"/>
      <c r="AI88" s="92"/>
      <c r="AJ88" s="92"/>
      <c r="AK88" s="92"/>
      <c r="AL88" s="92"/>
      <c r="AM88" s="92"/>
      <c r="AN88" s="92"/>
      <c r="AO88" s="92"/>
      <c r="AP88" s="92"/>
      <c r="AQ88" s="92"/>
      <c r="AR88" s="92"/>
      <c r="AS88" s="92"/>
      <c r="AT88" s="92"/>
      <c r="AU88" s="92"/>
      <c r="AV88" s="92"/>
      <c r="AW88" s="92"/>
      <c r="AX88" s="92"/>
      <c r="AY88" s="92"/>
      <c r="AZ88" s="92"/>
    </row>
    <row r="89" spans="1:52">
      <c r="A89" s="92"/>
      <c r="B89" s="92"/>
      <c r="C89" s="92"/>
      <c r="D89" s="92"/>
      <c r="E89" s="92"/>
      <c r="F89" s="92"/>
      <c r="G89" s="92"/>
      <c r="H89" s="234"/>
      <c r="I89" s="92"/>
      <c r="J89" s="92"/>
      <c r="K89" s="92"/>
      <c r="L89" s="92"/>
      <c r="M89" s="92"/>
      <c r="N89" s="92"/>
      <c r="O89" s="92"/>
      <c r="P89" s="92"/>
      <c r="Q89" s="92"/>
      <c r="R89" s="92"/>
      <c r="S89" s="92"/>
      <c r="T89" s="92"/>
      <c r="U89" s="92"/>
      <c r="V89" s="92"/>
      <c r="W89" s="92"/>
      <c r="X89" s="92"/>
      <c r="Y89" s="92"/>
      <c r="Z89" s="92"/>
      <c r="AA89" s="92"/>
      <c r="AB89" s="92"/>
      <c r="AC89" s="92"/>
      <c r="AD89" s="92"/>
      <c r="AE89" s="92"/>
      <c r="AF89" s="92"/>
      <c r="AG89" s="92"/>
      <c r="AH89" s="92"/>
      <c r="AI89" s="92"/>
      <c r="AJ89" s="92"/>
      <c r="AK89" s="92"/>
      <c r="AL89" s="92"/>
      <c r="AM89" s="92"/>
      <c r="AN89" s="92"/>
      <c r="AO89" s="92"/>
      <c r="AP89" s="92"/>
      <c r="AQ89" s="92"/>
      <c r="AR89" s="92"/>
      <c r="AS89" s="92"/>
      <c r="AT89" s="92"/>
      <c r="AU89" s="92"/>
      <c r="AV89" s="92"/>
      <c r="AW89" s="92"/>
      <c r="AX89" s="92"/>
      <c r="AY89" s="92"/>
      <c r="AZ89" s="92"/>
    </row>
    <row r="90" spans="1:52">
      <c r="A90" s="92"/>
      <c r="B90" s="92"/>
      <c r="C90" s="92"/>
      <c r="D90" s="92"/>
      <c r="E90" s="92"/>
      <c r="F90" s="92"/>
      <c r="G90" s="92"/>
      <c r="H90" s="234"/>
      <c r="I90" s="92"/>
      <c r="J90" s="92"/>
      <c r="K90" s="92"/>
      <c r="L90" s="92"/>
      <c r="M90" s="92"/>
      <c r="N90" s="92"/>
      <c r="O90" s="92"/>
      <c r="P90" s="92"/>
      <c r="Q90" s="92"/>
      <c r="R90" s="92"/>
      <c r="S90" s="92"/>
      <c r="T90" s="92"/>
      <c r="U90" s="92"/>
      <c r="V90" s="92"/>
      <c r="W90" s="92"/>
      <c r="X90" s="92"/>
      <c r="Y90" s="92"/>
      <c r="Z90" s="92"/>
      <c r="AA90" s="92"/>
      <c r="AB90" s="92"/>
      <c r="AC90" s="92"/>
      <c r="AD90" s="92"/>
      <c r="AE90" s="92"/>
      <c r="AF90" s="92"/>
      <c r="AG90" s="92"/>
      <c r="AH90" s="92"/>
      <c r="AI90" s="92"/>
      <c r="AJ90" s="92"/>
      <c r="AK90" s="92"/>
      <c r="AL90" s="92"/>
      <c r="AM90" s="92"/>
      <c r="AN90" s="92"/>
      <c r="AO90" s="92"/>
      <c r="AP90" s="92"/>
      <c r="AQ90" s="92"/>
      <c r="AR90" s="92"/>
      <c r="AS90" s="92"/>
      <c r="AT90" s="92"/>
      <c r="AU90" s="92"/>
      <c r="AV90" s="92"/>
      <c r="AW90" s="92"/>
      <c r="AX90" s="92"/>
      <c r="AY90" s="92"/>
      <c r="AZ90" s="92"/>
    </row>
    <row r="91" spans="1:52">
      <c r="A91" s="92"/>
      <c r="B91" s="92"/>
      <c r="C91" s="92"/>
      <c r="D91" s="92"/>
      <c r="E91" s="92"/>
      <c r="F91" s="92"/>
      <c r="G91" s="92"/>
      <c r="H91" s="234"/>
      <c r="I91" s="92"/>
      <c r="J91" s="92"/>
      <c r="K91" s="92"/>
      <c r="L91" s="92"/>
      <c r="M91" s="92"/>
      <c r="N91" s="92"/>
      <c r="O91" s="92"/>
      <c r="P91" s="92"/>
      <c r="Q91" s="92"/>
      <c r="R91" s="92"/>
      <c r="S91" s="92"/>
      <c r="T91" s="92"/>
      <c r="U91" s="92"/>
      <c r="V91" s="92"/>
      <c r="W91" s="92"/>
      <c r="X91" s="92"/>
      <c r="Y91" s="92"/>
      <c r="Z91" s="92"/>
      <c r="AA91" s="92"/>
      <c r="AB91" s="92"/>
      <c r="AC91" s="92"/>
      <c r="AD91" s="92"/>
      <c r="AE91" s="92"/>
      <c r="AF91" s="92"/>
      <c r="AG91" s="92"/>
      <c r="AH91" s="92"/>
      <c r="AI91" s="92"/>
      <c r="AJ91" s="92"/>
      <c r="AK91" s="92"/>
      <c r="AL91" s="92"/>
      <c r="AM91" s="92"/>
      <c r="AN91" s="92"/>
      <c r="AO91" s="92"/>
      <c r="AP91" s="92"/>
      <c r="AQ91" s="92"/>
      <c r="AR91" s="92"/>
      <c r="AS91" s="92"/>
      <c r="AT91" s="92"/>
      <c r="AU91" s="92"/>
      <c r="AV91" s="92"/>
      <c r="AW91" s="92"/>
      <c r="AX91" s="92"/>
      <c r="AY91" s="92"/>
      <c r="AZ91" s="92"/>
    </row>
    <row r="92" spans="1:52">
      <c r="A92" s="92"/>
      <c r="B92" s="92"/>
      <c r="C92" s="92"/>
      <c r="D92" s="92"/>
      <c r="E92" s="92"/>
      <c r="F92" s="92"/>
      <c r="G92" s="92"/>
      <c r="H92" s="234"/>
      <c r="I92" s="92"/>
      <c r="J92" s="92"/>
      <c r="K92" s="92"/>
    </row>
    <row r="93" spans="1:52">
      <c r="A93" s="92"/>
      <c r="B93" s="92"/>
      <c r="C93" s="92"/>
      <c r="D93" s="92"/>
      <c r="E93" s="92"/>
      <c r="F93" s="92"/>
      <c r="G93" s="92"/>
      <c r="H93" s="234"/>
      <c r="I93" s="92"/>
      <c r="J93" s="92"/>
      <c r="K93" s="92"/>
    </row>
    <row r="94" spans="1:52">
      <c r="A94" s="92"/>
      <c r="B94" s="92"/>
      <c r="C94" s="92"/>
      <c r="D94" s="92"/>
      <c r="E94" s="92"/>
      <c r="F94" s="92"/>
      <c r="G94" s="92"/>
      <c r="H94" s="234"/>
      <c r="I94" s="92"/>
      <c r="J94" s="92"/>
      <c r="K94" s="92"/>
    </row>
    <row r="95" spans="1:52">
      <c r="A95" s="92"/>
      <c r="B95" s="92"/>
      <c r="C95" s="92"/>
      <c r="D95" s="92"/>
      <c r="E95" s="92"/>
      <c r="F95" s="92"/>
      <c r="G95" s="92"/>
      <c r="H95" s="234"/>
      <c r="I95" s="92"/>
      <c r="J95" s="92"/>
      <c r="K95" s="92"/>
    </row>
    <row r="96" spans="1:52">
      <c r="A96" s="92"/>
      <c r="B96" s="92"/>
      <c r="C96" s="92"/>
      <c r="D96" s="92"/>
      <c r="E96" s="92"/>
      <c r="F96" s="92"/>
      <c r="G96" s="92"/>
      <c r="H96" s="234"/>
      <c r="I96" s="92"/>
      <c r="J96" s="92"/>
      <c r="K96" s="92"/>
    </row>
    <row r="97" spans="1:11">
      <c r="A97" s="92"/>
      <c r="B97" s="92"/>
      <c r="C97" s="92"/>
      <c r="D97" s="92"/>
      <c r="E97" s="92"/>
      <c r="F97" s="92"/>
      <c r="G97" s="92"/>
      <c r="H97" s="234"/>
      <c r="I97" s="92"/>
      <c r="J97" s="92"/>
      <c r="K97" s="92"/>
    </row>
    <row r="98" spans="1:11">
      <c r="A98" s="92"/>
      <c r="B98" s="92"/>
      <c r="C98" s="92"/>
      <c r="D98" s="92"/>
      <c r="E98" s="92"/>
      <c r="F98" s="92"/>
      <c r="G98" s="92"/>
      <c r="H98" s="234"/>
      <c r="I98" s="92"/>
      <c r="J98" s="92"/>
      <c r="K98" s="92"/>
    </row>
    <row r="99" spans="1:11">
      <c r="A99" s="92"/>
      <c r="B99" s="92"/>
      <c r="C99" s="92"/>
      <c r="D99" s="92"/>
      <c r="E99" s="92"/>
      <c r="F99" s="92"/>
      <c r="G99" s="92"/>
      <c r="H99" s="234"/>
      <c r="I99" s="92"/>
      <c r="J99" s="92"/>
      <c r="K99" s="92"/>
    </row>
    <row r="100" spans="1:11">
      <c r="A100" s="92"/>
      <c r="B100" s="92"/>
      <c r="C100" s="92"/>
      <c r="D100" s="92"/>
      <c r="E100" s="92"/>
      <c r="F100" s="92"/>
      <c r="G100" s="92"/>
      <c r="H100" s="234"/>
      <c r="I100" s="92"/>
      <c r="J100" s="92"/>
      <c r="K100" s="92"/>
    </row>
    <row r="101" spans="1:11">
      <c r="A101" s="92"/>
      <c r="B101" s="92"/>
      <c r="C101" s="92"/>
      <c r="D101" s="92"/>
      <c r="E101" s="92"/>
      <c r="F101" s="92"/>
      <c r="G101" s="92"/>
      <c r="H101" s="234"/>
      <c r="I101" s="92"/>
      <c r="J101" s="92"/>
      <c r="K101" s="92"/>
    </row>
    <row r="102" spans="1:11">
      <c r="A102" s="92"/>
      <c r="B102" s="92"/>
      <c r="C102" s="92"/>
      <c r="D102" s="92"/>
      <c r="E102" s="92"/>
      <c r="F102" s="92"/>
      <c r="G102" s="92"/>
      <c r="H102" s="234"/>
      <c r="I102" s="92"/>
      <c r="J102" s="92"/>
      <c r="K102" s="92"/>
    </row>
    <row r="103" spans="1:11">
      <c r="A103" s="92"/>
      <c r="B103" s="92"/>
      <c r="C103" s="92"/>
      <c r="D103" s="92"/>
      <c r="E103" s="92"/>
      <c r="F103" s="92"/>
      <c r="G103" s="92"/>
      <c r="H103" s="234"/>
      <c r="I103" s="92"/>
      <c r="J103" s="92"/>
      <c r="K103" s="92"/>
    </row>
    <row r="104" spans="1:11">
      <c r="A104" s="92"/>
      <c r="B104" s="92"/>
      <c r="C104" s="92"/>
      <c r="D104" s="92"/>
      <c r="E104" s="92"/>
      <c r="F104" s="92"/>
      <c r="G104" s="92"/>
      <c r="H104" s="234"/>
      <c r="I104" s="92"/>
      <c r="J104" s="92"/>
      <c r="K104" s="92"/>
    </row>
    <row r="105" spans="1:11">
      <c r="A105" s="92"/>
      <c r="B105" s="92"/>
      <c r="C105" s="92"/>
      <c r="D105" s="92"/>
      <c r="E105" s="92"/>
      <c r="F105" s="92"/>
      <c r="G105" s="92"/>
      <c r="H105" s="234"/>
      <c r="I105" s="92"/>
      <c r="J105" s="92"/>
      <c r="K105" s="92"/>
    </row>
    <row r="106" spans="1:11">
      <c r="A106" s="92"/>
      <c r="B106" s="92"/>
      <c r="C106" s="92"/>
      <c r="D106" s="92"/>
      <c r="E106" s="92"/>
      <c r="F106" s="92"/>
      <c r="G106" s="92"/>
      <c r="H106" s="234"/>
      <c r="I106" s="92"/>
      <c r="J106" s="92"/>
      <c r="K106" s="92"/>
    </row>
    <row r="107" spans="1:11">
      <c r="A107" s="92"/>
      <c r="B107" s="92"/>
      <c r="C107" s="92"/>
      <c r="D107" s="92"/>
      <c r="E107" s="92"/>
      <c r="F107" s="92"/>
      <c r="G107" s="92"/>
      <c r="H107" s="234"/>
      <c r="I107" s="92"/>
      <c r="J107" s="92"/>
      <c r="K107" s="92"/>
    </row>
    <row r="108" spans="1:11">
      <c r="A108" s="92"/>
      <c r="B108" s="92"/>
      <c r="C108" s="92"/>
      <c r="D108" s="92"/>
      <c r="E108" s="92"/>
      <c r="F108" s="92"/>
      <c r="G108" s="92"/>
      <c r="H108" s="234"/>
      <c r="I108" s="92"/>
      <c r="J108" s="92"/>
      <c r="K108" s="92"/>
    </row>
    <row r="109" spans="1:11">
      <c r="A109" s="92"/>
      <c r="B109" s="92"/>
      <c r="C109" s="92"/>
      <c r="D109" s="92"/>
      <c r="E109" s="92"/>
      <c r="F109" s="92"/>
      <c r="G109" s="92"/>
      <c r="H109" s="234"/>
      <c r="I109" s="92"/>
      <c r="J109" s="92"/>
      <c r="K109" s="92"/>
    </row>
    <row r="110" spans="1:11">
      <c r="A110" s="92"/>
      <c r="B110" s="92"/>
      <c r="C110" s="92"/>
      <c r="D110" s="92"/>
      <c r="E110" s="92"/>
      <c r="F110" s="92"/>
      <c r="G110" s="92"/>
      <c r="H110" s="234"/>
      <c r="I110" s="92"/>
      <c r="J110" s="92"/>
      <c r="K110" s="92"/>
    </row>
    <row r="111" spans="1:11">
      <c r="A111" s="92"/>
      <c r="B111" s="92"/>
      <c r="C111" s="92"/>
      <c r="D111" s="92"/>
      <c r="E111" s="92"/>
      <c r="F111" s="92"/>
      <c r="G111" s="92"/>
      <c r="H111" s="234"/>
      <c r="I111" s="92"/>
      <c r="J111" s="92"/>
      <c r="K111" s="92"/>
    </row>
    <row r="112" spans="1:11">
      <c r="A112" s="92"/>
      <c r="B112" s="92"/>
      <c r="C112" s="92"/>
      <c r="D112" s="92"/>
      <c r="E112" s="92"/>
      <c r="F112" s="92"/>
      <c r="G112" s="92"/>
      <c r="H112" s="234"/>
      <c r="I112" s="92"/>
      <c r="J112" s="92"/>
      <c r="K112" s="92"/>
    </row>
    <row r="113" spans="1:11">
      <c r="A113" s="92"/>
      <c r="B113" s="92"/>
      <c r="C113" s="92"/>
      <c r="D113" s="92"/>
      <c r="E113" s="92"/>
      <c r="F113" s="92"/>
      <c r="G113" s="92"/>
      <c r="H113" s="234"/>
      <c r="I113" s="92"/>
      <c r="J113" s="92"/>
      <c r="K113" s="92"/>
    </row>
    <row r="114" spans="1:11">
      <c r="A114" s="92"/>
      <c r="B114" s="92"/>
      <c r="C114" s="92"/>
      <c r="D114" s="92"/>
      <c r="E114" s="92"/>
      <c r="F114" s="92"/>
      <c r="G114" s="92"/>
      <c r="H114" s="234"/>
      <c r="I114" s="92"/>
      <c r="J114" s="92"/>
      <c r="K114" s="92"/>
    </row>
    <row r="115" spans="1:11">
      <c r="A115" s="92"/>
      <c r="B115" s="92"/>
      <c r="C115" s="92"/>
      <c r="D115" s="92"/>
      <c r="E115" s="92"/>
      <c r="F115" s="92"/>
      <c r="G115" s="92"/>
      <c r="H115" s="234"/>
      <c r="I115" s="92"/>
      <c r="J115" s="92"/>
      <c r="K115" s="92"/>
    </row>
    <row r="116" spans="1:11">
      <c r="A116" s="92"/>
      <c r="B116" s="92"/>
      <c r="C116" s="92"/>
      <c r="D116" s="92"/>
      <c r="E116" s="92"/>
      <c r="F116" s="92"/>
      <c r="G116" s="92"/>
      <c r="H116" s="234"/>
      <c r="I116" s="92"/>
      <c r="J116" s="92"/>
      <c r="K116" s="92"/>
    </row>
    <row r="117" spans="1:11">
      <c r="A117" s="92"/>
      <c r="B117" s="92"/>
      <c r="C117" s="92"/>
      <c r="D117" s="92"/>
      <c r="E117" s="92"/>
      <c r="F117" s="92"/>
      <c r="G117" s="92"/>
      <c r="H117" s="234"/>
      <c r="I117" s="92"/>
      <c r="J117" s="92"/>
      <c r="K117" s="92"/>
    </row>
    <row r="118" spans="1:11">
      <c r="A118" s="92"/>
      <c r="B118" s="92"/>
      <c r="C118" s="92"/>
      <c r="D118" s="92"/>
      <c r="E118" s="92"/>
      <c r="F118" s="92"/>
      <c r="G118" s="92"/>
      <c r="H118" s="234"/>
      <c r="I118" s="92"/>
      <c r="J118" s="92"/>
      <c r="K118" s="92"/>
    </row>
    <row r="119" spans="1:11">
      <c r="A119" s="92"/>
      <c r="B119" s="92"/>
      <c r="C119" s="92"/>
      <c r="D119" s="92"/>
      <c r="E119" s="92"/>
      <c r="F119" s="92"/>
      <c r="G119" s="92"/>
      <c r="H119" s="234"/>
      <c r="I119" s="92"/>
      <c r="J119" s="92"/>
      <c r="K119" s="92"/>
    </row>
    <row r="120" spans="1:11">
      <c r="A120" s="92"/>
      <c r="B120" s="92"/>
      <c r="C120" s="92"/>
      <c r="D120" s="92"/>
      <c r="E120" s="92"/>
      <c r="F120" s="92"/>
      <c r="G120" s="92"/>
      <c r="H120" s="234"/>
      <c r="I120" s="92"/>
      <c r="J120" s="92"/>
      <c r="K120" s="92"/>
    </row>
    <row r="121" spans="1:11">
      <c r="A121" s="92"/>
      <c r="B121" s="92"/>
      <c r="C121" s="92"/>
      <c r="D121" s="92"/>
      <c r="E121" s="92"/>
      <c r="F121" s="92"/>
      <c r="G121" s="92"/>
      <c r="H121" s="234"/>
      <c r="I121" s="92"/>
      <c r="J121" s="92"/>
      <c r="K121" s="92"/>
    </row>
    <row r="122" spans="1:11">
      <c r="A122" s="92"/>
      <c r="B122" s="92"/>
      <c r="C122" s="92"/>
      <c r="D122" s="92"/>
      <c r="E122" s="92"/>
      <c r="F122" s="92"/>
      <c r="G122" s="92"/>
      <c r="H122" s="234"/>
      <c r="I122" s="92"/>
      <c r="J122" s="92"/>
      <c r="K122" s="92"/>
    </row>
    <row r="123" spans="1:11">
      <c r="A123" s="92"/>
      <c r="B123" s="92"/>
      <c r="C123" s="92"/>
      <c r="D123" s="92"/>
      <c r="E123" s="92"/>
      <c r="F123" s="92"/>
      <c r="G123" s="92"/>
      <c r="H123" s="234"/>
      <c r="I123" s="92"/>
      <c r="J123" s="92"/>
      <c r="K123" s="92"/>
    </row>
    <row r="124" spans="1:11">
      <c r="A124" s="92"/>
      <c r="B124" s="92"/>
      <c r="C124" s="92"/>
      <c r="D124" s="92"/>
      <c r="E124" s="92"/>
      <c r="F124" s="92"/>
      <c r="G124" s="92"/>
      <c r="H124" s="234"/>
      <c r="I124" s="92"/>
      <c r="J124" s="92"/>
      <c r="K124" s="92"/>
    </row>
    <row r="125" spans="1:11">
      <c r="A125" s="92"/>
      <c r="B125" s="92"/>
      <c r="C125" s="92"/>
      <c r="D125" s="92"/>
      <c r="E125" s="92"/>
      <c r="F125" s="92"/>
      <c r="G125" s="92"/>
      <c r="H125" s="234"/>
      <c r="I125" s="92"/>
      <c r="J125" s="92"/>
      <c r="K125" s="92"/>
    </row>
    <row r="126" spans="1:11">
      <c r="A126" s="92"/>
      <c r="B126" s="92"/>
      <c r="C126" s="92"/>
      <c r="D126" s="92"/>
      <c r="E126" s="92"/>
      <c r="F126" s="92"/>
      <c r="G126" s="92"/>
      <c r="H126" s="234"/>
      <c r="I126" s="92"/>
      <c r="J126" s="92"/>
      <c r="K126" s="92"/>
    </row>
    <row r="127" spans="1:11">
      <c r="A127" s="92"/>
      <c r="B127" s="92"/>
      <c r="H127" s="234"/>
      <c r="I127" s="92"/>
      <c r="J127" s="92"/>
      <c r="K127" s="92"/>
    </row>
    <row r="128" spans="1:11">
      <c r="A128" s="92"/>
      <c r="B128" s="92"/>
      <c r="H128" s="234"/>
      <c r="I128" s="92"/>
      <c r="J128" s="92"/>
      <c r="K128" s="92"/>
    </row>
    <row r="129" spans="1:11">
      <c r="A129" s="92"/>
      <c r="B129" s="92"/>
      <c r="H129" s="234"/>
      <c r="I129" s="92"/>
      <c r="J129" s="92"/>
      <c r="K129" s="92"/>
    </row>
    <row r="130" spans="1:11">
      <c r="A130" s="92"/>
      <c r="B130" s="92"/>
      <c r="H130" s="234"/>
      <c r="I130" s="92"/>
      <c r="J130" s="92"/>
      <c r="K130" s="92"/>
    </row>
    <row r="131" spans="1:11">
      <c r="A131" s="92"/>
      <c r="B131" s="92"/>
      <c r="H131" s="234"/>
      <c r="I131" s="92"/>
      <c r="J131" s="92"/>
      <c r="K131" s="92"/>
    </row>
    <row r="132" spans="1:11">
      <c r="A132" s="92"/>
      <c r="B132" s="92"/>
      <c r="H132" s="234"/>
      <c r="I132" s="92"/>
      <c r="J132" s="92"/>
      <c r="K132" s="92"/>
    </row>
    <row r="133" spans="1:11">
      <c r="A133" s="92"/>
      <c r="B133" s="92"/>
      <c r="H133" s="234"/>
      <c r="I133" s="92"/>
      <c r="J133" s="92"/>
      <c r="K133" s="92"/>
    </row>
    <row r="134" spans="1:11">
      <c r="A134" s="92"/>
      <c r="B134" s="92"/>
      <c r="H134" s="234"/>
      <c r="I134" s="92"/>
      <c r="J134" s="92"/>
      <c r="K134" s="92"/>
    </row>
    <row r="135" spans="1:11">
      <c r="A135" s="92"/>
      <c r="B135" s="92"/>
      <c r="H135" s="234"/>
      <c r="I135" s="92"/>
      <c r="J135" s="92"/>
      <c r="K135" s="92"/>
    </row>
    <row r="136" spans="1:11">
      <c r="B136" s="92"/>
      <c r="J136" s="92"/>
    </row>
  </sheetData>
  <mergeCells count="92">
    <mergeCell ref="E28:H28"/>
    <mergeCell ref="D55:H55"/>
    <mergeCell ref="D48:E48"/>
    <mergeCell ref="F48:G48"/>
    <mergeCell ref="D47:I47"/>
    <mergeCell ref="D54:E54"/>
    <mergeCell ref="F54:G54"/>
    <mergeCell ref="D50:E50"/>
    <mergeCell ref="F50:G50"/>
    <mergeCell ref="D51:I51"/>
    <mergeCell ref="D52:E52"/>
    <mergeCell ref="F52:G52"/>
    <mergeCell ref="D53:E53"/>
    <mergeCell ref="F53:G53"/>
    <mergeCell ref="F43:G43"/>
    <mergeCell ref="D45:E45"/>
    <mergeCell ref="F45:G45"/>
    <mergeCell ref="D46:E46"/>
    <mergeCell ref="F46:G46"/>
    <mergeCell ref="D44:E44"/>
    <mergeCell ref="D19:E19"/>
    <mergeCell ref="F19:G19"/>
    <mergeCell ref="D20:E20"/>
    <mergeCell ref="D22:E22"/>
    <mergeCell ref="F22:G22"/>
    <mergeCell ref="F37:G37"/>
    <mergeCell ref="F44:G44"/>
    <mergeCell ref="F23:G23"/>
    <mergeCell ref="D24:E24"/>
    <mergeCell ref="F24:G24"/>
    <mergeCell ref="D23:E23"/>
    <mergeCell ref="D38:I38"/>
    <mergeCell ref="D39:E39"/>
    <mergeCell ref="D43:E43"/>
    <mergeCell ref="D32:I35"/>
    <mergeCell ref="D37:E37"/>
    <mergeCell ref="F39:G39"/>
    <mergeCell ref="F41:G41"/>
    <mergeCell ref="D27:I27"/>
    <mergeCell ref="D40:E40"/>
    <mergeCell ref="F40:G40"/>
    <mergeCell ref="D42:I42"/>
    <mergeCell ref="F9:G9"/>
    <mergeCell ref="D10:E10"/>
    <mergeCell ref="F10:G10"/>
    <mergeCell ref="D12:I12"/>
    <mergeCell ref="D13:E13"/>
    <mergeCell ref="D18:E18"/>
    <mergeCell ref="F18:G18"/>
    <mergeCell ref="D11:E11"/>
    <mergeCell ref="F11:G11"/>
    <mergeCell ref="D14:E14"/>
    <mergeCell ref="F14:G14"/>
    <mergeCell ref="D41:E41"/>
    <mergeCell ref="C3:I3"/>
    <mergeCell ref="C4:I4"/>
    <mergeCell ref="C31:H31"/>
    <mergeCell ref="D7:E7"/>
    <mergeCell ref="F7:G7"/>
    <mergeCell ref="E29:H29"/>
    <mergeCell ref="F13:G13"/>
    <mergeCell ref="D15:E15"/>
    <mergeCell ref="F15:G15"/>
    <mergeCell ref="D16:E16"/>
    <mergeCell ref="F16:G16"/>
    <mergeCell ref="D17:I17"/>
    <mergeCell ref="F20:G20"/>
    <mergeCell ref="D21:I21"/>
    <mergeCell ref="D8:I8"/>
    <mergeCell ref="D9:E9"/>
    <mergeCell ref="D61:E61"/>
    <mergeCell ref="F61:G61"/>
    <mergeCell ref="D62:E62"/>
    <mergeCell ref="F63:G63"/>
    <mergeCell ref="G77:I77"/>
    <mergeCell ref="F62:G62"/>
    <mergeCell ref="G72:I72"/>
    <mergeCell ref="G73:I73"/>
    <mergeCell ref="G74:I74"/>
    <mergeCell ref="G75:I75"/>
    <mergeCell ref="G76:I76"/>
    <mergeCell ref="E67:H67"/>
    <mergeCell ref="D69:E69"/>
    <mergeCell ref="F69:I69"/>
    <mergeCell ref="E66:H66"/>
    <mergeCell ref="D63:E63"/>
    <mergeCell ref="D49:E49"/>
    <mergeCell ref="F49:G49"/>
    <mergeCell ref="E57:H57"/>
    <mergeCell ref="E58:H58"/>
    <mergeCell ref="D60:E60"/>
    <mergeCell ref="F60:G60"/>
  </mergeCells>
  <hyperlinks>
    <hyperlink ref="E58" r:id="rId1" xr:uid="{00000000-0004-0000-0400-000000000000}"/>
    <hyperlink ref="E29" r:id="rId2" xr:uid="{00000000-0004-0000-0400-000001000000}"/>
  </hyperlinks>
  <pageMargins left="0.2" right="0.21" top="0.17" bottom="0.17" header="0.17" footer="0.17"/>
  <pageSetup orientation="landscape" r:id="rId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M464"/>
  <sheetViews>
    <sheetView topLeftCell="B20" zoomScale="98" zoomScaleNormal="98" workbookViewId="0">
      <selection activeCell="G22" sqref="G22"/>
    </sheetView>
  </sheetViews>
  <sheetFormatPr defaultColWidth="8.88671875" defaultRowHeight="14.4"/>
  <cols>
    <col min="1" max="1" width="1.44140625" customWidth="1"/>
    <col min="2" max="2" width="1.88671875" customWidth="1"/>
    <col min="3" max="3" width="13.44140625" style="206" customWidth="1"/>
    <col min="4" max="4" width="11.44140625" customWidth="1"/>
    <col min="5" max="5" width="12.88671875" customWidth="1"/>
    <col min="6" max="6" width="17.33203125" customWidth="1"/>
    <col min="7" max="7" width="67.109375" style="486" customWidth="1"/>
    <col min="8" max="8" width="44.88671875" style="6" customWidth="1"/>
    <col min="9" max="9" width="3.33203125" customWidth="1"/>
    <col min="10" max="10" width="1.6640625" customWidth="1"/>
  </cols>
  <sheetData>
    <row r="1" spans="2:9" ht="15" thickBot="1">
      <c r="C1" s="286"/>
    </row>
    <row r="2" spans="2:9" ht="15" thickBot="1">
      <c r="B2" s="33"/>
      <c r="C2" s="315"/>
      <c r="D2" s="35"/>
      <c r="E2" s="35"/>
      <c r="F2" s="35"/>
      <c r="G2" s="303"/>
      <c r="H2" s="35"/>
      <c r="I2" s="36"/>
    </row>
    <row r="3" spans="2:9" ht="21" thickBot="1">
      <c r="B3" s="85"/>
      <c r="C3" s="534" t="s">
        <v>324</v>
      </c>
      <c r="D3" s="607"/>
      <c r="E3" s="607"/>
      <c r="F3" s="607"/>
      <c r="G3" s="607"/>
      <c r="H3" s="608"/>
      <c r="I3" s="87"/>
    </row>
    <row r="4" spans="2:9">
      <c r="B4" s="37"/>
      <c r="C4" s="675" t="s">
        <v>325</v>
      </c>
      <c r="D4" s="675"/>
      <c r="E4" s="675"/>
      <c r="F4" s="675"/>
      <c r="G4" s="675"/>
      <c r="H4" s="675"/>
      <c r="I4" s="38"/>
    </row>
    <row r="5" spans="2:9">
      <c r="B5" s="37"/>
      <c r="C5" s="676"/>
      <c r="D5" s="676"/>
      <c r="E5" s="676"/>
      <c r="F5" s="676"/>
      <c r="G5" s="676"/>
      <c r="H5" s="676"/>
      <c r="I5" s="38"/>
    </row>
    <row r="6" spans="2:9" ht="45.75" customHeight="1" thickBot="1">
      <c r="B6" s="37"/>
      <c r="C6" s="679" t="s">
        <v>326</v>
      </c>
      <c r="D6" s="679"/>
      <c r="E6" s="40"/>
      <c r="F6" s="40"/>
      <c r="G6" s="53"/>
      <c r="H6" s="40"/>
      <c r="I6" s="38"/>
    </row>
    <row r="7" spans="2:9" ht="30" customHeight="1" thickBot="1">
      <c r="B7" s="37"/>
      <c r="C7" s="310" t="s">
        <v>327</v>
      </c>
      <c r="D7" s="677" t="s">
        <v>328</v>
      </c>
      <c r="E7" s="678"/>
      <c r="F7" s="308" t="s">
        <v>329</v>
      </c>
      <c r="G7" s="487" t="s">
        <v>330</v>
      </c>
      <c r="H7" s="309" t="s">
        <v>331</v>
      </c>
      <c r="I7" s="38"/>
    </row>
    <row r="8" spans="2:9" ht="15" thickBot="1">
      <c r="B8" s="42"/>
      <c r="C8" s="311"/>
      <c r="D8" s="687" t="s">
        <v>284</v>
      </c>
      <c r="E8" s="688"/>
      <c r="F8" s="689"/>
      <c r="G8" s="689"/>
      <c r="H8" s="690"/>
      <c r="I8" s="43"/>
    </row>
    <row r="9" spans="2:9" ht="143.25" customHeight="1">
      <c r="B9" s="42"/>
      <c r="C9" s="312" t="s">
        <v>332</v>
      </c>
      <c r="D9" s="681" t="s">
        <v>333</v>
      </c>
      <c r="E9" s="596"/>
      <c r="F9" s="374" t="s">
        <v>764</v>
      </c>
      <c r="G9" s="488" t="s">
        <v>844</v>
      </c>
      <c r="H9" s="372" t="s">
        <v>334</v>
      </c>
      <c r="I9" s="43"/>
    </row>
    <row r="10" spans="2:9" ht="235.5" customHeight="1" thickBot="1">
      <c r="B10" s="42"/>
      <c r="C10" s="320" t="s">
        <v>332</v>
      </c>
      <c r="D10" s="682" t="s">
        <v>335</v>
      </c>
      <c r="E10" s="604"/>
      <c r="F10" s="375" t="s">
        <v>336</v>
      </c>
      <c r="G10" s="489" t="s">
        <v>845</v>
      </c>
      <c r="H10" s="373" t="s">
        <v>337</v>
      </c>
      <c r="I10" s="43"/>
    </row>
    <row r="11" spans="2:9" ht="21" customHeight="1" thickBot="1">
      <c r="B11" s="42"/>
      <c r="C11" s="311"/>
      <c r="D11" s="683" t="s">
        <v>338</v>
      </c>
      <c r="E11" s="684"/>
      <c r="F11" s="685"/>
      <c r="G11" s="685"/>
      <c r="H11" s="686"/>
      <c r="I11" s="43"/>
    </row>
    <row r="12" spans="2:9" ht="143.25" customHeight="1">
      <c r="B12" s="42"/>
      <c r="C12" s="312" t="s">
        <v>332</v>
      </c>
      <c r="D12" s="681" t="s">
        <v>339</v>
      </c>
      <c r="E12" s="596"/>
      <c r="F12" s="377" t="s">
        <v>340</v>
      </c>
      <c r="G12" s="490" t="s">
        <v>825</v>
      </c>
      <c r="H12" s="372" t="s">
        <v>341</v>
      </c>
      <c r="I12" s="43"/>
    </row>
    <row r="13" spans="2:9" ht="282" customHeight="1">
      <c r="B13" s="42"/>
      <c r="C13" s="313" t="s">
        <v>332</v>
      </c>
      <c r="D13" s="680" t="s">
        <v>342</v>
      </c>
      <c r="E13" s="600"/>
      <c r="F13" s="270" t="s">
        <v>343</v>
      </c>
      <c r="G13" s="491" t="s">
        <v>843</v>
      </c>
      <c r="H13" s="376" t="s">
        <v>759</v>
      </c>
      <c r="I13" s="43"/>
    </row>
    <row r="14" spans="2:9" ht="125.25" customHeight="1">
      <c r="B14" s="42"/>
      <c r="C14" s="313" t="s">
        <v>332</v>
      </c>
      <c r="D14" s="680" t="s">
        <v>344</v>
      </c>
      <c r="E14" s="600"/>
      <c r="F14" s="271" t="s">
        <v>345</v>
      </c>
      <c r="G14" s="339" t="s">
        <v>851</v>
      </c>
      <c r="H14" s="378" t="s">
        <v>758</v>
      </c>
      <c r="I14" s="43"/>
    </row>
    <row r="15" spans="2:9" ht="152.25" customHeight="1" thickBot="1">
      <c r="B15" s="42"/>
      <c r="C15" s="316" t="s">
        <v>332</v>
      </c>
      <c r="D15" s="682" t="s">
        <v>346</v>
      </c>
      <c r="E15" s="604"/>
      <c r="F15" s="375" t="s">
        <v>347</v>
      </c>
      <c r="G15" s="358" t="s">
        <v>842</v>
      </c>
      <c r="H15" s="373" t="s">
        <v>760</v>
      </c>
      <c r="I15" s="43"/>
    </row>
    <row r="16" spans="2:9" ht="17.100000000000001" customHeight="1" thickBot="1">
      <c r="B16" s="42"/>
      <c r="C16" s="311"/>
      <c r="D16" s="683" t="s">
        <v>348</v>
      </c>
      <c r="E16" s="684"/>
      <c r="F16" s="685"/>
      <c r="G16" s="685"/>
      <c r="H16" s="686"/>
      <c r="I16" s="43"/>
    </row>
    <row r="17" spans="2:13" ht="81" customHeight="1">
      <c r="B17" s="42"/>
      <c r="C17" s="321" t="s">
        <v>332</v>
      </c>
      <c r="D17" s="681" t="s">
        <v>349</v>
      </c>
      <c r="E17" s="596"/>
      <c r="F17" s="379" t="s">
        <v>350</v>
      </c>
      <c r="G17" s="492" t="s">
        <v>846</v>
      </c>
      <c r="H17" s="372" t="s">
        <v>351</v>
      </c>
      <c r="I17" s="43"/>
    </row>
    <row r="18" spans="2:13" ht="91.5" customHeight="1">
      <c r="B18" s="42"/>
      <c r="C18" s="313" t="s">
        <v>352</v>
      </c>
      <c r="D18" s="680" t="s">
        <v>353</v>
      </c>
      <c r="E18" s="600"/>
      <c r="F18" s="271" t="s">
        <v>354</v>
      </c>
      <c r="G18" s="493" t="s">
        <v>847</v>
      </c>
      <c r="H18" s="376" t="s">
        <v>355</v>
      </c>
      <c r="I18" s="43"/>
      <c r="M18" s="204"/>
    </row>
    <row r="19" spans="2:13" ht="176.25" customHeight="1">
      <c r="B19" s="42"/>
      <c r="C19" s="313" t="s">
        <v>352</v>
      </c>
      <c r="D19" s="680" t="s">
        <v>356</v>
      </c>
      <c r="E19" s="600"/>
      <c r="F19" s="271" t="s">
        <v>354</v>
      </c>
      <c r="G19" s="494" t="s">
        <v>848</v>
      </c>
      <c r="H19" s="376" t="s">
        <v>757</v>
      </c>
      <c r="I19" s="43"/>
    </row>
    <row r="20" spans="2:13" ht="129" customHeight="1">
      <c r="B20" s="42"/>
      <c r="C20" s="313" t="s">
        <v>332</v>
      </c>
      <c r="D20" s="680" t="s">
        <v>357</v>
      </c>
      <c r="E20" s="600"/>
      <c r="F20" s="271" t="s">
        <v>358</v>
      </c>
      <c r="G20" s="494" t="s">
        <v>785</v>
      </c>
      <c r="H20" s="376" t="s">
        <v>359</v>
      </c>
      <c r="I20" s="43"/>
    </row>
    <row r="21" spans="2:13" ht="81.75" customHeight="1" thickBot="1">
      <c r="B21" s="42"/>
      <c r="C21" s="313" t="s">
        <v>332</v>
      </c>
      <c r="D21" s="680" t="s">
        <v>360</v>
      </c>
      <c r="E21" s="600"/>
      <c r="F21" s="271">
        <v>0</v>
      </c>
      <c r="G21" s="339" t="s">
        <v>766</v>
      </c>
      <c r="H21" s="376" t="s">
        <v>361</v>
      </c>
      <c r="I21" s="43"/>
    </row>
    <row r="22" spans="2:13" ht="48.6" thickBot="1">
      <c r="B22" s="42"/>
      <c r="C22" s="314" t="s">
        <v>332</v>
      </c>
      <c r="D22" s="682" t="s">
        <v>362</v>
      </c>
      <c r="E22" s="604"/>
      <c r="F22" s="375" t="s">
        <v>363</v>
      </c>
      <c r="G22" s="495" t="s">
        <v>804</v>
      </c>
      <c r="H22" s="380" t="s">
        <v>364</v>
      </c>
      <c r="I22" s="43"/>
    </row>
    <row r="23" spans="2:13" ht="15" thickBot="1">
      <c r="B23" s="93"/>
      <c r="C23" s="317"/>
      <c r="D23" s="94"/>
      <c r="E23" s="94"/>
      <c r="F23" s="94"/>
      <c r="G23" s="496"/>
      <c r="H23" s="94"/>
      <c r="I23" s="95"/>
    </row>
    <row r="24" spans="2:13">
      <c r="C24" s="319"/>
    </row>
    <row r="25" spans="2:13">
      <c r="C25" s="286"/>
    </row>
    <row r="26" spans="2:13">
      <c r="C26" s="286"/>
    </row>
    <row r="27" spans="2:13">
      <c r="C27" s="286"/>
    </row>
    <row r="28" spans="2:13">
      <c r="C28" s="286"/>
    </row>
    <row r="29" spans="2:13">
      <c r="C29" s="286"/>
    </row>
    <row r="30" spans="2:13">
      <c r="C30" s="286"/>
    </row>
    <row r="31" spans="2:13">
      <c r="C31" s="286"/>
    </row>
    <row r="32" spans="2:13">
      <c r="C32" s="286"/>
    </row>
    <row r="33" spans="3:3">
      <c r="C33" s="286"/>
    </row>
    <row r="34" spans="3:3">
      <c r="C34" s="286"/>
    </row>
    <row r="35" spans="3:3">
      <c r="C35" s="286"/>
    </row>
    <row r="36" spans="3:3">
      <c r="C36" s="286"/>
    </row>
    <row r="37" spans="3:3">
      <c r="C37" s="286"/>
    </row>
    <row r="38" spans="3:3">
      <c r="C38" s="286"/>
    </row>
    <row r="39" spans="3:3">
      <c r="C39" s="286"/>
    </row>
    <row r="40" spans="3:3">
      <c r="C40" s="286"/>
    </row>
    <row r="41" spans="3:3">
      <c r="C41" s="286"/>
    </row>
    <row r="42" spans="3:3">
      <c r="C42" s="286"/>
    </row>
    <row r="43" spans="3:3">
      <c r="C43" s="286"/>
    </row>
    <row r="44" spans="3:3">
      <c r="C44" s="286"/>
    </row>
    <row r="45" spans="3:3">
      <c r="C45" s="286"/>
    </row>
    <row r="46" spans="3:3">
      <c r="C46" s="286"/>
    </row>
    <row r="47" spans="3:3">
      <c r="C47" s="286"/>
    </row>
    <row r="48" spans="3:3">
      <c r="C48" s="286"/>
    </row>
    <row r="49" spans="3:3">
      <c r="C49" s="286"/>
    </row>
    <row r="50" spans="3:3">
      <c r="C50" s="286"/>
    </row>
    <row r="51" spans="3:3">
      <c r="C51" s="286"/>
    </row>
    <row r="52" spans="3:3">
      <c r="C52" s="286"/>
    </row>
    <row r="53" spans="3:3">
      <c r="C53" s="286"/>
    </row>
    <row r="54" spans="3:3">
      <c r="C54" s="286"/>
    </row>
    <row r="55" spans="3:3">
      <c r="C55" s="286"/>
    </row>
    <row r="56" spans="3:3">
      <c r="C56" s="286"/>
    </row>
    <row r="57" spans="3:3">
      <c r="C57" s="286"/>
    </row>
    <row r="58" spans="3:3">
      <c r="C58" s="286"/>
    </row>
    <row r="59" spans="3:3">
      <c r="C59" s="286"/>
    </row>
    <row r="60" spans="3:3">
      <c r="C60" s="286"/>
    </row>
    <row r="61" spans="3:3">
      <c r="C61" s="286"/>
    </row>
    <row r="62" spans="3:3">
      <c r="C62" s="286"/>
    </row>
    <row r="63" spans="3:3">
      <c r="C63" s="286"/>
    </row>
    <row r="64" spans="3:3">
      <c r="C64" s="286"/>
    </row>
    <row r="65" spans="3:3">
      <c r="C65" s="286"/>
    </row>
    <row r="66" spans="3:3">
      <c r="C66" s="286"/>
    </row>
    <row r="67" spans="3:3">
      <c r="C67" s="286"/>
    </row>
    <row r="68" spans="3:3">
      <c r="C68" s="286"/>
    </row>
    <row r="69" spans="3:3">
      <c r="C69" s="286"/>
    </row>
    <row r="70" spans="3:3">
      <c r="C70" s="286"/>
    </row>
    <row r="71" spans="3:3">
      <c r="C71" s="286"/>
    </row>
    <row r="72" spans="3:3">
      <c r="C72" s="286"/>
    </row>
    <row r="73" spans="3:3">
      <c r="C73" s="286"/>
    </row>
    <row r="74" spans="3:3">
      <c r="C74" s="286"/>
    </row>
    <row r="75" spans="3:3">
      <c r="C75" s="286"/>
    </row>
    <row r="76" spans="3:3">
      <c r="C76" s="286"/>
    </row>
    <row r="77" spans="3:3">
      <c r="C77" s="286"/>
    </row>
    <row r="78" spans="3:3">
      <c r="C78" s="286"/>
    </row>
    <row r="79" spans="3:3">
      <c r="C79" s="286"/>
    </row>
    <row r="80" spans="3:3">
      <c r="C80" s="286"/>
    </row>
    <row r="81" spans="3:3">
      <c r="C81" s="286"/>
    </row>
    <row r="82" spans="3:3">
      <c r="C82" s="286"/>
    </row>
    <row r="83" spans="3:3">
      <c r="C83" s="286"/>
    </row>
    <row r="84" spans="3:3">
      <c r="C84" s="286"/>
    </row>
    <row r="85" spans="3:3">
      <c r="C85" s="286"/>
    </row>
    <row r="86" spans="3:3">
      <c r="C86" s="286"/>
    </row>
    <row r="87" spans="3:3">
      <c r="C87" s="286"/>
    </row>
    <row r="88" spans="3:3">
      <c r="C88" s="286"/>
    </row>
    <row r="89" spans="3:3">
      <c r="C89" s="286"/>
    </row>
    <row r="90" spans="3:3">
      <c r="C90" s="286"/>
    </row>
    <row r="91" spans="3:3">
      <c r="C91" s="286"/>
    </row>
    <row r="92" spans="3:3">
      <c r="C92" s="286"/>
    </row>
    <row r="93" spans="3:3">
      <c r="C93" s="286"/>
    </row>
    <row r="94" spans="3:3">
      <c r="C94" s="286"/>
    </row>
    <row r="95" spans="3:3">
      <c r="C95" s="286"/>
    </row>
    <row r="96" spans="3:3">
      <c r="C96" s="286"/>
    </row>
    <row r="97" spans="3:3">
      <c r="C97" s="286"/>
    </row>
    <row r="98" spans="3:3">
      <c r="C98" s="286"/>
    </row>
    <row r="99" spans="3:3">
      <c r="C99" s="286"/>
    </row>
    <row r="100" spans="3:3">
      <c r="C100" s="286"/>
    </row>
    <row r="101" spans="3:3">
      <c r="C101" s="286"/>
    </row>
    <row r="102" spans="3:3">
      <c r="C102" s="286"/>
    </row>
    <row r="103" spans="3:3">
      <c r="C103" s="286"/>
    </row>
    <row r="104" spans="3:3">
      <c r="C104" s="286"/>
    </row>
    <row r="105" spans="3:3">
      <c r="C105" s="286"/>
    </row>
    <row r="106" spans="3:3">
      <c r="C106" s="286"/>
    </row>
    <row r="107" spans="3:3">
      <c r="C107" s="286"/>
    </row>
    <row r="108" spans="3:3">
      <c r="C108" s="286"/>
    </row>
    <row r="109" spans="3:3">
      <c r="C109" s="286"/>
    </row>
    <row r="110" spans="3:3">
      <c r="C110" s="286"/>
    </row>
    <row r="111" spans="3:3">
      <c r="C111" s="286"/>
    </row>
    <row r="112" spans="3:3">
      <c r="C112" s="286"/>
    </row>
    <row r="113" spans="3:3">
      <c r="C113" s="286"/>
    </row>
    <row r="114" spans="3:3">
      <c r="C114" s="286"/>
    </row>
    <row r="115" spans="3:3">
      <c r="C115" s="286"/>
    </row>
    <row r="116" spans="3:3">
      <c r="C116" s="286"/>
    </row>
    <row r="117" spans="3:3">
      <c r="C117" s="286"/>
    </row>
    <row r="118" spans="3:3">
      <c r="C118" s="286"/>
    </row>
    <row r="119" spans="3:3">
      <c r="C119" s="286"/>
    </row>
    <row r="120" spans="3:3">
      <c r="C120" s="286"/>
    </row>
    <row r="121" spans="3:3">
      <c r="C121" s="286"/>
    </row>
    <row r="122" spans="3:3">
      <c r="C122" s="286"/>
    </row>
    <row r="123" spans="3:3">
      <c r="C123" s="286"/>
    </row>
    <row r="124" spans="3:3">
      <c r="C124" s="286"/>
    </row>
    <row r="125" spans="3:3">
      <c r="C125" s="286"/>
    </row>
    <row r="126" spans="3:3">
      <c r="C126" s="286"/>
    </row>
    <row r="127" spans="3:3">
      <c r="C127" s="286"/>
    </row>
    <row r="128" spans="3:3">
      <c r="C128" s="286"/>
    </row>
    <row r="129" spans="3:3">
      <c r="C129" s="286"/>
    </row>
    <row r="130" spans="3:3">
      <c r="C130" s="286"/>
    </row>
    <row r="131" spans="3:3">
      <c r="C131" s="286"/>
    </row>
    <row r="132" spans="3:3">
      <c r="C132" s="286"/>
    </row>
    <row r="133" spans="3:3">
      <c r="C133" s="286"/>
    </row>
    <row r="134" spans="3:3">
      <c r="C134" s="286"/>
    </row>
    <row r="135" spans="3:3">
      <c r="C135" s="286"/>
    </row>
    <row r="136" spans="3:3">
      <c r="C136" s="286"/>
    </row>
    <row r="137" spans="3:3">
      <c r="C137" s="286"/>
    </row>
    <row r="138" spans="3:3">
      <c r="C138" s="286"/>
    </row>
    <row r="139" spans="3:3">
      <c r="C139" s="286"/>
    </row>
    <row r="140" spans="3:3">
      <c r="C140" s="286"/>
    </row>
    <row r="141" spans="3:3">
      <c r="C141" s="286"/>
    </row>
    <row r="142" spans="3:3">
      <c r="C142" s="286"/>
    </row>
    <row r="143" spans="3:3">
      <c r="C143" s="286"/>
    </row>
    <row r="144" spans="3:3">
      <c r="C144" s="286"/>
    </row>
    <row r="145" spans="3:3">
      <c r="C145" s="286"/>
    </row>
    <row r="146" spans="3:3">
      <c r="C146" s="286"/>
    </row>
    <row r="147" spans="3:3">
      <c r="C147" s="286"/>
    </row>
    <row r="148" spans="3:3">
      <c r="C148" s="286"/>
    </row>
    <row r="149" spans="3:3">
      <c r="C149" s="286"/>
    </row>
    <row r="150" spans="3:3">
      <c r="C150" s="286"/>
    </row>
    <row r="151" spans="3:3">
      <c r="C151" s="286"/>
    </row>
    <row r="152" spans="3:3">
      <c r="C152" s="286"/>
    </row>
    <row r="153" spans="3:3">
      <c r="C153" s="286"/>
    </row>
    <row r="154" spans="3:3">
      <c r="C154" s="286"/>
    </row>
    <row r="155" spans="3:3">
      <c r="C155" s="286"/>
    </row>
    <row r="156" spans="3:3">
      <c r="C156" s="286"/>
    </row>
    <row r="157" spans="3:3">
      <c r="C157" s="286"/>
    </row>
    <row r="158" spans="3:3">
      <c r="C158" s="286"/>
    </row>
    <row r="159" spans="3:3">
      <c r="C159" s="286"/>
    </row>
    <row r="160" spans="3:3">
      <c r="C160" s="286"/>
    </row>
    <row r="161" spans="3:3">
      <c r="C161" s="286"/>
    </row>
    <row r="162" spans="3:3">
      <c r="C162" s="286"/>
    </row>
    <row r="163" spans="3:3">
      <c r="C163" s="286"/>
    </row>
    <row r="164" spans="3:3">
      <c r="C164" s="286"/>
    </row>
    <row r="165" spans="3:3">
      <c r="C165" s="286"/>
    </row>
    <row r="166" spans="3:3">
      <c r="C166" s="286"/>
    </row>
    <row r="167" spans="3:3">
      <c r="C167" s="286"/>
    </row>
    <row r="168" spans="3:3">
      <c r="C168" s="286"/>
    </row>
    <row r="169" spans="3:3">
      <c r="C169" s="286"/>
    </row>
    <row r="170" spans="3:3">
      <c r="C170" s="286"/>
    </row>
    <row r="171" spans="3:3">
      <c r="C171" s="286"/>
    </row>
    <row r="172" spans="3:3">
      <c r="C172" s="286"/>
    </row>
    <row r="173" spans="3:3">
      <c r="C173" s="286"/>
    </row>
    <row r="174" spans="3:3">
      <c r="C174" s="286"/>
    </row>
    <row r="175" spans="3:3">
      <c r="C175" s="286"/>
    </row>
    <row r="176" spans="3:3">
      <c r="C176" s="286"/>
    </row>
    <row r="177" spans="3:3">
      <c r="C177" s="286"/>
    </row>
    <row r="178" spans="3:3">
      <c r="C178" s="286"/>
    </row>
    <row r="179" spans="3:3">
      <c r="C179" s="286"/>
    </row>
    <row r="180" spans="3:3">
      <c r="C180" s="286"/>
    </row>
    <row r="181" spans="3:3">
      <c r="C181" s="286"/>
    </row>
    <row r="182" spans="3:3">
      <c r="C182" s="286"/>
    </row>
    <row r="183" spans="3:3">
      <c r="C183" s="286"/>
    </row>
    <row r="184" spans="3:3">
      <c r="C184" s="286"/>
    </row>
    <row r="185" spans="3:3">
      <c r="C185" s="286"/>
    </row>
    <row r="186" spans="3:3">
      <c r="C186" s="286"/>
    </row>
    <row r="187" spans="3:3">
      <c r="C187" s="286"/>
    </row>
    <row r="188" spans="3:3">
      <c r="C188" s="286"/>
    </row>
    <row r="189" spans="3:3">
      <c r="C189" s="286"/>
    </row>
    <row r="190" spans="3:3">
      <c r="C190" s="286"/>
    </row>
    <row r="191" spans="3:3">
      <c r="C191" s="286"/>
    </row>
    <row r="192" spans="3:3">
      <c r="C192" s="286"/>
    </row>
    <row r="193" spans="3:3">
      <c r="C193" s="286"/>
    </row>
    <row r="194" spans="3:3">
      <c r="C194" s="286"/>
    </row>
    <row r="195" spans="3:3">
      <c r="C195" s="286"/>
    </row>
    <row r="196" spans="3:3">
      <c r="C196" s="286"/>
    </row>
    <row r="197" spans="3:3">
      <c r="C197" s="286"/>
    </row>
    <row r="198" spans="3:3">
      <c r="C198" s="286"/>
    </row>
    <row r="199" spans="3:3">
      <c r="C199" s="286"/>
    </row>
    <row r="200" spans="3:3">
      <c r="C200" s="286"/>
    </row>
    <row r="201" spans="3:3">
      <c r="C201" s="286"/>
    </row>
    <row r="202" spans="3:3">
      <c r="C202" s="286"/>
    </row>
    <row r="203" spans="3:3">
      <c r="C203" s="286"/>
    </row>
    <row r="204" spans="3:3">
      <c r="C204" s="286"/>
    </row>
    <row r="205" spans="3:3">
      <c r="C205" s="286"/>
    </row>
    <row r="206" spans="3:3">
      <c r="C206" s="286"/>
    </row>
    <row r="207" spans="3:3">
      <c r="C207" s="286"/>
    </row>
    <row r="208" spans="3:3">
      <c r="C208" s="286"/>
    </row>
    <row r="209" spans="3:3">
      <c r="C209" s="286"/>
    </row>
    <row r="210" spans="3:3">
      <c r="C210" s="286"/>
    </row>
    <row r="211" spans="3:3">
      <c r="C211" s="286"/>
    </row>
    <row r="212" spans="3:3">
      <c r="C212" s="286"/>
    </row>
    <row r="213" spans="3:3">
      <c r="C213" s="286"/>
    </row>
    <row r="214" spans="3:3">
      <c r="C214" s="286"/>
    </row>
    <row r="215" spans="3:3">
      <c r="C215" s="286"/>
    </row>
    <row r="216" spans="3:3">
      <c r="C216" s="286"/>
    </row>
    <row r="217" spans="3:3">
      <c r="C217" s="286"/>
    </row>
    <row r="218" spans="3:3">
      <c r="C218" s="286"/>
    </row>
    <row r="219" spans="3:3">
      <c r="C219" s="286"/>
    </row>
    <row r="220" spans="3:3">
      <c r="C220" s="286"/>
    </row>
    <row r="221" spans="3:3">
      <c r="C221" s="286"/>
    </row>
    <row r="222" spans="3:3">
      <c r="C222" s="286"/>
    </row>
    <row r="223" spans="3:3">
      <c r="C223" s="286"/>
    </row>
    <row r="224" spans="3:3">
      <c r="C224" s="286"/>
    </row>
    <row r="225" spans="3:3">
      <c r="C225" s="286"/>
    </row>
    <row r="226" spans="3:3">
      <c r="C226" s="286"/>
    </row>
    <row r="227" spans="3:3">
      <c r="C227" s="286"/>
    </row>
    <row r="228" spans="3:3">
      <c r="C228" s="286"/>
    </row>
    <row r="229" spans="3:3">
      <c r="C229" s="286"/>
    </row>
    <row r="230" spans="3:3">
      <c r="C230" s="286"/>
    </row>
    <row r="231" spans="3:3">
      <c r="C231" s="286"/>
    </row>
    <row r="232" spans="3:3">
      <c r="C232" s="286"/>
    </row>
    <row r="233" spans="3:3">
      <c r="C233" s="286"/>
    </row>
    <row r="234" spans="3:3">
      <c r="C234" s="286"/>
    </row>
    <row r="235" spans="3:3">
      <c r="C235" s="286"/>
    </row>
    <row r="236" spans="3:3">
      <c r="C236" s="286"/>
    </row>
    <row r="237" spans="3:3">
      <c r="C237" s="286"/>
    </row>
    <row r="238" spans="3:3">
      <c r="C238" s="286"/>
    </row>
    <row r="239" spans="3:3">
      <c r="C239" s="286"/>
    </row>
    <row r="240" spans="3:3">
      <c r="C240" s="286"/>
    </row>
    <row r="241" spans="3:3">
      <c r="C241" s="286"/>
    </row>
    <row r="242" spans="3:3">
      <c r="C242" s="286"/>
    </row>
    <row r="243" spans="3:3">
      <c r="C243" s="286"/>
    </row>
    <row r="244" spans="3:3">
      <c r="C244" s="286"/>
    </row>
    <row r="245" spans="3:3">
      <c r="C245" s="286"/>
    </row>
    <row r="246" spans="3:3">
      <c r="C246" s="286"/>
    </row>
    <row r="247" spans="3:3">
      <c r="C247" s="286"/>
    </row>
    <row r="248" spans="3:3">
      <c r="C248" s="286"/>
    </row>
    <row r="249" spans="3:3">
      <c r="C249" s="286"/>
    </row>
    <row r="250" spans="3:3">
      <c r="C250" s="286"/>
    </row>
    <row r="251" spans="3:3">
      <c r="C251" s="286"/>
    </row>
    <row r="252" spans="3:3">
      <c r="C252" s="286"/>
    </row>
    <row r="253" spans="3:3">
      <c r="C253" s="286"/>
    </row>
    <row r="254" spans="3:3">
      <c r="C254" s="286"/>
    </row>
    <row r="255" spans="3:3">
      <c r="C255" s="286"/>
    </row>
    <row r="256" spans="3:3">
      <c r="C256" s="286"/>
    </row>
    <row r="257" spans="3:3">
      <c r="C257" s="286"/>
    </row>
    <row r="258" spans="3:3">
      <c r="C258" s="286"/>
    </row>
    <row r="259" spans="3:3">
      <c r="C259" s="286"/>
    </row>
    <row r="260" spans="3:3">
      <c r="C260" s="286"/>
    </row>
    <row r="261" spans="3:3">
      <c r="C261" s="286"/>
    </row>
    <row r="262" spans="3:3">
      <c r="C262" s="286"/>
    </row>
    <row r="263" spans="3:3">
      <c r="C263" s="286"/>
    </row>
    <row r="264" spans="3:3">
      <c r="C264" s="286"/>
    </row>
    <row r="265" spans="3:3">
      <c r="C265" s="286"/>
    </row>
    <row r="266" spans="3:3">
      <c r="C266" s="286"/>
    </row>
    <row r="267" spans="3:3">
      <c r="C267" s="286"/>
    </row>
    <row r="268" spans="3:3">
      <c r="C268" s="286"/>
    </row>
    <row r="269" spans="3:3">
      <c r="C269" s="286"/>
    </row>
    <row r="270" spans="3:3">
      <c r="C270" s="286"/>
    </row>
    <row r="271" spans="3:3">
      <c r="C271" s="286"/>
    </row>
    <row r="272" spans="3:3">
      <c r="C272" s="286"/>
    </row>
    <row r="273" spans="3:3">
      <c r="C273" s="286"/>
    </row>
    <row r="274" spans="3:3">
      <c r="C274" s="286"/>
    </row>
    <row r="275" spans="3:3">
      <c r="C275" s="286"/>
    </row>
    <row r="276" spans="3:3">
      <c r="C276" s="286"/>
    </row>
    <row r="277" spans="3:3">
      <c r="C277" s="286"/>
    </row>
    <row r="278" spans="3:3">
      <c r="C278" s="286"/>
    </row>
    <row r="279" spans="3:3">
      <c r="C279" s="286"/>
    </row>
    <row r="280" spans="3:3">
      <c r="C280" s="286"/>
    </row>
    <row r="281" spans="3:3">
      <c r="C281" s="286"/>
    </row>
    <row r="282" spans="3:3">
      <c r="C282" s="286"/>
    </row>
    <row r="283" spans="3:3">
      <c r="C283" s="286"/>
    </row>
    <row r="284" spans="3:3">
      <c r="C284" s="286"/>
    </row>
    <row r="285" spans="3:3">
      <c r="C285" s="286"/>
    </row>
    <row r="286" spans="3:3">
      <c r="C286" s="286"/>
    </row>
    <row r="287" spans="3:3">
      <c r="C287" s="286"/>
    </row>
    <row r="288" spans="3:3">
      <c r="C288" s="286"/>
    </row>
    <row r="289" spans="3:3">
      <c r="C289" s="286"/>
    </row>
    <row r="290" spans="3:3">
      <c r="C290" s="286"/>
    </row>
    <row r="291" spans="3:3">
      <c r="C291" s="286"/>
    </row>
    <row r="292" spans="3:3">
      <c r="C292" s="286"/>
    </row>
    <row r="293" spans="3:3">
      <c r="C293" s="286"/>
    </row>
    <row r="294" spans="3:3">
      <c r="C294" s="286"/>
    </row>
    <row r="295" spans="3:3">
      <c r="C295" s="286"/>
    </row>
    <row r="296" spans="3:3">
      <c r="C296" s="286"/>
    </row>
    <row r="297" spans="3:3">
      <c r="C297" s="286"/>
    </row>
    <row r="298" spans="3:3">
      <c r="C298" s="286"/>
    </row>
    <row r="299" spans="3:3">
      <c r="C299" s="286"/>
    </row>
    <row r="300" spans="3:3">
      <c r="C300" s="286"/>
    </row>
    <row r="301" spans="3:3">
      <c r="C301" s="286"/>
    </row>
    <row r="302" spans="3:3">
      <c r="C302" s="286"/>
    </row>
    <row r="303" spans="3:3">
      <c r="C303" s="286"/>
    </row>
    <row r="304" spans="3:3">
      <c r="C304" s="286"/>
    </row>
    <row r="305" spans="3:3">
      <c r="C305" s="286"/>
    </row>
    <row r="306" spans="3:3">
      <c r="C306" s="286"/>
    </row>
    <row r="307" spans="3:3">
      <c r="C307" s="286"/>
    </row>
    <row r="308" spans="3:3">
      <c r="C308" s="286"/>
    </row>
    <row r="309" spans="3:3">
      <c r="C309" s="286"/>
    </row>
    <row r="310" spans="3:3">
      <c r="C310" s="286"/>
    </row>
    <row r="311" spans="3:3">
      <c r="C311" s="286"/>
    </row>
    <row r="312" spans="3:3">
      <c r="C312" s="286"/>
    </row>
    <row r="313" spans="3:3">
      <c r="C313" s="286"/>
    </row>
    <row r="314" spans="3:3">
      <c r="C314" s="286"/>
    </row>
    <row r="315" spans="3:3">
      <c r="C315" s="286"/>
    </row>
    <row r="316" spans="3:3">
      <c r="C316" s="286"/>
    </row>
    <row r="317" spans="3:3">
      <c r="C317" s="286"/>
    </row>
    <row r="318" spans="3:3">
      <c r="C318" s="286"/>
    </row>
    <row r="319" spans="3:3">
      <c r="C319" s="286"/>
    </row>
    <row r="320" spans="3:3">
      <c r="C320" s="286"/>
    </row>
    <row r="321" spans="3:3">
      <c r="C321" s="286"/>
    </row>
    <row r="322" spans="3:3">
      <c r="C322" s="286"/>
    </row>
    <row r="323" spans="3:3">
      <c r="C323" s="286"/>
    </row>
    <row r="324" spans="3:3">
      <c r="C324" s="286"/>
    </row>
    <row r="325" spans="3:3">
      <c r="C325" s="286"/>
    </row>
    <row r="326" spans="3:3">
      <c r="C326" s="286"/>
    </row>
    <row r="327" spans="3:3">
      <c r="C327" s="286"/>
    </row>
    <row r="328" spans="3:3">
      <c r="C328" s="286"/>
    </row>
    <row r="329" spans="3:3">
      <c r="C329" s="286"/>
    </row>
    <row r="330" spans="3:3">
      <c r="C330" s="286"/>
    </row>
    <row r="331" spans="3:3">
      <c r="C331" s="286"/>
    </row>
    <row r="332" spans="3:3">
      <c r="C332" s="286"/>
    </row>
    <row r="333" spans="3:3">
      <c r="C333" s="286"/>
    </row>
    <row r="334" spans="3:3">
      <c r="C334" s="286"/>
    </row>
    <row r="335" spans="3:3">
      <c r="C335" s="286"/>
    </row>
    <row r="336" spans="3:3">
      <c r="C336" s="286"/>
    </row>
    <row r="337" spans="3:3">
      <c r="C337" s="286"/>
    </row>
    <row r="338" spans="3:3">
      <c r="C338" s="286"/>
    </row>
    <row r="339" spans="3:3">
      <c r="C339" s="286"/>
    </row>
    <row r="340" spans="3:3">
      <c r="C340" s="286"/>
    </row>
    <row r="341" spans="3:3">
      <c r="C341" s="286"/>
    </row>
    <row r="342" spans="3:3">
      <c r="C342" s="286"/>
    </row>
    <row r="343" spans="3:3">
      <c r="C343" s="286"/>
    </row>
    <row r="344" spans="3:3">
      <c r="C344" s="286"/>
    </row>
    <row r="345" spans="3:3">
      <c r="C345" s="286"/>
    </row>
    <row r="346" spans="3:3">
      <c r="C346" s="286"/>
    </row>
    <row r="347" spans="3:3">
      <c r="C347" s="286"/>
    </row>
    <row r="348" spans="3:3">
      <c r="C348" s="286"/>
    </row>
    <row r="349" spans="3:3">
      <c r="C349" s="286"/>
    </row>
    <row r="350" spans="3:3">
      <c r="C350" s="286"/>
    </row>
    <row r="351" spans="3:3">
      <c r="C351" s="286"/>
    </row>
    <row r="352" spans="3:3">
      <c r="C352" s="286"/>
    </row>
    <row r="353" spans="3:3">
      <c r="C353" s="286"/>
    </row>
    <row r="354" spans="3:3">
      <c r="C354" s="286"/>
    </row>
    <row r="355" spans="3:3">
      <c r="C355" s="286"/>
    </row>
    <row r="356" spans="3:3">
      <c r="C356" s="286"/>
    </row>
    <row r="357" spans="3:3">
      <c r="C357" s="286"/>
    </row>
    <row r="358" spans="3:3">
      <c r="C358" s="286"/>
    </row>
    <row r="359" spans="3:3">
      <c r="C359" s="286"/>
    </row>
    <row r="360" spans="3:3">
      <c r="C360" s="286"/>
    </row>
    <row r="361" spans="3:3">
      <c r="C361" s="286"/>
    </row>
    <row r="362" spans="3:3">
      <c r="C362" s="286"/>
    </row>
    <row r="363" spans="3:3">
      <c r="C363" s="286"/>
    </row>
    <row r="364" spans="3:3">
      <c r="C364" s="286"/>
    </row>
    <row r="365" spans="3:3">
      <c r="C365" s="286"/>
    </row>
    <row r="366" spans="3:3">
      <c r="C366" s="286"/>
    </row>
    <row r="367" spans="3:3">
      <c r="C367" s="286"/>
    </row>
    <row r="368" spans="3:3">
      <c r="C368" s="286"/>
    </row>
    <row r="369" spans="3:3">
      <c r="C369" s="286"/>
    </row>
    <row r="370" spans="3:3">
      <c r="C370" s="286"/>
    </row>
    <row r="371" spans="3:3">
      <c r="C371" s="286"/>
    </row>
    <row r="372" spans="3:3">
      <c r="C372" s="286"/>
    </row>
    <row r="373" spans="3:3">
      <c r="C373" s="286"/>
    </row>
    <row r="374" spans="3:3">
      <c r="C374" s="286"/>
    </row>
    <row r="375" spans="3:3">
      <c r="C375" s="286"/>
    </row>
    <row r="376" spans="3:3">
      <c r="C376" s="286"/>
    </row>
    <row r="377" spans="3:3">
      <c r="C377" s="286"/>
    </row>
    <row r="378" spans="3:3">
      <c r="C378" s="286"/>
    </row>
    <row r="379" spans="3:3">
      <c r="C379" s="286"/>
    </row>
    <row r="380" spans="3:3">
      <c r="C380" s="286"/>
    </row>
    <row r="381" spans="3:3">
      <c r="C381" s="286"/>
    </row>
    <row r="382" spans="3:3">
      <c r="C382" s="286"/>
    </row>
    <row r="383" spans="3:3">
      <c r="C383" s="286"/>
    </row>
    <row r="384" spans="3:3">
      <c r="C384" s="286"/>
    </row>
    <row r="385" spans="3:3">
      <c r="C385" s="286"/>
    </row>
    <row r="386" spans="3:3">
      <c r="C386" s="286"/>
    </row>
    <row r="387" spans="3:3">
      <c r="C387" s="286"/>
    </row>
    <row r="388" spans="3:3">
      <c r="C388" s="286"/>
    </row>
    <row r="389" spans="3:3">
      <c r="C389" s="286"/>
    </row>
    <row r="390" spans="3:3">
      <c r="C390" s="286"/>
    </row>
    <row r="391" spans="3:3">
      <c r="C391" s="286"/>
    </row>
    <row r="392" spans="3:3">
      <c r="C392" s="286"/>
    </row>
    <row r="393" spans="3:3">
      <c r="C393" s="286"/>
    </row>
    <row r="394" spans="3:3">
      <c r="C394" s="286"/>
    </row>
    <row r="395" spans="3:3">
      <c r="C395" s="286"/>
    </row>
    <row r="396" spans="3:3">
      <c r="C396" s="286"/>
    </row>
    <row r="397" spans="3:3">
      <c r="C397" s="286"/>
    </row>
    <row r="398" spans="3:3">
      <c r="C398" s="286"/>
    </row>
    <row r="399" spans="3:3">
      <c r="C399" s="286"/>
    </row>
    <row r="400" spans="3:3">
      <c r="C400" s="286"/>
    </row>
    <row r="401" spans="3:3">
      <c r="C401" s="286"/>
    </row>
    <row r="402" spans="3:3">
      <c r="C402" s="286"/>
    </row>
    <row r="403" spans="3:3">
      <c r="C403" s="286"/>
    </row>
    <row r="404" spans="3:3">
      <c r="C404" s="286"/>
    </row>
    <row r="405" spans="3:3">
      <c r="C405" s="286"/>
    </row>
    <row r="406" spans="3:3">
      <c r="C406" s="286"/>
    </row>
    <row r="407" spans="3:3">
      <c r="C407" s="286"/>
    </row>
    <row r="408" spans="3:3">
      <c r="C408" s="286"/>
    </row>
    <row r="409" spans="3:3">
      <c r="C409" s="286"/>
    </row>
    <row r="410" spans="3:3">
      <c r="C410" s="286"/>
    </row>
    <row r="411" spans="3:3">
      <c r="C411" s="286"/>
    </row>
    <row r="412" spans="3:3">
      <c r="C412" s="286"/>
    </row>
    <row r="413" spans="3:3">
      <c r="C413" s="286"/>
    </row>
    <row r="414" spans="3:3">
      <c r="C414" s="286"/>
    </row>
    <row r="415" spans="3:3">
      <c r="C415" s="286"/>
    </row>
    <row r="416" spans="3:3">
      <c r="C416" s="286"/>
    </row>
    <row r="417" spans="3:3">
      <c r="C417" s="286"/>
    </row>
    <row r="418" spans="3:3">
      <c r="C418" s="286"/>
    </row>
    <row r="419" spans="3:3">
      <c r="C419" s="286"/>
    </row>
    <row r="420" spans="3:3">
      <c r="C420" s="286"/>
    </row>
    <row r="421" spans="3:3">
      <c r="C421" s="286"/>
    </row>
    <row r="422" spans="3:3">
      <c r="C422" s="286"/>
    </row>
    <row r="423" spans="3:3">
      <c r="C423" s="286"/>
    </row>
    <row r="424" spans="3:3">
      <c r="C424" s="286"/>
    </row>
    <row r="425" spans="3:3">
      <c r="C425" s="286"/>
    </row>
    <row r="426" spans="3:3">
      <c r="C426" s="286"/>
    </row>
    <row r="427" spans="3:3">
      <c r="C427" s="286"/>
    </row>
    <row r="428" spans="3:3">
      <c r="C428" s="286"/>
    </row>
    <row r="429" spans="3:3">
      <c r="C429" s="286"/>
    </row>
    <row r="430" spans="3:3">
      <c r="C430" s="286"/>
    </row>
    <row r="431" spans="3:3">
      <c r="C431" s="286"/>
    </row>
    <row r="432" spans="3:3">
      <c r="C432" s="286"/>
    </row>
    <row r="433" spans="3:3">
      <c r="C433" s="286"/>
    </row>
    <row r="434" spans="3:3">
      <c r="C434" s="286"/>
    </row>
    <row r="435" spans="3:3">
      <c r="C435" s="286"/>
    </row>
    <row r="436" spans="3:3">
      <c r="C436" s="286"/>
    </row>
    <row r="437" spans="3:3">
      <c r="C437" s="286"/>
    </row>
    <row r="438" spans="3:3">
      <c r="C438" s="286"/>
    </row>
    <row r="439" spans="3:3">
      <c r="C439" s="286"/>
    </row>
    <row r="440" spans="3:3">
      <c r="C440" s="286"/>
    </row>
    <row r="441" spans="3:3">
      <c r="C441" s="286"/>
    </row>
    <row r="442" spans="3:3">
      <c r="C442" s="286"/>
    </row>
    <row r="443" spans="3:3">
      <c r="C443" s="286"/>
    </row>
    <row r="444" spans="3:3">
      <c r="C444" s="286"/>
    </row>
    <row r="445" spans="3:3">
      <c r="C445" s="286"/>
    </row>
    <row r="446" spans="3:3">
      <c r="C446" s="286"/>
    </row>
    <row r="447" spans="3:3">
      <c r="C447" s="286"/>
    </row>
    <row r="448" spans="3:3">
      <c r="C448" s="286"/>
    </row>
    <row r="449" spans="3:3">
      <c r="C449" s="286"/>
    </row>
    <row r="450" spans="3:3">
      <c r="C450" s="286"/>
    </row>
    <row r="451" spans="3:3">
      <c r="C451" s="286"/>
    </row>
    <row r="452" spans="3:3">
      <c r="C452" s="286"/>
    </row>
    <row r="453" spans="3:3">
      <c r="C453" s="286"/>
    </row>
    <row r="454" spans="3:3">
      <c r="C454" s="286"/>
    </row>
    <row r="455" spans="3:3">
      <c r="C455" s="286"/>
    </row>
    <row r="456" spans="3:3">
      <c r="C456" s="286"/>
    </row>
    <row r="457" spans="3:3">
      <c r="C457" s="286"/>
    </row>
    <row r="458" spans="3:3">
      <c r="C458" s="286"/>
    </row>
    <row r="459" spans="3:3">
      <c r="C459" s="286"/>
    </row>
    <row r="460" spans="3:3">
      <c r="C460" s="286"/>
    </row>
    <row r="461" spans="3:3">
      <c r="C461" s="286"/>
    </row>
    <row r="462" spans="3:3">
      <c r="C462" s="286"/>
    </row>
    <row r="463" spans="3:3">
      <c r="C463" s="286"/>
    </row>
    <row r="464" spans="3:3">
      <c r="C464" s="286"/>
    </row>
  </sheetData>
  <mergeCells count="20">
    <mergeCell ref="D11:H11"/>
    <mergeCell ref="D9:E9"/>
    <mergeCell ref="D10:E10"/>
    <mergeCell ref="D8:H8"/>
    <mergeCell ref="D19:E19"/>
    <mergeCell ref="D13:E13"/>
    <mergeCell ref="D18:E18"/>
    <mergeCell ref="D21:E21"/>
    <mergeCell ref="D17:E17"/>
    <mergeCell ref="D12:E12"/>
    <mergeCell ref="D22:E22"/>
    <mergeCell ref="D20:E20"/>
    <mergeCell ref="D14:E14"/>
    <mergeCell ref="D15:E15"/>
    <mergeCell ref="D16:H16"/>
    <mergeCell ref="C3:H3"/>
    <mergeCell ref="C4:H4"/>
    <mergeCell ref="C5:H5"/>
    <mergeCell ref="D7:E7"/>
    <mergeCell ref="C6:D6"/>
  </mergeCells>
  <pageMargins left="0.25" right="0.25" top="0.17" bottom="0.17" header="0.17" footer="0.17"/>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I684"/>
  <sheetViews>
    <sheetView topLeftCell="A24" zoomScale="98" zoomScaleNormal="98" workbookViewId="0">
      <selection activeCell="D26" sqref="D26"/>
    </sheetView>
  </sheetViews>
  <sheetFormatPr defaultColWidth="8.88671875" defaultRowHeight="14.4"/>
  <cols>
    <col min="1" max="1" width="1.33203125" customWidth="1"/>
    <col min="2" max="2" width="2" customWidth="1"/>
    <col min="3" max="3" width="43" customWidth="1"/>
    <col min="4" max="4" width="112.6640625" style="211" customWidth="1"/>
    <col min="5" max="5" width="2.44140625" customWidth="1"/>
    <col min="6" max="6" width="1.44140625" customWidth="1"/>
  </cols>
  <sheetData>
    <row r="1" spans="2:9" ht="15" thickBot="1">
      <c r="D1" s="6"/>
    </row>
    <row r="2" spans="2:9" ht="15" thickBot="1">
      <c r="B2" s="104"/>
      <c r="C2" s="61"/>
      <c r="D2" s="61"/>
      <c r="E2" s="62"/>
    </row>
    <row r="3" spans="2:9" ht="18" thickBot="1">
      <c r="B3" s="105"/>
      <c r="C3" s="692" t="s">
        <v>365</v>
      </c>
      <c r="D3" s="693"/>
      <c r="E3" s="106"/>
    </row>
    <row r="4" spans="2:9">
      <c r="B4" s="105"/>
      <c r="C4" s="322"/>
      <c r="D4" s="322"/>
      <c r="E4" s="106"/>
    </row>
    <row r="5" spans="2:9" ht="15" thickBot="1">
      <c r="B5" s="105"/>
      <c r="C5" s="323" t="s">
        <v>366</v>
      </c>
      <c r="D5" s="322"/>
      <c r="E5" s="106"/>
    </row>
    <row r="6" spans="2:9" ht="15" thickBot="1">
      <c r="B6" s="105"/>
      <c r="C6" s="329" t="s">
        <v>367</v>
      </c>
      <c r="D6" s="236" t="s">
        <v>368</v>
      </c>
      <c r="E6" s="106"/>
    </row>
    <row r="7" spans="2:9" ht="408.75" customHeight="1">
      <c r="B7" s="105"/>
      <c r="C7" s="381" t="s">
        <v>369</v>
      </c>
      <c r="D7" s="330" t="s">
        <v>826</v>
      </c>
      <c r="E7" s="106"/>
    </row>
    <row r="8" spans="2:9" ht="217.5" customHeight="1">
      <c r="B8" s="105"/>
      <c r="C8" s="382" t="s">
        <v>370</v>
      </c>
      <c r="D8" s="324" t="s">
        <v>827</v>
      </c>
      <c r="E8" s="106"/>
    </row>
    <row r="9" spans="2:9" ht="111" customHeight="1">
      <c r="B9" s="105"/>
      <c r="C9" s="383" t="s">
        <v>371</v>
      </c>
      <c r="D9" s="324" t="s">
        <v>828</v>
      </c>
      <c r="E9" s="106"/>
      <c r="I9" s="207"/>
    </row>
    <row r="10" spans="2:9" ht="168.75" customHeight="1">
      <c r="B10" s="105"/>
      <c r="C10" s="325" t="s">
        <v>372</v>
      </c>
      <c r="D10" s="324" t="s">
        <v>829</v>
      </c>
      <c r="E10" s="106"/>
    </row>
    <row r="11" spans="2:9" ht="105.75" customHeight="1" thickBot="1">
      <c r="B11" s="105"/>
      <c r="C11" s="326" t="s">
        <v>373</v>
      </c>
      <c r="D11" s="475" t="s">
        <v>830</v>
      </c>
      <c r="E11" s="106"/>
    </row>
    <row r="12" spans="2:9">
      <c r="B12" s="105"/>
      <c r="C12" s="322"/>
      <c r="D12" s="322"/>
      <c r="E12" s="106"/>
    </row>
    <row r="13" spans="2:9" ht="15" thickBot="1">
      <c r="B13" s="105"/>
      <c r="C13" s="694" t="s">
        <v>374</v>
      </c>
      <c r="D13" s="694"/>
      <c r="E13" s="106"/>
    </row>
    <row r="14" spans="2:9" ht="15" thickBot="1">
      <c r="B14" s="105"/>
      <c r="C14" s="237" t="s">
        <v>375</v>
      </c>
      <c r="D14" s="237" t="s">
        <v>368</v>
      </c>
      <c r="E14" s="106"/>
    </row>
    <row r="15" spans="2:9" ht="15" thickBot="1">
      <c r="B15" s="105"/>
      <c r="C15" s="691" t="s">
        <v>376</v>
      </c>
      <c r="D15" s="691"/>
      <c r="E15" s="106"/>
    </row>
    <row r="16" spans="2:9" ht="82.5" customHeight="1">
      <c r="B16" s="105"/>
      <c r="C16" s="331" t="s">
        <v>377</v>
      </c>
      <c r="D16" s="476" t="s">
        <v>803</v>
      </c>
      <c r="E16" s="106"/>
    </row>
    <row r="17" spans="2:5" ht="99" customHeight="1" thickBot="1">
      <c r="B17" s="105"/>
      <c r="C17" s="327" t="s">
        <v>378</v>
      </c>
      <c r="D17" s="384" t="s">
        <v>831</v>
      </c>
      <c r="E17" s="106"/>
    </row>
    <row r="18" spans="2:5" ht="15" thickBot="1">
      <c r="B18" s="105"/>
      <c r="C18" s="691" t="s">
        <v>379</v>
      </c>
      <c r="D18" s="691"/>
      <c r="E18" s="106"/>
    </row>
    <row r="19" spans="2:5" ht="82.8">
      <c r="B19" s="105"/>
      <c r="C19" s="331" t="s">
        <v>380</v>
      </c>
      <c r="D19" s="328" t="s">
        <v>774</v>
      </c>
      <c r="E19" s="106"/>
    </row>
    <row r="20" spans="2:5" ht="111" thickBot="1">
      <c r="B20" s="105"/>
      <c r="C20" s="327" t="s">
        <v>381</v>
      </c>
      <c r="D20" s="478" t="s">
        <v>832</v>
      </c>
      <c r="E20" s="106"/>
    </row>
    <row r="21" spans="2:5" ht="15" thickBot="1">
      <c r="B21" s="105"/>
      <c r="C21" s="691" t="s">
        <v>382</v>
      </c>
      <c r="D21" s="691"/>
      <c r="E21" s="106"/>
    </row>
    <row r="22" spans="2:5" ht="140.25" customHeight="1">
      <c r="B22" s="105"/>
      <c r="C22" s="332" t="s">
        <v>383</v>
      </c>
      <c r="D22" s="477" t="s">
        <v>833</v>
      </c>
      <c r="E22" s="106"/>
    </row>
    <row r="23" spans="2:5" ht="125.25" customHeight="1" thickBot="1">
      <c r="B23" s="105"/>
      <c r="C23" s="333" t="s">
        <v>384</v>
      </c>
      <c r="D23" s="478" t="s">
        <v>834</v>
      </c>
      <c r="E23" s="106"/>
    </row>
    <row r="24" spans="2:5" ht="49.5" customHeight="1" thickBot="1">
      <c r="B24" s="105"/>
      <c r="C24" s="107" t="s">
        <v>385</v>
      </c>
      <c r="D24" s="479" t="s">
        <v>813</v>
      </c>
      <c r="E24" s="106"/>
    </row>
    <row r="25" spans="2:5" ht="15" thickBot="1">
      <c r="B25" s="105"/>
      <c r="C25" s="691" t="s">
        <v>386</v>
      </c>
      <c r="D25" s="691"/>
      <c r="E25" s="106"/>
    </row>
    <row r="26" spans="2:5" ht="55.2">
      <c r="B26" s="105"/>
      <c r="C26" s="331" t="s">
        <v>387</v>
      </c>
      <c r="D26" s="480" t="s">
        <v>814</v>
      </c>
      <c r="E26" s="106"/>
    </row>
    <row r="27" spans="2:5" ht="27.6">
      <c r="B27" s="105"/>
      <c r="C27" s="325" t="s">
        <v>388</v>
      </c>
      <c r="D27" s="388" t="s">
        <v>775</v>
      </c>
      <c r="E27" s="106"/>
    </row>
    <row r="28" spans="2:5" ht="69">
      <c r="B28" s="105"/>
      <c r="C28" s="389" t="s">
        <v>389</v>
      </c>
      <c r="D28" s="473" t="s">
        <v>852</v>
      </c>
      <c r="E28" s="106"/>
    </row>
    <row r="29" spans="2:5" ht="69">
      <c r="B29" s="105"/>
      <c r="C29" s="203" t="s">
        <v>390</v>
      </c>
      <c r="D29" s="481" t="s">
        <v>835</v>
      </c>
      <c r="E29" s="106"/>
    </row>
    <row r="30" spans="2:5" ht="15" thickBot="1">
      <c r="B30" s="127"/>
      <c r="C30" s="334"/>
      <c r="D30" s="334"/>
      <c r="E30" s="128"/>
    </row>
    <row r="31" spans="2:5">
      <c r="C31" s="6"/>
      <c r="D31" s="6"/>
    </row>
    <row r="32" spans="2:5">
      <c r="C32" s="6"/>
      <c r="D32" s="6"/>
    </row>
    <row r="33" spans="3:4">
      <c r="C33" s="6"/>
      <c r="D33" s="6"/>
    </row>
    <row r="34" spans="3:4">
      <c r="C34" s="6"/>
      <c r="D34" s="6"/>
    </row>
    <row r="35" spans="3:4">
      <c r="C35" s="6"/>
      <c r="D35" s="6"/>
    </row>
    <row r="36" spans="3:4">
      <c r="C36" s="6"/>
      <c r="D36" s="6"/>
    </row>
    <row r="37" spans="3:4">
      <c r="C37" s="6"/>
      <c r="D37" s="6"/>
    </row>
    <row r="38" spans="3:4">
      <c r="C38" s="6"/>
      <c r="D38" s="6"/>
    </row>
    <row r="39" spans="3:4">
      <c r="C39" s="6"/>
      <c r="D39" s="6"/>
    </row>
    <row r="40" spans="3:4">
      <c r="C40" s="6"/>
      <c r="D40" s="6"/>
    </row>
    <row r="41" spans="3:4">
      <c r="C41" s="6"/>
      <c r="D41" s="6"/>
    </row>
    <row r="42" spans="3:4">
      <c r="C42" s="6"/>
      <c r="D42" s="6"/>
    </row>
    <row r="43" spans="3:4">
      <c r="C43" s="6"/>
      <c r="D43" s="6"/>
    </row>
    <row r="44" spans="3:4">
      <c r="C44" s="6"/>
      <c r="D44" s="6"/>
    </row>
    <row r="45" spans="3:4">
      <c r="C45" s="6"/>
      <c r="D45" s="6"/>
    </row>
    <row r="46" spans="3:4">
      <c r="C46" s="6"/>
      <c r="D46" s="6"/>
    </row>
    <row r="47" spans="3:4">
      <c r="C47" s="6"/>
      <c r="D47" s="6"/>
    </row>
    <row r="48" spans="3:4">
      <c r="C48" s="6"/>
      <c r="D48" s="6"/>
    </row>
    <row r="49" spans="3:4">
      <c r="C49" s="6"/>
      <c r="D49" s="6"/>
    </row>
    <row r="50" spans="3:4">
      <c r="C50" s="6"/>
      <c r="D50" s="6"/>
    </row>
    <row r="51" spans="3:4">
      <c r="C51" s="6"/>
      <c r="D51" s="6"/>
    </row>
    <row r="52" spans="3:4">
      <c r="C52" s="6"/>
      <c r="D52" s="6"/>
    </row>
    <row r="53" spans="3:4">
      <c r="C53" s="6"/>
      <c r="D53" s="6"/>
    </row>
    <row r="54" spans="3:4">
      <c r="C54" s="6"/>
      <c r="D54" s="6"/>
    </row>
    <row r="55" spans="3:4">
      <c r="C55" s="6"/>
      <c r="D55" s="6"/>
    </row>
    <row r="56" spans="3:4">
      <c r="C56" s="6"/>
      <c r="D56" s="6"/>
    </row>
    <row r="57" spans="3:4">
      <c r="C57" s="6"/>
      <c r="D57" s="6"/>
    </row>
    <row r="58" spans="3:4">
      <c r="C58" s="6"/>
      <c r="D58" s="6"/>
    </row>
    <row r="59" spans="3:4">
      <c r="C59" s="6"/>
      <c r="D59" s="6"/>
    </row>
    <row r="60" spans="3:4">
      <c r="C60" s="6"/>
      <c r="D60" s="6"/>
    </row>
    <row r="61" spans="3:4">
      <c r="C61" s="6"/>
      <c r="D61" s="6"/>
    </row>
    <row r="62" spans="3:4">
      <c r="C62" s="6"/>
      <c r="D62" s="6"/>
    </row>
    <row r="63" spans="3:4">
      <c r="C63" s="6"/>
      <c r="D63" s="6"/>
    </row>
    <row r="64" spans="3:4">
      <c r="C64" s="6"/>
      <c r="D64" s="6"/>
    </row>
    <row r="65" spans="3:4">
      <c r="C65" s="6"/>
      <c r="D65" s="6"/>
    </row>
    <row r="66" spans="3:4">
      <c r="C66" s="6"/>
      <c r="D66" s="6"/>
    </row>
    <row r="67" spans="3:4">
      <c r="C67" s="6"/>
      <c r="D67" s="6"/>
    </row>
    <row r="68" spans="3:4">
      <c r="C68" s="6"/>
      <c r="D68" s="6"/>
    </row>
    <row r="69" spans="3:4">
      <c r="C69" s="6"/>
      <c r="D69" s="6"/>
    </row>
    <row r="70" spans="3:4">
      <c r="C70" s="6"/>
      <c r="D70" s="6"/>
    </row>
    <row r="71" spans="3:4">
      <c r="C71" s="6"/>
      <c r="D71" s="6"/>
    </row>
    <row r="72" spans="3:4">
      <c r="C72" s="6"/>
      <c r="D72" s="6"/>
    </row>
    <row r="73" spans="3:4">
      <c r="C73" s="6"/>
      <c r="D73" s="6"/>
    </row>
    <row r="74" spans="3:4">
      <c r="C74" s="6"/>
      <c r="D74" s="6"/>
    </row>
    <row r="75" spans="3:4">
      <c r="C75" s="6"/>
      <c r="D75" s="6"/>
    </row>
    <row r="76" spans="3:4">
      <c r="C76" s="6"/>
      <c r="D76" s="6"/>
    </row>
    <row r="77" spans="3:4">
      <c r="C77" s="6"/>
      <c r="D77" s="6"/>
    </row>
    <row r="78" spans="3:4">
      <c r="C78" s="6"/>
      <c r="D78" s="6"/>
    </row>
    <row r="79" spans="3:4">
      <c r="C79" s="6"/>
      <c r="D79" s="6"/>
    </row>
    <row r="80" spans="3:4">
      <c r="C80" s="6"/>
      <c r="D80" s="6"/>
    </row>
    <row r="81" spans="3:4">
      <c r="C81" s="6"/>
      <c r="D81" s="6"/>
    </row>
    <row r="82" spans="3:4">
      <c r="C82" s="6"/>
      <c r="D82" s="6"/>
    </row>
    <row r="83" spans="3:4">
      <c r="C83" s="6"/>
      <c r="D83" s="6"/>
    </row>
    <row r="84" spans="3:4">
      <c r="C84" s="6"/>
      <c r="D84" s="6"/>
    </row>
    <row r="85" spans="3:4">
      <c r="C85" s="6"/>
      <c r="D85" s="6"/>
    </row>
    <row r="86" spans="3:4">
      <c r="C86" s="6"/>
      <c r="D86" s="6"/>
    </row>
    <row r="87" spans="3:4">
      <c r="C87" s="6"/>
      <c r="D87" s="6"/>
    </row>
    <row r="88" spans="3:4">
      <c r="C88" s="6"/>
      <c r="D88" s="6"/>
    </row>
    <row r="89" spans="3:4">
      <c r="C89" s="6"/>
      <c r="D89" s="6"/>
    </row>
    <row r="90" spans="3:4">
      <c r="C90" s="6"/>
      <c r="D90" s="6"/>
    </row>
    <row r="91" spans="3:4">
      <c r="C91" s="6"/>
      <c r="D91" s="6"/>
    </row>
    <row r="92" spans="3:4">
      <c r="C92" s="6"/>
      <c r="D92" s="6"/>
    </row>
    <row r="93" spans="3:4">
      <c r="C93" s="6"/>
      <c r="D93" s="6"/>
    </row>
    <row r="94" spans="3:4">
      <c r="C94" s="6"/>
      <c r="D94" s="6"/>
    </row>
    <row r="95" spans="3:4">
      <c r="C95" s="6"/>
      <c r="D95" s="6"/>
    </row>
    <row r="96" spans="3:4">
      <c r="C96" s="6"/>
      <c r="D96" s="6"/>
    </row>
    <row r="97" spans="3:4">
      <c r="C97" s="6"/>
      <c r="D97" s="6"/>
    </row>
    <row r="98" spans="3:4">
      <c r="C98" s="6"/>
      <c r="D98" s="6"/>
    </row>
    <row r="99" spans="3:4">
      <c r="C99" s="6"/>
      <c r="D99" s="6"/>
    </row>
    <row r="100" spans="3:4">
      <c r="C100" s="6"/>
      <c r="D100" s="6"/>
    </row>
    <row r="101" spans="3:4">
      <c r="C101" s="6"/>
      <c r="D101" s="6"/>
    </row>
    <row r="102" spans="3:4">
      <c r="C102" s="6"/>
      <c r="D102" s="6"/>
    </row>
    <row r="103" spans="3:4">
      <c r="C103" s="6"/>
      <c r="D103" s="6"/>
    </row>
    <row r="104" spans="3:4">
      <c r="C104" s="6"/>
      <c r="D104" s="6"/>
    </row>
    <row r="105" spans="3:4">
      <c r="C105" s="6"/>
      <c r="D105" s="6"/>
    </row>
    <row r="106" spans="3:4">
      <c r="C106" s="6"/>
      <c r="D106" s="6"/>
    </row>
    <row r="107" spans="3:4">
      <c r="C107" s="6"/>
      <c r="D107" s="6"/>
    </row>
    <row r="108" spans="3:4">
      <c r="C108" s="6"/>
      <c r="D108" s="6"/>
    </row>
    <row r="109" spans="3:4">
      <c r="C109" s="6"/>
      <c r="D109" s="6"/>
    </row>
    <row r="110" spans="3:4">
      <c r="C110" s="6"/>
      <c r="D110" s="6"/>
    </row>
    <row r="111" spans="3:4">
      <c r="C111" s="6"/>
      <c r="D111" s="6"/>
    </row>
    <row r="112" spans="3:4">
      <c r="C112" s="6"/>
      <c r="D112" s="6"/>
    </row>
    <row r="113" spans="3:4">
      <c r="C113" s="6"/>
      <c r="D113" s="6"/>
    </row>
    <row r="114" spans="3:4">
      <c r="C114" s="6"/>
      <c r="D114" s="6"/>
    </row>
    <row r="115" spans="3:4">
      <c r="C115" s="6"/>
      <c r="D115" s="6"/>
    </row>
    <row r="116" spans="3:4">
      <c r="C116" s="6"/>
      <c r="D116" s="6"/>
    </row>
    <row r="117" spans="3:4">
      <c r="C117" s="6"/>
      <c r="D117" s="6"/>
    </row>
    <row r="118" spans="3:4">
      <c r="C118" s="6"/>
      <c r="D118" s="6"/>
    </row>
    <row r="119" spans="3:4">
      <c r="C119" s="6"/>
      <c r="D119" s="6"/>
    </row>
    <row r="120" spans="3:4">
      <c r="C120" s="6"/>
      <c r="D120" s="6"/>
    </row>
    <row r="121" spans="3:4">
      <c r="C121" s="6"/>
      <c r="D121" s="6"/>
    </row>
    <row r="122" spans="3:4">
      <c r="C122" s="6"/>
      <c r="D122" s="6"/>
    </row>
    <row r="123" spans="3:4">
      <c r="C123" s="6"/>
      <c r="D123" s="6"/>
    </row>
    <row r="124" spans="3:4">
      <c r="C124" s="6"/>
      <c r="D124" s="6"/>
    </row>
    <row r="125" spans="3:4">
      <c r="C125" s="6"/>
      <c r="D125" s="6"/>
    </row>
    <row r="126" spans="3:4">
      <c r="C126" s="6"/>
      <c r="D126" s="6"/>
    </row>
    <row r="127" spans="3:4">
      <c r="C127" s="6"/>
      <c r="D127" s="6"/>
    </row>
    <row r="128" spans="3:4">
      <c r="C128" s="6"/>
      <c r="D128" s="6"/>
    </row>
    <row r="129" spans="3:4">
      <c r="C129" s="6"/>
      <c r="D129" s="6"/>
    </row>
    <row r="130" spans="3:4">
      <c r="C130" s="6"/>
      <c r="D130" s="6"/>
    </row>
    <row r="131" spans="3:4">
      <c r="C131" s="6"/>
      <c r="D131" s="6"/>
    </row>
    <row r="132" spans="3:4">
      <c r="C132" s="6"/>
      <c r="D132" s="6"/>
    </row>
    <row r="133" spans="3:4">
      <c r="C133" s="6"/>
      <c r="D133" s="6"/>
    </row>
    <row r="134" spans="3:4">
      <c r="C134" s="6"/>
      <c r="D134" s="6"/>
    </row>
    <row r="135" spans="3:4">
      <c r="C135" s="6"/>
      <c r="D135" s="6"/>
    </row>
    <row r="136" spans="3:4">
      <c r="C136" s="6"/>
      <c r="D136" s="6"/>
    </row>
    <row r="137" spans="3:4">
      <c r="C137" s="6"/>
      <c r="D137" s="6"/>
    </row>
    <row r="138" spans="3:4">
      <c r="C138" s="6"/>
      <c r="D138" s="6"/>
    </row>
    <row r="139" spans="3:4">
      <c r="C139" s="6"/>
      <c r="D139" s="6"/>
    </row>
    <row r="140" spans="3:4">
      <c r="C140" s="6"/>
      <c r="D140" s="6"/>
    </row>
    <row r="141" spans="3:4">
      <c r="C141" s="6"/>
      <c r="D141" s="6"/>
    </row>
    <row r="142" spans="3:4">
      <c r="C142" s="6"/>
      <c r="D142" s="6"/>
    </row>
    <row r="143" spans="3:4">
      <c r="C143" s="6"/>
      <c r="D143" s="6"/>
    </row>
    <row r="144" spans="3:4">
      <c r="C144" s="6"/>
      <c r="D144" s="6"/>
    </row>
    <row r="145" spans="3:4">
      <c r="C145" s="6"/>
      <c r="D145" s="6"/>
    </row>
    <row r="146" spans="3:4">
      <c r="C146" s="6"/>
      <c r="D146" s="6"/>
    </row>
    <row r="147" spans="3:4">
      <c r="C147" s="6"/>
      <c r="D147" s="6"/>
    </row>
    <row r="148" spans="3:4">
      <c r="C148" s="6"/>
      <c r="D148" s="6"/>
    </row>
    <row r="149" spans="3:4">
      <c r="C149" s="6"/>
      <c r="D149" s="6"/>
    </row>
    <row r="150" spans="3:4">
      <c r="C150" s="6"/>
      <c r="D150" s="6"/>
    </row>
    <row r="151" spans="3:4">
      <c r="C151" s="6"/>
      <c r="D151" s="6"/>
    </row>
    <row r="152" spans="3:4">
      <c r="C152" s="6"/>
      <c r="D152" s="6"/>
    </row>
    <row r="153" spans="3:4">
      <c r="C153" s="6"/>
      <c r="D153" s="6"/>
    </row>
    <row r="154" spans="3:4">
      <c r="C154" s="6"/>
      <c r="D154" s="6"/>
    </row>
    <row r="155" spans="3:4">
      <c r="C155" s="6"/>
      <c r="D155" s="6"/>
    </row>
    <row r="156" spans="3:4">
      <c r="C156" s="6"/>
      <c r="D156" s="6"/>
    </row>
    <row r="157" spans="3:4">
      <c r="C157" s="6"/>
      <c r="D157" s="6"/>
    </row>
    <row r="158" spans="3:4">
      <c r="C158" s="6"/>
      <c r="D158" s="6"/>
    </row>
    <row r="159" spans="3:4">
      <c r="C159" s="6"/>
      <c r="D159" s="6"/>
    </row>
    <row r="160" spans="3:4">
      <c r="C160" s="6"/>
      <c r="D160" s="6"/>
    </row>
    <row r="161" spans="3:4">
      <c r="C161" s="6"/>
      <c r="D161" s="6"/>
    </row>
    <row r="162" spans="3:4">
      <c r="C162" s="6"/>
      <c r="D162" s="6"/>
    </row>
    <row r="163" spans="3:4">
      <c r="C163" s="6"/>
      <c r="D163" s="6"/>
    </row>
    <row r="164" spans="3:4">
      <c r="C164" s="6"/>
      <c r="D164" s="6"/>
    </row>
    <row r="165" spans="3:4">
      <c r="C165" s="6"/>
      <c r="D165" s="6"/>
    </row>
    <row r="166" spans="3:4">
      <c r="C166" s="6"/>
      <c r="D166" s="6"/>
    </row>
    <row r="167" spans="3:4">
      <c r="C167" s="6"/>
      <c r="D167" s="6"/>
    </row>
    <row r="168" spans="3:4">
      <c r="C168" s="6"/>
      <c r="D168" s="6"/>
    </row>
    <row r="169" spans="3:4">
      <c r="C169" s="6"/>
      <c r="D169" s="6"/>
    </row>
    <row r="170" spans="3:4">
      <c r="C170" s="6"/>
      <c r="D170" s="6"/>
    </row>
    <row r="171" spans="3:4">
      <c r="C171" s="6"/>
      <c r="D171" s="6"/>
    </row>
    <row r="172" spans="3:4">
      <c r="C172" s="6"/>
      <c r="D172" s="6"/>
    </row>
    <row r="173" spans="3:4">
      <c r="C173" s="6"/>
      <c r="D173" s="6"/>
    </row>
    <row r="174" spans="3:4">
      <c r="C174" s="6"/>
      <c r="D174" s="6"/>
    </row>
    <row r="175" spans="3:4">
      <c r="C175" s="6"/>
      <c r="D175" s="6"/>
    </row>
    <row r="176" spans="3:4">
      <c r="C176" s="6"/>
      <c r="D176" s="6"/>
    </row>
    <row r="177" spans="3:4">
      <c r="C177" s="6"/>
      <c r="D177" s="6"/>
    </row>
    <row r="178" spans="3:4">
      <c r="C178" s="6"/>
      <c r="D178" s="6"/>
    </row>
    <row r="179" spans="3:4">
      <c r="C179" s="6"/>
      <c r="D179" s="6"/>
    </row>
    <row r="180" spans="3:4">
      <c r="C180" s="6"/>
      <c r="D180" s="6"/>
    </row>
    <row r="181" spans="3:4">
      <c r="C181" s="6"/>
      <c r="D181" s="6"/>
    </row>
    <row r="182" spans="3:4">
      <c r="C182" s="6"/>
      <c r="D182" s="6"/>
    </row>
    <row r="183" spans="3:4">
      <c r="C183" s="6"/>
      <c r="D183" s="6"/>
    </row>
    <row r="184" spans="3:4">
      <c r="C184" s="6"/>
      <c r="D184" s="6"/>
    </row>
    <row r="185" spans="3:4">
      <c r="C185" s="6"/>
      <c r="D185" s="6"/>
    </row>
    <row r="186" spans="3:4">
      <c r="C186" s="6"/>
      <c r="D186" s="6"/>
    </row>
    <row r="187" spans="3:4">
      <c r="C187" s="6"/>
      <c r="D187" s="6"/>
    </row>
    <row r="188" spans="3:4">
      <c r="C188" s="6"/>
      <c r="D188" s="6"/>
    </row>
    <row r="189" spans="3:4">
      <c r="C189" s="6"/>
      <c r="D189" s="6"/>
    </row>
    <row r="190" spans="3:4">
      <c r="C190" s="6"/>
      <c r="D190" s="6"/>
    </row>
    <row r="191" spans="3:4">
      <c r="C191" s="6"/>
      <c r="D191" s="6"/>
    </row>
    <row r="192" spans="3:4">
      <c r="C192" s="6"/>
      <c r="D192" s="6"/>
    </row>
    <row r="193" spans="3:4">
      <c r="C193" s="6"/>
      <c r="D193" s="6"/>
    </row>
    <row r="194" spans="3:4">
      <c r="C194" s="6"/>
      <c r="D194" s="6"/>
    </row>
    <row r="195" spans="3:4">
      <c r="C195" s="6"/>
      <c r="D195" s="6"/>
    </row>
    <row r="196" spans="3:4">
      <c r="C196" s="6"/>
      <c r="D196" s="6"/>
    </row>
    <row r="197" spans="3:4">
      <c r="C197" s="6"/>
      <c r="D197" s="6"/>
    </row>
    <row r="198" spans="3:4">
      <c r="C198" s="6"/>
      <c r="D198" s="6"/>
    </row>
    <row r="199" spans="3:4">
      <c r="C199" s="6"/>
      <c r="D199" s="6"/>
    </row>
    <row r="200" spans="3:4">
      <c r="C200" s="6"/>
      <c r="D200" s="6"/>
    </row>
    <row r="201" spans="3:4">
      <c r="C201" s="6"/>
      <c r="D201" s="6"/>
    </row>
    <row r="202" spans="3:4">
      <c r="C202" s="6"/>
      <c r="D202" s="6"/>
    </row>
    <row r="203" spans="3:4">
      <c r="C203" s="6"/>
      <c r="D203" s="6"/>
    </row>
    <row r="204" spans="3:4">
      <c r="C204" s="6"/>
      <c r="D204" s="6"/>
    </row>
    <row r="205" spans="3:4">
      <c r="C205" s="6"/>
      <c r="D205" s="6"/>
    </row>
    <row r="206" spans="3:4">
      <c r="C206" s="6"/>
      <c r="D206" s="6"/>
    </row>
    <row r="207" spans="3:4">
      <c r="C207" s="6"/>
      <c r="D207" s="6"/>
    </row>
    <row r="208" spans="3:4">
      <c r="C208" s="6"/>
      <c r="D208" s="6"/>
    </row>
    <row r="209" spans="3:4">
      <c r="C209" s="6"/>
      <c r="D209" s="6"/>
    </row>
    <row r="210" spans="3:4">
      <c r="C210" s="6"/>
      <c r="D210" s="6"/>
    </row>
    <row r="211" spans="3:4">
      <c r="C211" s="6"/>
      <c r="D211" s="6"/>
    </row>
    <row r="212" spans="3:4">
      <c r="C212" s="6"/>
      <c r="D212" s="6"/>
    </row>
    <row r="213" spans="3:4">
      <c r="C213" s="6"/>
      <c r="D213" s="6"/>
    </row>
    <row r="214" spans="3:4">
      <c r="C214" s="6"/>
      <c r="D214" s="6"/>
    </row>
    <row r="215" spans="3:4">
      <c r="C215" s="6"/>
      <c r="D215" s="6"/>
    </row>
    <row r="216" spans="3:4">
      <c r="C216" s="6"/>
      <c r="D216" s="6"/>
    </row>
    <row r="217" spans="3:4">
      <c r="C217" s="6"/>
      <c r="D217" s="6"/>
    </row>
    <row r="218" spans="3:4">
      <c r="C218" s="6"/>
      <c r="D218" s="6"/>
    </row>
    <row r="219" spans="3:4">
      <c r="C219" s="6"/>
      <c r="D219" s="6"/>
    </row>
    <row r="220" spans="3:4">
      <c r="C220" s="6"/>
      <c r="D220" s="6"/>
    </row>
    <row r="221" spans="3:4">
      <c r="C221" s="6"/>
      <c r="D221" s="6"/>
    </row>
    <row r="222" spans="3:4">
      <c r="C222" s="6"/>
      <c r="D222" s="6"/>
    </row>
    <row r="223" spans="3:4">
      <c r="C223" s="6"/>
      <c r="D223" s="6"/>
    </row>
    <row r="224" spans="3:4">
      <c r="C224" s="6"/>
      <c r="D224" s="6"/>
    </row>
    <row r="225" spans="3:4">
      <c r="C225" s="6"/>
      <c r="D225" s="6"/>
    </row>
    <row r="226" spans="3:4">
      <c r="C226" s="6"/>
      <c r="D226" s="6"/>
    </row>
    <row r="227" spans="3:4">
      <c r="C227" s="6"/>
      <c r="D227" s="6"/>
    </row>
    <row r="228" spans="3:4">
      <c r="C228" s="6"/>
      <c r="D228" s="6"/>
    </row>
    <row r="229" spans="3:4">
      <c r="C229" s="6"/>
      <c r="D229" s="6"/>
    </row>
    <row r="230" spans="3:4">
      <c r="C230" s="6"/>
      <c r="D230" s="6"/>
    </row>
    <row r="231" spans="3:4">
      <c r="C231" s="6"/>
      <c r="D231" s="6"/>
    </row>
    <row r="232" spans="3:4">
      <c r="C232" s="6"/>
      <c r="D232" s="6"/>
    </row>
    <row r="233" spans="3:4">
      <c r="C233" s="6"/>
      <c r="D233" s="6"/>
    </row>
    <row r="234" spans="3:4">
      <c r="C234" s="6"/>
      <c r="D234" s="6"/>
    </row>
    <row r="235" spans="3:4">
      <c r="C235" s="6"/>
      <c r="D235" s="6"/>
    </row>
    <row r="236" spans="3:4">
      <c r="C236" s="6"/>
      <c r="D236" s="6"/>
    </row>
    <row r="237" spans="3:4">
      <c r="C237" s="6"/>
      <c r="D237" s="6"/>
    </row>
    <row r="238" spans="3:4">
      <c r="C238" s="6"/>
      <c r="D238" s="6"/>
    </row>
    <row r="239" spans="3:4">
      <c r="C239" s="6"/>
      <c r="D239" s="6"/>
    </row>
    <row r="240" spans="3:4">
      <c r="C240" s="6"/>
      <c r="D240" s="6"/>
    </row>
    <row r="241" spans="3:4">
      <c r="C241" s="6"/>
      <c r="D241" s="6"/>
    </row>
    <row r="242" spans="3:4">
      <c r="C242" s="6"/>
      <c r="D242" s="6"/>
    </row>
    <row r="243" spans="3:4">
      <c r="C243" s="6"/>
      <c r="D243" s="6"/>
    </row>
    <row r="244" spans="3:4">
      <c r="C244" s="6"/>
      <c r="D244" s="6"/>
    </row>
    <row r="245" spans="3:4">
      <c r="C245" s="6"/>
      <c r="D245" s="6"/>
    </row>
    <row r="246" spans="3:4">
      <c r="C246" s="6"/>
      <c r="D246" s="6"/>
    </row>
    <row r="247" spans="3:4">
      <c r="C247" s="6"/>
      <c r="D247" s="6"/>
    </row>
    <row r="248" spans="3:4">
      <c r="C248" s="6"/>
      <c r="D248" s="6"/>
    </row>
    <row r="249" spans="3:4">
      <c r="C249" s="6"/>
      <c r="D249" s="6"/>
    </row>
    <row r="250" spans="3:4">
      <c r="C250" s="6"/>
      <c r="D250" s="6"/>
    </row>
    <row r="251" spans="3:4">
      <c r="C251" s="6"/>
      <c r="D251" s="6"/>
    </row>
    <row r="252" spans="3:4">
      <c r="C252" s="6"/>
      <c r="D252" s="6"/>
    </row>
    <row r="253" spans="3:4">
      <c r="C253" s="6"/>
      <c r="D253" s="6"/>
    </row>
    <row r="254" spans="3:4">
      <c r="C254" s="6"/>
      <c r="D254" s="6"/>
    </row>
    <row r="255" spans="3:4">
      <c r="C255" s="6"/>
      <c r="D255" s="6"/>
    </row>
    <row r="256" spans="3:4">
      <c r="C256" s="6"/>
      <c r="D256" s="6"/>
    </row>
    <row r="257" spans="3:4">
      <c r="C257" s="6"/>
      <c r="D257" s="6"/>
    </row>
    <row r="258" spans="3:4">
      <c r="C258" s="6"/>
      <c r="D258" s="6"/>
    </row>
    <row r="259" spans="3:4">
      <c r="C259" s="6"/>
      <c r="D259" s="6"/>
    </row>
    <row r="260" spans="3:4">
      <c r="C260" s="6"/>
      <c r="D260" s="6"/>
    </row>
    <row r="261" spans="3:4">
      <c r="C261" s="6"/>
      <c r="D261" s="6"/>
    </row>
    <row r="262" spans="3:4">
      <c r="C262" s="6"/>
      <c r="D262" s="6"/>
    </row>
    <row r="263" spans="3:4">
      <c r="C263" s="6"/>
      <c r="D263" s="6"/>
    </row>
    <row r="264" spans="3:4">
      <c r="C264" s="6"/>
      <c r="D264" s="6"/>
    </row>
    <row r="265" spans="3:4">
      <c r="C265" s="6"/>
      <c r="D265" s="6"/>
    </row>
    <row r="266" spans="3:4">
      <c r="C266" s="6"/>
      <c r="D266" s="6"/>
    </row>
    <row r="267" spans="3:4">
      <c r="C267" s="6"/>
      <c r="D267" s="6"/>
    </row>
    <row r="268" spans="3:4">
      <c r="C268" s="6"/>
      <c r="D268" s="6"/>
    </row>
    <row r="269" spans="3:4">
      <c r="C269" s="6"/>
      <c r="D269" s="6"/>
    </row>
    <row r="270" spans="3:4">
      <c r="C270" s="6"/>
      <c r="D270" s="6"/>
    </row>
    <row r="271" spans="3:4">
      <c r="C271" s="6"/>
      <c r="D271" s="6"/>
    </row>
    <row r="272" spans="3:4">
      <c r="C272" s="6"/>
      <c r="D272" s="6"/>
    </row>
    <row r="273" spans="3:4">
      <c r="C273" s="6"/>
      <c r="D273" s="6"/>
    </row>
    <row r="274" spans="3:4">
      <c r="C274" s="6"/>
      <c r="D274" s="6"/>
    </row>
    <row r="275" spans="3:4">
      <c r="C275" s="6"/>
      <c r="D275" s="6"/>
    </row>
    <row r="276" spans="3:4">
      <c r="C276" s="6"/>
      <c r="D276" s="6"/>
    </row>
    <row r="277" spans="3:4">
      <c r="C277" s="6"/>
      <c r="D277" s="6"/>
    </row>
    <row r="278" spans="3:4">
      <c r="C278" s="6"/>
      <c r="D278" s="6"/>
    </row>
    <row r="279" spans="3:4">
      <c r="C279" s="6"/>
      <c r="D279" s="6"/>
    </row>
    <row r="280" spans="3:4">
      <c r="C280" s="6"/>
      <c r="D280" s="6"/>
    </row>
    <row r="281" spans="3:4">
      <c r="C281" s="6"/>
      <c r="D281" s="6"/>
    </row>
    <row r="282" spans="3:4">
      <c r="C282" s="6"/>
      <c r="D282" s="6"/>
    </row>
    <row r="283" spans="3:4">
      <c r="C283" s="6"/>
      <c r="D283" s="6"/>
    </row>
    <row r="284" spans="3:4">
      <c r="C284" s="6"/>
      <c r="D284" s="6"/>
    </row>
    <row r="285" spans="3:4">
      <c r="C285" s="6"/>
      <c r="D285" s="6"/>
    </row>
    <row r="286" spans="3:4">
      <c r="C286" s="6"/>
      <c r="D286" s="6"/>
    </row>
    <row r="287" spans="3:4">
      <c r="C287" s="6"/>
      <c r="D287" s="6"/>
    </row>
    <row r="288" spans="3:4">
      <c r="C288" s="6"/>
      <c r="D288" s="6"/>
    </row>
    <row r="289" spans="3:4">
      <c r="C289" s="6"/>
      <c r="D289" s="6"/>
    </row>
    <row r="290" spans="3:4">
      <c r="C290" s="6"/>
      <c r="D290" s="6"/>
    </row>
    <row r="291" spans="3:4">
      <c r="C291" s="6"/>
      <c r="D291" s="6"/>
    </row>
    <row r="292" spans="3:4">
      <c r="C292" s="6"/>
      <c r="D292" s="6"/>
    </row>
    <row r="293" spans="3:4">
      <c r="C293" s="6"/>
      <c r="D293" s="6"/>
    </row>
    <row r="294" spans="3:4">
      <c r="C294" s="6"/>
      <c r="D294" s="6"/>
    </row>
    <row r="295" spans="3:4">
      <c r="C295" s="6"/>
      <c r="D295" s="6"/>
    </row>
    <row r="296" spans="3:4">
      <c r="C296" s="6"/>
      <c r="D296" s="6"/>
    </row>
    <row r="297" spans="3:4">
      <c r="C297" s="6"/>
      <c r="D297" s="6"/>
    </row>
    <row r="298" spans="3:4">
      <c r="C298" s="6"/>
      <c r="D298" s="6"/>
    </row>
    <row r="299" spans="3:4">
      <c r="C299" s="6"/>
      <c r="D299" s="6"/>
    </row>
    <row r="300" spans="3:4">
      <c r="C300" s="6"/>
      <c r="D300" s="6"/>
    </row>
    <row r="301" spans="3:4">
      <c r="C301" s="6"/>
      <c r="D301" s="6"/>
    </row>
    <row r="302" spans="3:4">
      <c r="C302" s="6"/>
      <c r="D302" s="6"/>
    </row>
    <row r="303" spans="3:4">
      <c r="C303" s="6"/>
      <c r="D303" s="6"/>
    </row>
    <row r="304" spans="3:4">
      <c r="C304" s="6"/>
      <c r="D304" s="6"/>
    </row>
    <row r="305" spans="3:4">
      <c r="C305" s="6"/>
      <c r="D305" s="6"/>
    </row>
    <row r="306" spans="3:4">
      <c r="C306" s="6"/>
      <c r="D306" s="6"/>
    </row>
    <row r="307" spans="3:4">
      <c r="C307" s="6"/>
      <c r="D307" s="6"/>
    </row>
    <row r="308" spans="3:4">
      <c r="C308" s="6"/>
      <c r="D308" s="6"/>
    </row>
    <row r="309" spans="3:4">
      <c r="C309" s="6"/>
      <c r="D309" s="6"/>
    </row>
    <row r="310" spans="3:4">
      <c r="C310" s="6"/>
      <c r="D310" s="6"/>
    </row>
    <row r="311" spans="3:4">
      <c r="C311" s="6"/>
      <c r="D311" s="6"/>
    </row>
    <row r="312" spans="3:4">
      <c r="C312" s="6"/>
      <c r="D312" s="6"/>
    </row>
    <row r="313" spans="3:4">
      <c r="C313" s="6"/>
      <c r="D313" s="6"/>
    </row>
    <row r="314" spans="3:4">
      <c r="C314" s="6"/>
      <c r="D314" s="6"/>
    </row>
    <row r="315" spans="3:4">
      <c r="C315" s="6"/>
      <c r="D315" s="6"/>
    </row>
    <row r="316" spans="3:4">
      <c r="C316" s="6"/>
      <c r="D316" s="6"/>
    </row>
    <row r="317" spans="3:4">
      <c r="C317" s="6"/>
      <c r="D317" s="6"/>
    </row>
    <row r="318" spans="3:4">
      <c r="C318" s="6"/>
      <c r="D318" s="6"/>
    </row>
    <row r="319" spans="3:4">
      <c r="C319" s="6"/>
      <c r="D319" s="6"/>
    </row>
    <row r="320" spans="3:4">
      <c r="C320" s="6"/>
      <c r="D320" s="6"/>
    </row>
    <row r="321" spans="3:4">
      <c r="C321" s="6"/>
      <c r="D321" s="6"/>
    </row>
    <row r="322" spans="3:4">
      <c r="C322" s="6"/>
      <c r="D322" s="6"/>
    </row>
    <row r="323" spans="3:4">
      <c r="C323" s="6"/>
      <c r="D323" s="6"/>
    </row>
    <row r="324" spans="3:4">
      <c r="C324" s="6"/>
      <c r="D324" s="6"/>
    </row>
    <row r="325" spans="3:4">
      <c r="C325" s="6"/>
      <c r="D325" s="6"/>
    </row>
    <row r="326" spans="3:4">
      <c r="C326" s="6"/>
      <c r="D326" s="6"/>
    </row>
    <row r="327" spans="3:4">
      <c r="C327" s="6"/>
      <c r="D327" s="6"/>
    </row>
    <row r="328" spans="3:4">
      <c r="C328" s="6"/>
      <c r="D328" s="6"/>
    </row>
    <row r="329" spans="3:4">
      <c r="C329" s="6"/>
      <c r="D329" s="6"/>
    </row>
    <row r="330" spans="3:4">
      <c r="C330" s="6"/>
      <c r="D330" s="6"/>
    </row>
    <row r="331" spans="3:4">
      <c r="C331" s="6"/>
      <c r="D331" s="6"/>
    </row>
    <row r="332" spans="3:4">
      <c r="C332" s="6"/>
      <c r="D332" s="6"/>
    </row>
    <row r="333" spans="3:4">
      <c r="C333" s="6"/>
      <c r="D333" s="6"/>
    </row>
    <row r="334" spans="3:4">
      <c r="C334" s="6"/>
      <c r="D334" s="6"/>
    </row>
    <row r="335" spans="3:4">
      <c r="C335" s="6"/>
      <c r="D335" s="6"/>
    </row>
    <row r="336" spans="3:4">
      <c r="C336" s="6"/>
      <c r="D336" s="6"/>
    </row>
    <row r="337" spans="3:4">
      <c r="C337" s="6"/>
      <c r="D337" s="6"/>
    </row>
    <row r="338" spans="3:4">
      <c r="C338" s="6"/>
      <c r="D338" s="6"/>
    </row>
    <row r="339" spans="3:4">
      <c r="C339" s="6"/>
      <c r="D339" s="6"/>
    </row>
    <row r="340" spans="3:4">
      <c r="C340" s="6"/>
      <c r="D340" s="6"/>
    </row>
    <row r="341" spans="3:4">
      <c r="C341" s="6"/>
      <c r="D341" s="6"/>
    </row>
    <row r="342" spans="3:4">
      <c r="C342" s="6"/>
      <c r="D342" s="6"/>
    </row>
    <row r="343" spans="3:4">
      <c r="C343" s="6"/>
      <c r="D343" s="6"/>
    </row>
    <row r="344" spans="3:4">
      <c r="C344" s="6"/>
      <c r="D344" s="6"/>
    </row>
    <row r="345" spans="3:4">
      <c r="C345" s="6"/>
      <c r="D345" s="6"/>
    </row>
    <row r="346" spans="3:4">
      <c r="C346" s="6"/>
      <c r="D346" s="6"/>
    </row>
    <row r="347" spans="3:4">
      <c r="C347" s="6"/>
      <c r="D347" s="6"/>
    </row>
    <row r="348" spans="3:4">
      <c r="C348" s="6"/>
      <c r="D348" s="6"/>
    </row>
    <row r="349" spans="3:4">
      <c r="C349" s="6"/>
      <c r="D349" s="6"/>
    </row>
    <row r="350" spans="3:4">
      <c r="C350" s="6"/>
      <c r="D350" s="6"/>
    </row>
    <row r="351" spans="3:4">
      <c r="C351" s="6"/>
      <c r="D351" s="6"/>
    </row>
    <row r="352" spans="3:4">
      <c r="C352" s="6"/>
      <c r="D352" s="6"/>
    </row>
    <row r="353" spans="3:4">
      <c r="C353" s="6"/>
      <c r="D353" s="6"/>
    </row>
    <row r="354" spans="3:4">
      <c r="C354" s="6"/>
      <c r="D354" s="6"/>
    </row>
    <row r="355" spans="3:4">
      <c r="C355" s="6"/>
      <c r="D355" s="6"/>
    </row>
    <row r="356" spans="3:4">
      <c r="C356" s="6"/>
      <c r="D356" s="6"/>
    </row>
    <row r="357" spans="3:4">
      <c r="C357" s="6"/>
      <c r="D357" s="6"/>
    </row>
    <row r="358" spans="3:4">
      <c r="C358" s="6"/>
      <c r="D358" s="6"/>
    </row>
    <row r="359" spans="3:4">
      <c r="C359" s="6"/>
      <c r="D359" s="6"/>
    </row>
    <row r="360" spans="3:4">
      <c r="C360" s="6"/>
      <c r="D360" s="6"/>
    </row>
    <row r="361" spans="3:4">
      <c r="C361" s="6"/>
      <c r="D361" s="6"/>
    </row>
    <row r="362" spans="3:4">
      <c r="C362" s="6"/>
      <c r="D362" s="6"/>
    </row>
    <row r="363" spans="3:4">
      <c r="C363" s="6"/>
      <c r="D363" s="6"/>
    </row>
    <row r="364" spans="3:4">
      <c r="C364" s="6"/>
      <c r="D364" s="6"/>
    </row>
    <row r="365" spans="3:4">
      <c r="C365" s="6"/>
      <c r="D365" s="6"/>
    </row>
    <row r="366" spans="3:4">
      <c r="C366" s="6"/>
      <c r="D366" s="6"/>
    </row>
    <row r="367" spans="3:4">
      <c r="C367" s="6"/>
      <c r="D367" s="6"/>
    </row>
    <row r="368" spans="3:4">
      <c r="C368" s="6"/>
      <c r="D368" s="6"/>
    </row>
    <row r="369" spans="3:4">
      <c r="C369" s="6"/>
      <c r="D369" s="6"/>
    </row>
    <row r="370" spans="3:4">
      <c r="C370" s="6"/>
      <c r="D370" s="6"/>
    </row>
    <row r="371" spans="3:4">
      <c r="C371" s="6"/>
      <c r="D371" s="6"/>
    </row>
    <row r="372" spans="3:4">
      <c r="C372" s="6"/>
      <c r="D372" s="6"/>
    </row>
    <row r="373" spans="3:4">
      <c r="C373" s="6"/>
      <c r="D373" s="6"/>
    </row>
    <row r="374" spans="3:4">
      <c r="C374" s="6"/>
      <c r="D374" s="6"/>
    </row>
    <row r="375" spans="3:4">
      <c r="C375" s="6"/>
      <c r="D375" s="6"/>
    </row>
    <row r="376" spans="3:4">
      <c r="C376" s="6"/>
      <c r="D376" s="6"/>
    </row>
    <row r="377" spans="3:4">
      <c r="C377" s="6"/>
      <c r="D377" s="6"/>
    </row>
    <row r="378" spans="3:4">
      <c r="C378" s="6"/>
      <c r="D378" s="6"/>
    </row>
    <row r="379" spans="3:4">
      <c r="C379" s="6"/>
      <c r="D379" s="6"/>
    </row>
    <row r="380" spans="3:4">
      <c r="C380" s="6"/>
      <c r="D380" s="6"/>
    </row>
    <row r="381" spans="3:4">
      <c r="C381" s="6"/>
      <c r="D381" s="6"/>
    </row>
    <row r="382" spans="3:4">
      <c r="C382" s="6"/>
      <c r="D382" s="6"/>
    </row>
    <row r="383" spans="3:4">
      <c r="C383" s="6"/>
      <c r="D383" s="6"/>
    </row>
    <row r="384" spans="3:4">
      <c r="C384" s="6"/>
      <c r="D384" s="6"/>
    </row>
    <row r="385" spans="3:4">
      <c r="C385" s="6"/>
      <c r="D385" s="6"/>
    </row>
    <row r="386" spans="3:4">
      <c r="C386" s="6"/>
      <c r="D386" s="6"/>
    </row>
    <row r="387" spans="3:4">
      <c r="C387" s="6"/>
      <c r="D387" s="6"/>
    </row>
    <row r="388" spans="3:4">
      <c r="C388" s="6"/>
      <c r="D388" s="6"/>
    </row>
    <row r="389" spans="3:4">
      <c r="C389" s="6"/>
      <c r="D389" s="6"/>
    </row>
    <row r="390" spans="3:4">
      <c r="C390" s="6"/>
      <c r="D390" s="6"/>
    </row>
    <row r="391" spans="3:4">
      <c r="C391" s="6"/>
      <c r="D391" s="6"/>
    </row>
    <row r="392" spans="3:4">
      <c r="C392" s="6"/>
      <c r="D392" s="6"/>
    </row>
    <row r="393" spans="3:4">
      <c r="C393" s="6"/>
      <c r="D393" s="6"/>
    </row>
    <row r="394" spans="3:4">
      <c r="C394" s="6"/>
      <c r="D394" s="6"/>
    </row>
    <row r="395" spans="3:4">
      <c r="C395" s="6"/>
      <c r="D395" s="6"/>
    </row>
    <row r="396" spans="3:4">
      <c r="C396" s="6"/>
      <c r="D396" s="6"/>
    </row>
    <row r="397" spans="3:4">
      <c r="C397" s="6"/>
      <c r="D397" s="6"/>
    </row>
    <row r="398" spans="3:4">
      <c r="C398" s="6"/>
      <c r="D398" s="6"/>
    </row>
    <row r="399" spans="3:4">
      <c r="C399" s="6"/>
      <c r="D399" s="6"/>
    </row>
    <row r="400" spans="3:4">
      <c r="C400" s="6"/>
      <c r="D400" s="6"/>
    </row>
    <row r="401" spans="3:4">
      <c r="C401" s="6"/>
      <c r="D401" s="6"/>
    </row>
    <row r="402" spans="3:4">
      <c r="C402" s="6"/>
      <c r="D402" s="6"/>
    </row>
    <row r="403" spans="3:4">
      <c r="C403" s="6"/>
      <c r="D403" s="6"/>
    </row>
    <row r="404" spans="3:4">
      <c r="C404" s="6"/>
      <c r="D404" s="6"/>
    </row>
    <row r="405" spans="3:4">
      <c r="C405" s="6"/>
      <c r="D405" s="6"/>
    </row>
    <row r="406" spans="3:4">
      <c r="C406" s="6"/>
      <c r="D406" s="6"/>
    </row>
    <row r="407" spans="3:4">
      <c r="C407" s="6"/>
      <c r="D407" s="6"/>
    </row>
    <row r="408" spans="3:4">
      <c r="C408" s="6"/>
      <c r="D408" s="6"/>
    </row>
    <row r="409" spans="3:4">
      <c r="C409" s="6"/>
      <c r="D409" s="6"/>
    </row>
    <row r="410" spans="3:4">
      <c r="C410" s="6"/>
      <c r="D410" s="6"/>
    </row>
    <row r="411" spans="3:4">
      <c r="C411" s="6"/>
      <c r="D411" s="6"/>
    </row>
    <row r="412" spans="3:4">
      <c r="C412" s="6"/>
      <c r="D412" s="6"/>
    </row>
    <row r="413" spans="3:4">
      <c r="C413" s="6"/>
      <c r="D413" s="6"/>
    </row>
    <row r="414" spans="3:4">
      <c r="C414" s="6"/>
      <c r="D414" s="6"/>
    </row>
    <row r="415" spans="3:4">
      <c r="C415" s="6"/>
      <c r="D415" s="6"/>
    </row>
    <row r="416" spans="3:4">
      <c r="C416" s="6"/>
      <c r="D416" s="6"/>
    </row>
    <row r="417" spans="3:4">
      <c r="C417" s="6"/>
      <c r="D417" s="6"/>
    </row>
    <row r="418" spans="3:4">
      <c r="C418" s="6"/>
      <c r="D418" s="6"/>
    </row>
    <row r="419" spans="3:4">
      <c r="C419" s="6"/>
      <c r="D419" s="6"/>
    </row>
    <row r="420" spans="3:4">
      <c r="C420" s="6"/>
      <c r="D420" s="6"/>
    </row>
    <row r="421" spans="3:4">
      <c r="C421" s="6"/>
      <c r="D421" s="6"/>
    </row>
    <row r="422" spans="3:4">
      <c r="C422" s="6"/>
      <c r="D422" s="6"/>
    </row>
    <row r="423" spans="3:4">
      <c r="C423" s="6"/>
      <c r="D423" s="6"/>
    </row>
    <row r="424" spans="3:4">
      <c r="C424" s="6"/>
      <c r="D424" s="6"/>
    </row>
    <row r="425" spans="3:4">
      <c r="C425" s="6"/>
      <c r="D425" s="6"/>
    </row>
    <row r="426" spans="3:4">
      <c r="C426" s="6"/>
      <c r="D426" s="6"/>
    </row>
    <row r="427" spans="3:4">
      <c r="C427" s="6"/>
      <c r="D427" s="6"/>
    </row>
    <row r="428" spans="3:4">
      <c r="C428" s="6"/>
      <c r="D428" s="6"/>
    </row>
    <row r="429" spans="3:4">
      <c r="C429" s="6"/>
      <c r="D429" s="6"/>
    </row>
    <row r="430" spans="3:4">
      <c r="C430" s="6"/>
      <c r="D430" s="6"/>
    </row>
    <row r="431" spans="3:4">
      <c r="C431" s="6"/>
      <c r="D431" s="6"/>
    </row>
    <row r="432" spans="3:4">
      <c r="C432" s="6"/>
      <c r="D432" s="6"/>
    </row>
    <row r="433" spans="3:4">
      <c r="C433" s="6"/>
      <c r="D433" s="6"/>
    </row>
    <row r="434" spans="3:4">
      <c r="C434" s="6"/>
      <c r="D434" s="6"/>
    </row>
    <row r="435" spans="3:4">
      <c r="C435" s="6"/>
      <c r="D435" s="6"/>
    </row>
    <row r="436" spans="3:4">
      <c r="C436" s="6"/>
      <c r="D436" s="6"/>
    </row>
    <row r="437" spans="3:4">
      <c r="C437" s="6"/>
      <c r="D437" s="6"/>
    </row>
    <row r="438" spans="3:4">
      <c r="C438" s="6"/>
      <c r="D438" s="6"/>
    </row>
    <row r="439" spans="3:4">
      <c r="C439" s="6"/>
      <c r="D439" s="6"/>
    </row>
    <row r="440" spans="3:4">
      <c r="C440" s="6"/>
      <c r="D440" s="6"/>
    </row>
    <row r="441" spans="3:4">
      <c r="C441" s="6"/>
      <c r="D441" s="6"/>
    </row>
    <row r="442" spans="3:4">
      <c r="C442" s="6"/>
      <c r="D442" s="6"/>
    </row>
    <row r="443" spans="3:4">
      <c r="C443" s="6"/>
      <c r="D443" s="6"/>
    </row>
    <row r="444" spans="3:4">
      <c r="C444" s="6"/>
      <c r="D444" s="6"/>
    </row>
    <row r="445" spans="3:4">
      <c r="C445" s="6"/>
      <c r="D445" s="6"/>
    </row>
    <row r="446" spans="3:4">
      <c r="C446" s="6"/>
      <c r="D446" s="6"/>
    </row>
    <row r="447" spans="3:4">
      <c r="C447" s="6"/>
      <c r="D447" s="6"/>
    </row>
    <row r="448" spans="3:4">
      <c r="C448" s="6"/>
      <c r="D448" s="6"/>
    </row>
    <row r="449" spans="3:4">
      <c r="C449" s="6"/>
      <c r="D449" s="6"/>
    </row>
    <row r="450" spans="3:4">
      <c r="C450" s="6"/>
      <c r="D450" s="6"/>
    </row>
    <row r="451" spans="3:4">
      <c r="C451" s="6"/>
      <c r="D451" s="6"/>
    </row>
    <row r="452" spans="3:4">
      <c r="C452" s="6"/>
      <c r="D452" s="6"/>
    </row>
    <row r="453" spans="3:4">
      <c r="C453" s="6"/>
      <c r="D453" s="6"/>
    </row>
    <row r="454" spans="3:4">
      <c r="C454" s="6"/>
      <c r="D454" s="6"/>
    </row>
    <row r="455" spans="3:4">
      <c r="C455" s="6"/>
      <c r="D455" s="6"/>
    </row>
    <row r="456" spans="3:4">
      <c r="C456" s="6"/>
      <c r="D456" s="6"/>
    </row>
    <row r="457" spans="3:4">
      <c r="C457" s="6"/>
      <c r="D457" s="6"/>
    </row>
    <row r="458" spans="3:4">
      <c r="C458" s="6"/>
      <c r="D458" s="6"/>
    </row>
    <row r="459" spans="3:4">
      <c r="C459" s="6"/>
      <c r="D459" s="6"/>
    </row>
    <row r="460" spans="3:4">
      <c r="C460" s="6"/>
      <c r="D460" s="6"/>
    </row>
    <row r="461" spans="3:4">
      <c r="C461" s="6"/>
      <c r="D461" s="6"/>
    </row>
    <row r="462" spans="3:4">
      <c r="C462" s="6"/>
      <c r="D462" s="6"/>
    </row>
    <row r="463" spans="3:4">
      <c r="C463" s="6"/>
      <c r="D463" s="6"/>
    </row>
    <row r="464" spans="3:4">
      <c r="C464" s="6"/>
      <c r="D464" s="6"/>
    </row>
    <row r="465" spans="3:4">
      <c r="C465" s="6"/>
      <c r="D465" s="6"/>
    </row>
    <row r="466" spans="3:4">
      <c r="C466" s="6"/>
      <c r="D466" s="6"/>
    </row>
    <row r="467" spans="3:4">
      <c r="C467" s="6"/>
      <c r="D467" s="6"/>
    </row>
    <row r="468" spans="3:4">
      <c r="C468" s="6"/>
      <c r="D468" s="6"/>
    </row>
    <row r="469" spans="3:4">
      <c r="C469" s="6"/>
      <c r="D469" s="6"/>
    </row>
    <row r="470" spans="3:4">
      <c r="C470" s="6"/>
      <c r="D470" s="6"/>
    </row>
    <row r="471" spans="3:4">
      <c r="C471" s="6"/>
      <c r="D471" s="6"/>
    </row>
    <row r="472" spans="3:4">
      <c r="C472" s="6"/>
      <c r="D472" s="6"/>
    </row>
    <row r="473" spans="3:4">
      <c r="C473" s="6"/>
      <c r="D473" s="6"/>
    </row>
    <row r="474" spans="3:4">
      <c r="C474" s="6"/>
      <c r="D474" s="6"/>
    </row>
    <row r="475" spans="3:4">
      <c r="C475" s="6"/>
      <c r="D475" s="6"/>
    </row>
    <row r="476" spans="3:4">
      <c r="C476" s="6"/>
      <c r="D476" s="6"/>
    </row>
    <row r="477" spans="3:4">
      <c r="C477" s="6"/>
      <c r="D477" s="6"/>
    </row>
    <row r="478" spans="3:4">
      <c r="C478" s="6"/>
      <c r="D478" s="6"/>
    </row>
    <row r="479" spans="3:4">
      <c r="C479" s="6"/>
      <c r="D479" s="6"/>
    </row>
    <row r="480" spans="3:4">
      <c r="C480" s="6"/>
      <c r="D480" s="6"/>
    </row>
    <row r="481" spans="3:4">
      <c r="C481" s="6"/>
      <c r="D481" s="6"/>
    </row>
    <row r="482" spans="3:4">
      <c r="C482" s="6"/>
      <c r="D482" s="6"/>
    </row>
    <row r="483" spans="3:4">
      <c r="C483" s="6"/>
      <c r="D483" s="6"/>
    </row>
    <row r="484" spans="3:4">
      <c r="C484" s="6"/>
      <c r="D484" s="6"/>
    </row>
    <row r="485" spans="3:4">
      <c r="C485" s="6"/>
      <c r="D485" s="6"/>
    </row>
    <row r="486" spans="3:4">
      <c r="C486" s="6"/>
      <c r="D486" s="6"/>
    </row>
    <row r="487" spans="3:4">
      <c r="C487" s="6"/>
      <c r="D487" s="6"/>
    </row>
    <row r="488" spans="3:4">
      <c r="C488" s="6"/>
      <c r="D488" s="6"/>
    </row>
    <row r="489" spans="3:4">
      <c r="C489" s="6"/>
      <c r="D489" s="6"/>
    </row>
    <row r="490" spans="3:4">
      <c r="C490" s="6"/>
      <c r="D490" s="6"/>
    </row>
    <row r="491" spans="3:4">
      <c r="C491" s="6"/>
      <c r="D491" s="6"/>
    </row>
    <row r="492" spans="3:4">
      <c r="C492" s="6"/>
      <c r="D492" s="6"/>
    </row>
    <row r="493" spans="3:4">
      <c r="C493" s="6"/>
      <c r="D493" s="6"/>
    </row>
    <row r="494" spans="3:4">
      <c r="C494" s="6"/>
      <c r="D494" s="6"/>
    </row>
    <row r="495" spans="3:4">
      <c r="C495" s="6"/>
      <c r="D495" s="6"/>
    </row>
    <row r="496" spans="3:4">
      <c r="C496" s="6"/>
      <c r="D496" s="6"/>
    </row>
    <row r="497" spans="3:4">
      <c r="C497" s="6"/>
      <c r="D497" s="6"/>
    </row>
    <row r="498" spans="3:4">
      <c r="C498" s="6"/>
      <c r="D498" s="6"/>
    </row>
    <row r="499" spans="3:4">
      <c r="C499" s="6"/>
      <c r="D499" s="6"/>
    </row>
    <row r="500" spans="3:4">
      <c r="C500" s="6"/>
      <c r="D500" s="6"/>
    </row>
    <row r="501" spans="3:4">
      <c r="C501" s="6"/>
      <c r="D501" s="6"/>
    </row>
    <row r="502" spans="3:4">
      <c r="C502" s="6"/>
      <c r="D502" s="6"/>
    </row>
    <row r="503" spans="3:4">
      <c r="C503" s="6"/>
      <c r="D503" s="6"/>
    </row>
    <row r="504" spans="3:4">
      <c r="C504" s="6"/>
      <c r="D504" s="6"/>
    </row>
    <row r="505" spans="3:4">
      <c r="C505" s="6"/>
      <c r="D505" s="6"/>
    </row>
    <row r="506" spans="3:4">
      <c r="C506" s="6"/>
      <c r="D506" s="6"/>
    </row>
    <row r="507" spans="3:4">
      <c r="C507" s="6"/>
      <c r="D507" s="6"/>
    </row>
    <row r="508" spans="3:4">
      <c r="C508" s="6"/>
      <c r="D508" s="6"/>
    </row>
    <row r="509" spans="3:4">
      <c r="C509" s="6"/>
      <c r="D509" s="6"/>
    </row>
    <row r="510" spans="3:4">
      <c r="C510" s="6"/>
      <c r="D510" s="6"/>
    </row>
    <row r="511" spans="3:4">
      <c r="C511" s="6"/>
      <c r="D511" s="6"/>
    </row>
    <row r="512" spans="3:4">
      <c r="C512" s="6"/>
      <c r="D512" s="6"/>
    </row>
    <row r="513" spans="3:4">
      <c r="C513" s="6"/>
      <c r="D513" s="6"/>
    </row>
    <row r="514" spans="3:4">
      <c r="C514" s="6"/>
      <c r="D514" s="6"/>
    </row>
    <row r="515" spans="3:4">
      <c r="C515" s="6"/>
      <c r="D515" s="6"/>
    </row>
    <row r="516" spans="3:4">
      <c r="C516" s="6"/>
      <c r="D516" s="6"/>
    </row>
    <row r="517" spans="3:4">
      <c r="C517" s="6"/>
      <c r="D517" s="6"/>
    </row>
    <row r="518" spans="3:4">
      <c r="C518" s="6"/>
      <c r="D518" s="6"/>
    </row>
    <row r="519" spans="3:4">
      <c r="C519" s="6"/>
      <c r="D519" s="6"/>
    </row>
    <row r="520" spans="3:4">
      <c r="C520" s="6"/>
      <c r="D520" s="6"/>
    </row>
    <row r="521" spans="3:4">
      <c r="C521" s="6"/>
      <c r="D521" s="6"/>
    </row>
    <row r="522" spans="3:4">
      <c r="C522" s="6"/>
      <c r="D522" s="6"/>
    </row>
    <row r="523" spans="3:4">
      <c r="C523" s="6"/>
      <c r="D523" s="6"/>
    </row>
    <row r="524" spans="3:4">
      <c r="C524" s="6"/>
      <c r="D524" s="6"/>
    </row>
    <row r="525" spans="3:4">
      <c r="C525" s="6"/>
      <c r="D525" s="6"/>
    </row>
    <row r="526" spans="3:4">
      <c r="C526" s="6"/>
      <c r="D526" s="6"/>
    </row>
    <row r="527" spans="3:4">
      <c r="C527" s="6"/>
      <c r="D527" s="6"/>
    </row>
    <row r="528" spans="3:4">
      <c r="C528" s="6"/>
      <c r="D528" s="6"/>
    </row>
    <row r="529" spans="3:4">
      <c r="C529" s="6"/>
      <c r="D529" s="6"/>
    </row>
    <row r="530" spans="3:4">
      <c r="C530" s="6"/>
      <c r="D530" s="6"/>
    </row>
    <row r="531" spans="3:4">
      <c r="C531" s="6"/>
      <c r="D531" s="6"/>
    </row>
    <row r="532" spans="3:4">
      <c r="C532" s="6"/>
      <c r="D532" s="6"/>
    </row>
    <row r="533" spans="3:4">
      <c r="C533" s="6"/>
      <c r="D533" s="6"/>
    </row>
    <row r="534" spans="3:4">
      <c r="C534" s="6"/>
      <c r="D534" s="6"/>
    </row>
    <row r="535" spans="3:4">
      <c r="C535" s="6"/>
      <c r="D535" s="6"/>
    </row>
    <row r="536" spans="3:4">
      <c r="C536" s="6"/>
      <c r="D536" s="6"/>
    </row>
    <row r="537" spans="3:4">
      <c r="C537" s="6"/>
      <c r="D537" s="6"/>
    </row>
    <row r="538" spans="3:4">
      <c r="C538" s="6"/>
      <c r="D538" s="6"/>
    </row>
    <row r="539" spans="3:4">
      <c r="C539" s="6"/>
      <c r="D539" s="6"/>
    </row>
    <row r="540" spans="3:4">
      <c r="C540" s="6"/>
      <c r="D540" s="6"/>
    </row>
    <row r="541" spans="3:4">
      <c r="C541" s="6"/>
      <c r="D541" s="6"/>
    </row>
    <row r="542" spans="3:4">
      <c r="C542" s="6"/>
      <c r="D542" s="6"/>
    </row>
    <row r="543" spans="3:4">
      <c r="C543" s="6"/>
      <c r="D543" s="6"/>
    </row>
    <row r="544" spans="3:4">
      <c r="C544" s="6"/>
      <c r="D544" s="6"/>
    </row>
    <row r="545" spans="3:4">
      <c r="C545" s="6"/>
      <c r="D545" s="6"/>
    </row>
    <row r="546" spans="3:4">
      <c r="C546" s="6"/>
      <c r="D546" s="6"/>
    </row>
    <row r="547" spans="3:4">
      <c r="C547" s="6"/>
      <c r="D547" s="6"/>
    </row>
    <row r="548" spans="3:4">
      <c r="C548" s="6"/>
      <c r="D548" s="6"/>
    </row>
    <row r="549" spans="3:4">
      <c r="C549" s="6"/>
      <c r="D549" s="6"/>
    </row>
    <row r="550" spans="3:4">
      <c r="C550" s="6"/>
      <c r="D550" s="6"/>
    </row>
    <row r="551" spans="3:4">
      <c r="C551" s="6"/>
      <c r="D551" s="6"/>
    </row>
    <row r="552" spans="3:4">
      <c r="C552" s="6"/>
      <c r="D552" s="6"/>
    </row>
    <row r="553" spans="3:4">
      <c r="C553" s="6"/>
      <c r="D553" s="6"/>
    </row>
    <row r="554" spans="3:4">
      <c r="C554" s="6"/>
      <c r="D554" s="6"/>
    </row>
    <row r="555" spans="3:4">
      <c r="C555" s="6"/>
      <c r="D555" s="6"/>
    </row>
    <row r="556" spans="3:4">
      <c r="C556" s="6"/>
      <c r="D556" s="6"/>
    </row>
    <row r="557" spans="3:4">
      <c r="C557" s="6"/>
      <c r="D557" s="6"/>
    </row>
    <row r="558" spans="3:4">
      <c r="C558" s="6"/>
      <c r="D558" s="6"/>
    </row>
    <row r="559" spans="3:4">
      <c r="C559" s="6"/>
      <c r="D559" s="6"/>
    </row>
    <row r="560" spans="3:4">
      <c r="C560" s="6"/>
      <c r="D560" s="6"/>
    </row>
    <row r="561" spans="3:4">
      <c r="C561" s="6"/>
      <c r="D561" s="6"/>
    </row>
    <row r="562" spans="3:4">
      <c r="C562" s="6"/>
      <c r="D562" s="6"/>
    </row>
    <row r="563" spans="3:4">
      <c r="C563" s="6"/>
      <c r="D563" s="6"/>
    </row>
    <row r="564" spans="3:4">
      <c r="C564" s="6"/>
      <c r="D564" s="6"/>
    </row>
    <row r="565" spans="3:4">
      <c r="C565" s="6"/>
      <c r="D565" s="6"/>
    </row>
    <row r="566" spans="3:4">
      <c r="C566" s="6"/>
      <c r="D566" s="6"/>
    </row>
    <row r="567" spans="3:4">
      <c r="C567" s="6"/>
      <c r="D567" s="6"/>
    </row>
    <row r="568" spans="3:4">
      <c r="C568" s="6"/>
      <c r="D568" s="6"/>
    </row>
    <row r="569" spans="3:4">
      <c r="C569" s="6"/>
      <c r="D569" s="6"/>
    </row>
    <row r="570" spans="3:4">
      <c r="C570" s="6"/>
      <c r="D570" s="6"/>
    </row>
    <row r="571" spans="3:4">
      <c r="C571" s="6"/>
      <c r="D571" s="6"/>
    </row>
    <row r="572" spans="3:4">
      <c r="C572" s="6"/>
      <c r="D572" s="6"/>
    </row>
    <row r="573" spans="3:4">
      <c r="C573" s="6"/>
      <c r="D573" s="6"/>
    </row>
    <row r="574" spans="3:4">
      <c r="C574" s="6"/>
      <c r="D574" s="6"/>
    </row>
    <row r="575" spans="3:4">
      <c r="C575" s="6"/>
      <c r="D575" s="6"/>
    </row>
    <row r="576" spans="3:4">
      <c r="C576" s="6"/>
      <c r="D576" s="6"/>
    </row>
    <row r="577" spans="3:4">
      <c r="C577" s="6"/>
      <c r="D577" s="6"/>
    </row>
    <row r="578" spans="3:4">
      <c r="C578" s="6"/>
      <c r="D578" s="6"/>
    </row>
    <row r="579" spans="3:4">
      <c r="C579" s="6"/>
      <c r="D579" s="6"/>
    </row>
    <row r="580" spans="3:4">
      <c r="C580" s="6"/>
      <c r="D580" s="6"/>
    </row>
    <row r="581" spans="3:4">
      <c r="C581" s="6"/>
      <c r="D581" s="6"/>
    </row>
    <row r="582" spans="3:4">
      <c r="C582" s="6"/>
      <c r="D582" s="6"/>
    </row>
    <row r="583" spans="3:4">
      <c r="C583" s="6"/>
      <c r="D583" s="6"/>
    </row>
    <row r="584" spans="3:4">
      <c r="C584" s="6"/>
      <c r="D584" s="6"/>
    </row>
    <row r="585" spans="3:4">
      <c r="C585" s="6"/>
      <c r="D585" s="6"/>
    </row>
    <row r="586" spans="3:4">
      <c r="C586" s="6"/>
      <c r="D586" s="6"/>
    </row>
    <row r="587" spans="3:4">
      <c r="C587" s="6"/>
      <c r="D587" s="6"/>
    </row>
    <row r="588" spans="3:4">
      <c r="C588" s="6"/>
      <c r="D588" s="6"/>
    </row>
    <row r="589" spans="3:4">
      <c r="C589" s="6"/>
      <c r="D589" s="6"/>
    </row>
    <row r="590" spans="3:4">
      <c r="C590" s="6"/>
      <c r="D590" s="6"/>
    </row>
    <row r="591" spans="3:4">
      <c r="C591" s="6"/>
      <c r="D591" s="6"/>
    </row>
    <row r="592" spans="3:4">
      <c r="C592" s="6"/>
      <c r="D592" s="6"/>
    </row>
    <row r="593" spans="3:4">
      <c r="C593" s="6"/>
      <c r="D593" s="6"/>
    </row>
    <row r="594" spans="3:4">
      <c r="C594" s="6"/>
      <c r="D594" s="6"/>
    </row>
    <row r="595" spans="3:4">
      <c r="C595" s="6"/>
      <c r="D595" s="6"/>
    </row>
    <row r="596" spans="3:4">
      <c r="C596" s="6"/>
      <c r="D596" s="6"/>
    </row>
    <row r="597" spans="3:4">
      <c r="C597" s="6"/>
      <c r="D597" s="6"/>
    </row>
    <row r="598" spans="3:4">
      <c r="C598" s="6"/>
      <c r="D598" s="6"/>
    </row>
    <row r="599" spans="3:4">
      <c r="C599" s="6"/>
      <c r="D599" s="6"/>
    </row>
    <row r="600" spans="3:4">
      <c r="C600" s="6"/>
      <c r="D600" s="6"/>
    </row>
    <row r="601" spans="3:4">
      <c r="C601" s="6"/>
      <c r="D601" s="6"/>
    </row>
    <row r="602" spans="3:4">
      <c r="C602" s="6"/>
      <c r="D602" s="6"/>
    </row>
    <row r="603" spans="3:4">
      <c r="C603" s="6"/>
      <c r="D603" s="6"/>
    </row>
    <row r="604" spans="3:4">
      <c r="C604" s="6"/>
      <c r="D604" s="6"/>
    </row>
    <row r="605" spans="3:4">
      <c r="C605" s="6"/>
      <c r="D605" s="6"/>
    </row>
    <row r="606" spans="3:4">
      <c r="C606" s="6"/>
      <c r="D606" s="6"/>
    </row>
    <row r="607" spans="3:4">
      <c r="C607" s="6"/>
      <c r="D607" s="6"/>
    </row>
    <row r="608" spans="3:4">
      <c r="C608" s="6"/>
      <c r="D608" s="6"/>
    </row>
    <row r="609" spans="3:4">
      <c r="C609" s="6"/>
      <c r="D609" s="6"/>
    </row>
    <row r="610" spans="3:4">
      <c r="C610" s="6"/>
      <c r="D610" s="6"/>
    </row>
    <row r="611" spans="3:4">
      <c r="C611" s="6"/>
      <c r="D611" s="6"/>
    </row>
    <row r="612" spans="3:4">
      <c r="C612" s="6"/>
      <c r="D612" s="6"/>
    </row>
    <row r="613" spans="3:4">
      <c r="C613" s="6"/>
      <c r="D613" s="6"/>
    </row>
    <row r="614" spans="3:4">
      <c r="C614" s="6"/>
      <c r="D614" s="6"/>
    </row>
    <row r="615" spans="3:4">
      <c r="C615" s="6"/>
      <c r="D615" s="6"/>
    </row>
    <row r="616" spans="3:4">
      <c r="C616" s="6"/>
      <c r="D616" s="6"/>
    </row>
    <row r="617" spans="3:4">
      <c r="C617" s="6"/>
      <c r="D617" s="6"/>
    </row>
    <row r="618" spans="3:4">
      <c r="C618" s="6"/>
      <c r="D618" s="6"/>
    </row>
    <row r="619" spans="3:4">
      <c r="C619" s="6"/>
      <c r="D619" s="6"/>
    </row>
    <row r="620" spans="3:4">
      <c r="C620" s="6"/>
      <c r="D620" s="6"/>
    </row>
    <row r="621" spans="3:4">
      <c r="C621" s="6"/>
      <c r="D621" s="6"/>
    </row>
    <row r="622" spans="3:4">
      <c r="C622" s="6"/>
      <c r="D622" s="6"/>
    </row>
    <row r="623" spans="3:4">
      <c r="C623" s="6"/>
      <c r="D623" s="6"/>
    </row>
    <row r="624" spans="3:4">
      <c r="C624" s="6"/>
      <c r="D624" s="6"/>
    </row>
    <row r="625" spans="3:4">
      <c r="C625" s="6"/>
      <c r="D625" s="6"/>
    </row>
    <row r="626" spans="3:4">
      <c r="C626" s="6"/>
      <c r="D626" s="6"/>
    </row>
    <row r="627" spans="3:4">
      <c r="C627" s="6"/>
      <c r="D627" s="6"/>
    </row>
    <row r="628" spans="3:4">
      <c r="C628" s="6"/>
      <c r="D628" s="6"/>
    </row>
    <row r="629" spans="3:4">
      <c r="C629" s="6"/>
      <c r="D629" s="6"/>
    </row>
    <row r="630" spans="3:4">
      <c r="C630" s="6"/>
      <c r="D630" s="6"/>
    </row>
    <row r="631" spans="3:4">
      <c r="C631" s="6"/>
      <c r="D631" s="6"/>
    </row>
    <row r="632" spans="3:4">
      <c r="C632" s="6"/>
      <c r="D632" s="6"/>
    </row>
    <row r="633" spans="3:4">
      <c r="C633" s="6"/>
      <c r="D633" s="6"/>
    </row>
    <row r="634" spans="3:4">
      <c r="C634" s="6"/>
      <c r="D634" s="6"/>
    </row>
    <row r="635" spans="3:4">
      <c r="C635" s="6"/>
      <c r="D635" s="6"/>
    </row>
    <row r="636" spans="3:4">
      <c r="C636" s="6"/>
      <c r="D636" s="6"/>
    </row>
    <row r="637" spans="3:4">
      <c r="C637" s="6"/>
      <c r="D637" s="6"/>
    </row>
    <row r="638" spans="3:4">
      <c r="C638" s="6"/>
      <c r="D638" s="6"/>
    </row>
    <row r="639" spans="3:4">
      <c r="C639" s="6"/>
      <c r="D639" s="6"/>
    </row>
    <row r="640" spans="3:4">
      <c r="C640" s="6"/>
      <c r="D640" s="6"/>
    </row>
    <row r="641" spans="3:4">
      <c r="C641" s="6"/>
      <c r="D641" s="6"/>
    </row>
    <row r="642" spans="3:4">
      <c r="C642" s="6"/>
      <c r="D642" s="6"/>
    </row>
    <row r="643" spans="3:4">
      <c r="C643" s="6"/>
      <c r="D643" s="6"/>
    </row>
    <row r="644" spans="3:4">
      <c r="C644" s="6"/>
      <c r="D644" s="6"/>
    </row>
    <row r="645" spans="3:4">
      <c r="C645" s="6"/>
      <c r="D645" s="6"/>
    </row>
    <row r="646" spans="3:4">
      <c r="C646" s="6"/>
      <c r="D646" s="6"/>
    </row>
    <row r="647" spans="3:4">
      <c r="C647" s="6"/>
      <c r="D647" s="6"/>
    </row>
    <row r="648" spans="3:4">
      <c r="C648" s="6"/>
      <c r="D648" s="6"/>
    </row>
    <row r="649" spans="3:4">
      <c r="C649" s="6"/>
      <c r="D649" s="6"/>
    </row>
    <row r="650" spans="3:4">
      <c r="C650" s="6"/>
      <c r="D650" s="6"/>
    </row>
    <row r="651" spans="3:4">
      <c r="C651" s="6"/>
      <c r="D651" s="6"/>
    </row>
    <row r="652" spans="3:4">
      <c r="C652" s="6"/>
      <c r="D652" s="6"/>
    </row>
    <row r="653" spans="3:4">
      <c r="C653" s="6"/>
      <c r="D653" s="6"/>
    </row>
    <row r="654" spans="3:4">
      <c r="C654" s="6"/>
      <c r="D654" s="6"/>
    </row>
    <row r="655" spans="3:4">
      <c r="C655" s="6"/>
      <c r="D655" s="6"/>
    </row>
    <row r="656" spans="3:4">
      <c r="C656" s="6"/>
      <c r="D656" s="6"/>
    </row>
    <row r="657" spans="3:4">
      <c r="C657" s="6"/>
      <c r="D657" s="6"/>
    </row>
    <row r="658" spans="3:4">
      <c r="C658" s="6"/>
      <c r="D658" s="6"/>
    </row>
    <row r="659" spans="3:4">
      <c r="C659" s="6"/>
      <c r="D659" s="6"/>
    </row>
    <row r="660" spans="3:4">
      <c r="C660" s="6"/>
      <c r="D660" s="6"/>
    </row>
    <row r="661" spans="3:4">
      <c r="C661" s="6"/>
      <c r="D661" s="6"/>
    </row>
    <row r="662" spans="3:4">
      <c r="C662" s="6"/>
      <c r="D662" s="6"/>
    </row>
    <row r="663" spans="3:4">
      <c r="C663" s="6"/>
      <c r="D663" s="6"/>
    </row>
    <row r="664" spans="3:4">
      <c r="C664" s="6"/>
      <c r="D664" s="6"/>
    </row>
    <row r="665" spans="3:4">
      <c r="C665" s="6"/>
      <c r="D665" s="6"/>
    </row>
    <row r="666" spans="3:4">
      <c r="C666" s="6"/>
      <c r="D666" s="6"/>
    </row>
    <row r="667" spans="3:4">
      <c r="C667" s="6"/>
      <c r="D667" s="6"/>
    </row>
    <row r="668" spans="3:4">
      <c r="C668" s="6"/>
      <c r="D668" s="6"/>
    </row>
    <row r="669" spans="3:4">
      <c r="C669" s="6"/>
      <c r="D669" s="6"/>
    </row>
    <row r="670" spans="3:4">
      <c r="C670" s="6"/>
      <c r="D670" s="6"/>
    </row>
    <row r="671" spans="3:4">
      <c r="C671" s="6"/>
      <c r="D671" s="6"/>
    </row>
    <row r="672" spans="3:4">
      <c r="C672" s="6"/>
      <c r="D672" s="6"/>
    </row>
    <row r="673" spans="3:4">
      <c r="C673" s="6"/>
      <c r="D673" s="6"/>
    </row>
    <row r="674" spans="3:4">
      <c r="C674" s="6"/>
      <c r="D674" s="6"/>
    </row>
    <row r="675" spans="3:4">
      <c r="C675" s="6"/>
      <c r="D675" s="6"/>
    </row>
    <row r="676" spans="3:4">
      <c r="C676" s="6"/>
      <c r="D676" s="6"/>
    </row>
    <row r="677" spans="3:4">
      <c r="C677" s="6"/>
      <c r="D677" s="6"/>
    </row>
    <row r="678" spans="3:4">
      <c r="C678" s="6"/>
      <c r="D678" s="6"/>
    </row>
    <row r="679" spans="3:4">
      <c r="C679" s="6"/>
      <c r="D679" s="6"/>
    </row>
    <row r="680" spans="3:4">
      <c r="C680" s="6"/>
      <c r="D680" s="6"/>
    </row>
    <row r="681" spans="3:4">
      <c r="C681" s="6"/>
      <c r="D681" s="6"/>
    </row>
    <row r="682" spans="3:4">
      <c r="C682" s="6"/>
      <c r="D682" s="6"/>
    </row>
    <row r="683" spans="3:4">
      <c r="C683" s="6"/>
      <c r="D683" s="6"/>
    </row>
    <row r="684" spans="3:4">
      <c r="C684" s="6"/>
      <c r="D684" s="6"/>
    </row>
  </sheetData>
  <mergeCells count="6">
    <mergeCell ref="C25:D25"/>
    <mergeCell ref="C3:D3"/>
    <mergeCell ref="C13:D13"/>
    <mergeCell ref="C15:D15"/>
    <mergeCell ref="C18:D18"/>
    <mergeCell ref="C21:D21"/>
  </mergeCells>
  <pageMargins left="0.25" right="0.25" top="0.18" bottom="0.17" header="0.17" footer="0.17"/>
  <pageSetup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S321"/>
  <sheetViews>
    <sheetView showGridLines="0" topLeftCell="I82" zoomScaleNormal="100" workbookViewId="0">
      <selection activeCell="M92" sqref="M92:M93"/>
    </sheetView>
  </sheetViews>
  <sheetFormatPr defaultColWidth="8.88671875" defaultRowHeight="14.4" outlineLevelRow="1"/>
  <cols>
    <col min="1" max="1" width="3" style="129" customWidth="1"/>
    <col min="2" max="2" width="28.44140625" style="129" customWidth="1"/>
    <col min="3" max="3" width="50.44140625" style="129" customWidth="1"/>
    <col min="4" max="4" width="34.33203125" style="129" customWidth="1"/>
    <col min="5" max="5" width="32" style="129" customWidth="1"/>
    <col min="6" max="6" width="26.6640625" style="221" customWidth="1"/>
    <col min="7" max="7" width="26.44140625" style="129" bestFit="1" customWidth="1"/>
    <col min="8" max="8" width="30" style="129" customWidth="1"/>
    <col min="9" max="9" width="26.109375" style="129" customWidth="1"/>
    <col min="10" max="10" width="25.88671875" style="129" customWidth="1"/>
    <col min="11" max="11" width="31" style="129" bestFit="1" customWidth="1"/>
    <col min="12" max="12" width="30.33203125" style="129" customWidth="1"/>
    <col min="13" max="13" width="27.109375" style="129" bestFit="1" customWidth="1"/>
    <col min="14" max="14" width="25" style="129" customWidth="1"/>
    <col min="15" max="15" width="25.88671875" style="129" bestFit="1" customWidth="1"/>
    <col min="16" max="16" width="30.33203125" style="129" customWidth="1"/>
    <col min="17" max="17" width="27.109375" style="129" bestFit="1" customWidth="1"/>
    <col min="18" max="18" width="24.33203125" style="129" customWidth="1"/>
    <col min="19" max="19" width="23.109375" style="129" bestFit="1" customWidth="1"/>
    <col min="20" max="20" width="27.6640625" style="129" customWidth="1"/>
    <col min="21" max="16384" width="8.88671875" style="129"/>
  </cols>
  <sheetData>
    <row r="1" spans="2:19" ht="15" thickBot="1"/>
    <row r="2" spans="2:19" ht="25.8">
      <c r="B2" s="89"/>
      <c r="C2" s="732"/>
      <c r="D2" s="732"/>
      <c r="E2" s="732"/>
      <c r="F2" s="732"/>
      <c r="G2" s="732"/>
      <c r="H2" s="83"/>
      <c r="I2" s="83"/>
      <c r="J2" s="83"/>
      <c r="K2" s="83"/>
      <c r="L2" s="83"/>
      <c r="M2" s="83"/>
      <c r="N2" s="83"/>
      <c r="O2" s="83"/>
      <c r="P2" s="83"/>
      <c r="Q2" s="83"/>
      <c r="R2" s="83"/>
      <c r="S2" s="84"/>
    </row>
    <row r="3" spans="2:19" ht="25.8">
      <c r="B3" s="90"/>
      <c r="C3" s="738" t="s">
        <v>391</v>
      </c>
      <c r="D3" s="739"/>
      <c r="E3" s="739"/>
      <c r="F3" s="739"/>
      <c r="G3" s="740"/>
      <c r="H3" s="86"/>
      <c r="I3" s="86"/>
      <c r="J3" s="86"/>
      <c r="K3" s="86"/>
      <c r="L3" s="86"/>
      <c r="M3" s="86"/>
      <c r="N3" s="86"/>
      <c r="O3" s="86"/>
      <c r="P3" s="86"/>
      <c r="Q3" s="86"/>
      <c r="R3" s="86"/>
      <c r="S3" s="88"/>
    </row>
    <row r="4" spans="2:19" ht="25.8">
      <c r="B4" s="90"/>
      <c r="C4" s="91"/>
      <c r="D4" s="91"/>
      <c r="E4" s="91"/>
      <c r="F4" s="91"/>
      <c r="G4" s="91"/>
      <c r="H4" s="86"/>
      <c r="I4" s="86"/>
      <c r="J4" s="86"/>
      <c r="K4" s="86"/>
      <c r="L4" s="86"/>
      <c r="M4" s="86"/>
      <c r="N4" s="86"/>
      <c r="O4" s="86"/>
      <c r="P4" s="86"/>
      <c r="Q4" s="86"/>
      <c r="R4" s="86"/>
      <c r="S4" s="88"/>
    </row>
    <row r="5" spans="2:19" ht="15" thickBot="1">
      <c r="B5" s="85"/>
      <c r="C5" s="86"/>
      <c r="D5" s="86"/>
      <c r="E5" s="86"/>
      <c r="F5" s="86"/>
      <c r="G5" s="86"/>
      <c r="H5" s="86"/>
      <c r="I5" s="86"/>
      <c r="J5" s="86"/>
      <c r="K5" s="86"/>
      <c r="L5" s="86"/>
      <c r="M5" s="86"/>
      <c r="N5" s="86"/>
      <c r="O5" s="86"/>
      <c r="P5" s="86"/>
      <c r="Q5" s="86"/>
      <c r="R5" s="86"/>
      <c r="S5" s="88"/>
    </row>
    <row r="6" spans="2:19" ht="34.5" customHeight="1" thickBot="1">
      <c r="B6" s="733" t="s">
        <v>392</v>
      </c>
      <c r="C6" s="734"/>
      <c r="D6" s="734"/>
      <c r="E6" s="734"/>
      <c r="F6" s="734"/>
      <c r="G6" s="734"/>
      <c r="H6" s="193"/>
      <c r="I6" s="193"/>
      <c r="J6" s="193"/>
      <c r="K6" s="193"/>
      <c r="L6" s="193"/>
      <c r="M6" s="193"/>
      <c r="N6" s="193"/>
      <c r="O6" s="193"/>
      <c r="P6" s="193"/>
      <c r="Q6" s="193"/>
      <c r="R6" s="193"/>
      <c r="S6" s="194"/>
    </row>
    <row r="7" spans="2:19" ht="15.75" customHeight="1">
      <c r="B7" s="733" t="s">
        <v>393</v>
      </c>
      <c r="C7" s="735"/>
      <c r="D7" s="735"/>
      <c r="E7" s="735"/>
      <c r="F7" s="735"/>
      <c r="G7" s="735"/>
      <c r="H7" s="193"/>
      <c r="I7" s="193"/>
      <c r="J7" s="193"/>
      <c r="K7" s="193"/>
      <c r="L7" s="193"/>
      <c r="M7" s="193"/>
      <c r="N7" s="193"/>
      <c r="O7" s="193"/>
      <c r="P7" s="193"/>
      <c r="Q7" s="193"/>
      <c r="R7" s="193"/>
      <c r="S7" s="194"/>
    </row>
    <row r="8" spans="2:19" ht="15.75" customHeight="1" thickBot="1">
      <c r="B8" s="736" t="s">
        <v>394</v>
      </c>
      <c r="C8" s="737"/>
      <c r="D8" s="737"/>
      <c r="E8" s="737"/>
      <c r="F8" s="737"/>
      <c r="G8" s="737"/>
      <c r="H8" s="195"/>
      <c r="I8" s="195"/>
      <c r="J8" s="195"/>
      <c r="K8" s="195"/>
      <c r="L8" s="195"/>
      <c r="M8" s="195"/>
      <c r="N8" s="195"/>
      <c r="O8" s="195"/>
      <c r="P8" s="195"/>
      <c r="Q8" s="195"/>
      <c r="R8" s="195"/>
      <c r="S8" s="196"/>
    </row>
    <row r="10" spans="2:19" ht="21">
      <c r="B10" s="844" t="s">
        <v>395</v>
      </c>
      <c r="C10" s="844"/>
    </row>
    <row r="11" spans="2:19" ht="15" thickBot="1"/>
    <row r="12" spans="2:19" ht="15" customHeight="1" thickBot="1">
      <c r="B12" s="197" t="s">
        <v>396</v>
      </c>
      <c r="C12" s="130" t="s">
        <v>14</v>
      </c>
    </row>
    <row r="13" spans="2:19" ht="15.75" customHeight="1" thickBot="1">
      <c r="B13" s="197" t="s">
        <v>92</v>
      </c>
      <c r="C13" s="130" t="s">
        <v>23</v>
      </c>
    </row>
    <row r="14" spans="2:19" ht="15.75" customHeight="1" thickBot="1">
      <c r="B14" s="197" t="s">
        <v>397</v>
      </c>
      <c r="C14" s="130" t="s">
        <v>32</v>
      </c>
    </row>
    <row r="15" spans="2:19" ht="15.75" customHeight="1" thickBot="1">
      <c r="B15" s="197" t="s">
        <v>398</v>
      </c>
      <c r="C15" s="130" t="s">
        <v>399</v>
      </c>
    </row>
    <row r="16" spans="2:19" ht="15" thickBot="1">
      <c r="B16" s="197" t="s">
        <v>400</v>
      </c>
      <c r="C16" s="130" t="s">
        <v>401</v>
      </c>
    </row>
    <row r="17" spans="2:19" ht="15" thickBot="1">
      <c r="B17" s="197" t="s">
        <v>402</v>
      </c>
      <c r="C17" s="130" t="s">
        <v>403</v>
      </c>
    </row>
    <row r="18" spans="2:19" ht="15" thickBot="1"/>
    <row r="19" spans="2:19" ht="15" thickBot="1">
      <c r="D19" s="742" t="s">
        <v>404</v>
      </c>
      <c r="E19" s="743"/>
      <c r="F19" s="743"/>
      <c r="G19" s="744"/>
      <c r="H19" s="742" t="s">
        <v>405</v>
      </c>
      <c r="I19" s="743"/>
      <c r="J19" s="743"/>
      <c r="K19" s="744"/>
      <c r="L19" s="742" t="s">
        <v>406</v>
      </c>
      <c r="M19" s="743"/>
      <c r="N19" s="743"/>
      <c r="O19" s="744"/>
      <c r="P19" s="742" t="s">
        <v>407</v>
      </c>
      <c r="Q19" s="743"/>
      <c r="R19" s="743"/>
      <c r="S19" s="744"/>
    </row>
    <row r="20" spans="2:19" ht="45" customHeight="1" thickBot="1">
      <c r="B20" s="724" t="s">
        <v>408</v>
      </c>
      <c r="C20" s="845" t="s">
        <v>409</v>
      </c>
      <c r="D20" s="444"/>
      <c r="E20" s="132" t="s">
        <v>410</v>
      </c>
      <c r="F20" s="134" t="s">
        <v>411</v>
      </c>
      <c r="G20" s="134" t="s">
        <v>412</v>
      </c>
      <c r="H20" s="131"/>
      <c r="I20" s="132" t="s">
        <v>410</v>
      </c>
      <c r="J20" s="133" t="s">
        <v>411</v>
      </c>
      <c r="K20" s="134" t="s">
        <v>412</v>
      </c>
      <c r="L20" s="131" t="s">
        <v>761</v>
      </c>
      <c r="M20" s="132" t="s">
        <v>410</v>
      </c>
      <c r="N20" s="133" t="s">
        <v>411</v>
      </c>
      <c r="O20" s="134" t="s">
        <v>412</v>
      </c>
      <c r="P20" s="131" t="s">
        <v>762</v>
      </c>
      <c r="Q20" s="132" t="s">
        <v>410</v>
      </c>
      <c r="R20" s="133" t="s">
        <v>411</v>
      </c>
      <c r="S20" s="134" t="s">
        <v>412</v>
      </c>
    </row>
    <row r="21" spans="2:19" ht="40.5" customHeight="1">
      <c r="B21" s="795"/>
      <c r="C21" s="846"/>
      <c r="D21" s="445" t="s">
        <v>413</v>
      </c>
      <c r="E21" s="413">
        <v>0</v>
      </c>
      <c r="F21" s="413">
        <v>0</v>
      </c>
      <c r="G21" s="414">
        <v>0</v>
      </c>
      <c r="H21" s="392" t="s">
        <v>413</v>
      </c>
      <c r="I21" s="450">
        <v>1484942</v>
      </c>
      <c r="J21" s="451">
        <v>182155</v>
      </c>
      <c r="K21" s="452">
        <v>1302787</v>
      </c>
      <c r="L21" s="390" t="s">
        <v>413</v>
      </c>
      <c r="M21" s="454">
        <v>3000</v>
      </c>
      <c r="N21" s="454">
        <v>2999</v>
      </c>
      <c r="O21" s="455">
        <v>0</v>
      </c>
      <c r="P21" s="390" t="s">
        <v>413</v>
      </c>
      <c r="Q21" s="135"/>
      <c r="R21" s="136"/>
      <c r="S21" s="137"/>
    </row>
    <row r="22" spans="2:19" ht="39.75" customHeight="1">
      <c r="B22" s="795"/>
      <c r="C22" s="846"/>
      <c r="D22" s="446" t="s">
        <v>414</v>
      </c>
      <c r="E22" s="415">
        <v>0</v>
      </c>
      <c r="F22" s="415">
        <v>0</v>
      </c>
      <c r="G22" s="416">
        <v>0</v>
      </c>
      <c r="H22" s="393" t="s">
        <v>414</v>
      </c>
      <c r="I22" s="453">
        <v>0.60670000000000002</v>
      </c>
      <c r="J22" s="138">
        <v>0.58199999999999996</v>
      </c>
      <c r="K22" s="139">
        <v>0.61009999999999998</v>
      </c>
      <c r="L22" s="391" t="s">
        <v>414</v>
      </c>
      <c r="M22" s="138">
        <v>0.9</v>
      </c>
      <c r="N22" s="138">
        <v>0.9</v>
      </c>
      <c r="O22" s="139">
        <v>0</v>
      </c>
      <c r="P22" s="391" t="s">
        <v>414</v>
      </c>
      <c r="Q22" s="138"/>
      <c r="R22" s="138"/>
      <c r="S22" s="139"/>
    </row>
    <row r="23" spans="2:19" ht="37.5" customHeight="1" thickBot="1">
      <c r="B23" s="725"/>
      <c r="C23" s="847"/>
      <c r="D23" s="447" t="s">
        <v>415</v>
      </c>
      <c r="E23" s="448">
        <v>0</v>
      </c>
      <c r="F23" s="448">
        <v>0</v>
      </c>
      <c r="G23" s="449">
        <v>0</v>
      </c>
      <c r="H23" s="459" t="s">
        <v>415</v>
      </c>
      <c r="I23" s="460">
        <v>0</v>
      </c>
      <c r="J23" s="460">
        <v>0</v>
      </c>
      <c r="K23" s="461">
        <v>0</v>
      </c>
      <c r="L23" s="462" t="s">
        <v>415</v>
      </c>
      <c r="M23" s="460">
        <v>0</v>
      </c>
      <c r="N23" s="460">
        <v>0</v>
      </c>
      <c r="O23" s="461">
        <v>0</v>
      </c>
      <c r="P23" s="462" t="s">
        <v>415</v>
      </c>
      <c r="Q23" s="460"/>
      <c r="R23" s="460"/>
      <c r="S23" s="461"/>
    </row>
    <row r="24" spans="2:19" ht="15" thickBot="1">
      <c r="B24" s="140"/>
      <c r="C24" s="140"/>
      <c r="E24" s="217"/>
      <c r="F24" s="222"/>
      <c r="G24" s="216"/>
      <c r="H24" s="218"/>
      <c r="I24" s="216"/>
      <c r="J24" s="219"/>
      <c r="Q24" s="141"/>
      <c r="R24" s="141"/>
      <c r="S24" s="141"/>
    </row>
    <row r="25" spans="2:19" ht="30" customHeight="1" thickBot="1">
      <c r="B25" s="140"/>
      <c r="C25" s="140"/>
      <c r="D25" s="742" t="s">
        <v>404</v>
      </c>
      <c r="E25" s="743"/>
      <c r="F25" s="743"/>
      <c r="G25" s="744"/>
      <c r="H25" s="742" t="s">
        <v>405</v>
      </c>
      <c r="I25" s="743"/>
      <c r="J25" s="743"/>
      <c r="K25" s="744"/>
      <c r="L25" s="742" t="s">
        <v>406</v>
      </c>
      <c r="M25" s="743"/>
      <c r="N25" s="743"/>
      <c r="O25" s="744"/>
      <c r="P25" s="742" t="s">
        <v>407</v>
      </c>
      <c r="Q25" s="743"/>
      <c r="R25" s="743"/>
      <c r="S25" s="744"/>
    </row>
    <row r="26" spans="2:19" ht="47.25" customHeight="1">
      <c r="B26" s="724" t="s">
        <v>416</v>
      </c>
      <c r="C26" s="726" t="s">
        <v>417</v>
      </c>
      <c r="D26" s="811" t="s">
        <v>418</v>
      </c>
      <c r="E26" s="812"/>
      <c r="F26" s="143" t="s">
        <v>419</v>
      </c>
      <c r="G26" s="143" t="s">
        <v>420</v>
      </c>
      <c r="H26" s="843" t="s">
        <v>418</v>
      </c>
      <c r="I26" s="812"/>
      <c r="J26" s="142" t="s">
        <v>419</v>
      </c>
      <c r="K26" s="143" t="s">
        <v>420</v>
      </c>
      <c r="L26" s="843" t="s">
        <v>418</v>
      </c>
      <c r="M26" s="812"/>
      <c r="N26" s="142" t="s">
        <v>419</v>
      </c>
      <c r="O26" s="143" t="s">
        <v>420</v>
      </c>
      <c r="P26" s="843" t="s">
        <v>418</v>
      </c>
      <c r="Q26" s="812"/>
      <c r="R26" s="142" t="s">
        <v>419</v>
      </c>
      <c r="S26" s="143" t="s">
        <v>420</v>
      </c>
    </row>
    <row r="27" spans="2:19" ht="51" customHeight="1">
      <c r="B27" s="795"/>
      <c r="C27" s="797"/>
      <c r="D27" s="396" t="s">
        <v>413</v>
      </c>
      <c r="E27" s="220">
        <f>E21</f>
        <v>0</v>
      </c>
      <c r="F27" s="839"/>
      <c r="G27" s="841"/>
      <c r="H27" s="144" t="s">
        <v>413</v>
      </c>
      <c r="I27" s="227">
        <f>E27</f>
        <v>0</v>
      </c>
      <c r="J27" s="826"/>
      <c r="K27" s="828"/>
      <c r="L27" s="144" t="s">
        <v>413</v>
      </c>
      <c r="M27" s="145"/>
      <c r="N27" s="826"/>
      <c r="O27" s="828"/>
      <c r="P27" s="144" t="s">
        <v>413</v>
      </c>
      <c r="Q27" s="145"/>
      <c r="R27" s="826"/>
      <c r="S27" s="828"/>
    </row>
    <row r="28" spans="2:19" ht="51" customHeight="1">
      <c r="B28" s="725"/>
      <c r="C28" s="727"/>
      <c r="D28" s="397" t="s">
        <v>423</v>
      </c>
      <c r="E28" s="147"/>
      <c r="F28" s="840"/>
      <c r="G28" s="842"/>
      <c r="H28" s="146" t="s">
        <v>423</v>
      </c>
      <c r="I28" s="148"/>
      <c r="J28" s="827"/>
      <c r="K28" s="829"/>
      <c r="L28" s="146" t="s">
        <v>423</v>
      </c>
      <c r="M28" s="148"/>
      <c r="N28" s="827"/>
      <c r="O28" s="829"/>
      <c r="P28" s="146" t="s">
        <v>423</v>
      </c>
      <c r="Q28" s="148"/>
      <c r="R28" s="827"/>
      <c r="S28" s="829"/>
    </row>
    <row r="29" spans="2:19" ht="33.75" customHeight="1">
      <c r="B29" s="719" t="s">
        <v>424</v>
      </c>
      <c r="C29" s="760" t="s">
        <v>425</v>
      </c>
      <c r="D29" s="423" t="s">
        <v>426</v>
      </c>
      <c r="E29" s="149" t="s">
        <v>402</v>
      </c>
      <c r="F29" s="149" t="s">
        <v>427</v>
      </c>
      <c r="G29" s="150" t="s">
        <v>428</v>
      </c>
      <c r="H29" s="280" t="s">
        <v>426</v>
      </c>
      <c r="I29" s="149" t="s">
        <v>402</v>
      </c>
      <c r="J29" s="149" t="s">
        <v>427</v>
      </c>
      <c r="K29" s="150" t="s">
        <v>428</v>
      </c>
      <c r="L29" s="280" t="s">
        <v>426</v>
      </c>
      <c r="M29" s="149" t="s">
        <v>402</v>
      </c>
      <c r="N29" s="149" t="s">
        <v>427</v>
      </c>
      <c r="O29" s="150" t="s">
        <v>428</v>
      </c>
      <c r="P29" s="280" t="s">
        <v>426</v>
      </c>
      <c r="Q29" s="149" t="s">
        <v>402</v>
      </c>
      <c r="R29" s="149" t="s">
        <v>427</v>
      </c>
      <c r="S29" s="150" t="s">
        <v>428</v>
      </c>
    </row>
    <row r="30" spans="2:19" ht="47.25" customHeight="1">
      <c r="B30" s="720"/>
      <c r="C30" s="761"/>
      <c r="D30" s="424">
        <v>5</v>
      </c>
      <c r="E30" s="151" t="s">
        <v>429</v>
      </c>
      <c r="F30" s="440" t="s">
        <v>430</v>
      </c>
      <c r="G30" s="152" t="s">
        <v>431</v>
      </c>
      <c r="H30" s="153"/>
      <c r="I30" s="154" t="s">
        <v>403</v>
      </c>
      <c r="J30" s="153" t="s">
        <v>430</v>
      </c>
      <c r="K30" s="155" t="s">
        <v>431</v>
      </c>
      <c r="L30" s="153">
        <v>5</v>
      </c>
      <c r="M30" s="154" t="s">
        <v>429</v>
      </c>
      <c r="N30" s="153" t="s">
        <v>430</v>
      </c>
      <c r="O30" s="228" t="s">
        <v>431</v>
      </c>
      <c r="P30" s="153"/>
      <c r="Q30" s="154"/>
      <c r="R30" s="153"/>
      <c r="S30" s="155"/>
    </row>
    <row r="31" spans="2:19" ht="36.75" hidden="1" customHeight="1" outlineLevel="1">
      <c r="B31" s="720"/>
      <c r="C31" s="761"/>
      <c r="D31" s="423" t="s">
        <v>426</v>
      </c>
      <c r="E31" s="149" t="s">
        <v>402</v>
      </c>
      <c r="F31" s="223" t="s">
        <v>427</v>
      </c>
      <c r="G31" s="150" t="s">
        <v>428</v>
      </c>
      <c r="H31" s="280" t="s">
        <v>426</v>
      </c>
      <c r="I31" s="149" t="s">
        <v>402</v>
      </c>
      <c r="J31" s="149" t="s">
        <v>427</v>
      </c>
      <c r="K31" s="150" t="s">
        <v>428</v>
      </c>
      <c r="L31" s="280" t="s">
        <v>426</v>
      </c>
      <c r="M31" s="149" t="s">
        <v>402</v>
      </c>
      <c r="N31" s="149" t="s">
        <v>427</v>
      </c>
      <c r="O31" s="150" t="s">
        <v>428</v>
      </c>
      <c r="P31" s="280" t="s">
        <v>426</v>
      </c>
      <c r="Q31" s="149" t="s">
        <v>402</v>
      </c>
      <c r="R31" s="149" t="s">
        <v>427</v>
      </c>
      <c r="S31" s="150" t="s">
        <v>428</v>
      </c>
    </row>
    <row r="32" spans="2:19" ht="30" hidden="1" customHeight="1" outlineLevel="1">
      <c r="B32" s="720"/>
      <c r="C32" s="761"/>
      <c r="D32" s="425"/>
      <c r="E32" s="151"/>
      <c r="F32" s="224"/>
      <c r="G32" s="152"/>
      <c r="H32" s="153"/>
      <c r="I32" s="154"/>
      <c r="J32" s="153"/>
      <c r="K32" s="155"/>
      <c r="L32" s="153"/>
      <c r="M32" s="154"/>
      <c r="N32" s="153"/>
      <c r="O32" s="155"/>
      <c r="P32" s="153"/>
      <c r="Q32" s="154"/>
      <c r="R32" s="153"/>
      <c r="S32" s="155"/>
    </row>
    <row r="33" spans="2:19" ht="36" hidden="1" customHeight="1" outlineLevel="1">
      <c r="B33" s="720"/>
      <c r="C33" s="761"/>
      <c r="D33" s="423" t="s">
        <v>426</v>
      </c>
      <c r="E33" s="149" t="s">
        <v>402</v>
      </c>
      <c r="F33" s="223" t="s">
        <v>427</v>
      </c>
      <c r="G33" s="150" t="s">
        <v>428</v>
      </c>
      <c r="H33" s="280" t="s">
        <v>426</v>
      </c>
      <c r="I33" s="149" t="s">
        <v>402</v>
      </c>
      <c r="J33" s="149" t="s">
        <v>427</v>
      </c>
      <c r="K33" s="150" t="s">
        <v>428</v>
      </c>
      <c r="L33" s="280" t="s">
        <v>426</v>
      </c>
      <c r="M33" s="149" t="s">
        <v>402</v>
      </c>
      <c r="N33" s="149" t="s">
        <v>427</v>
      </c>
      <c r="O33" s="150" t="s">
        <v>428</v>
      </c>
      <c r="P33" s="280" t="s">
        <v>426</v>
      </c>
      <c r="Q33" s="149" t="s">
        <v>402</v>
      </c>
      <c r="R33" s="149" t="s">
        <v>427</v>
      </c>
      <c r="S33" s="150" t="s">
        <v>428</v>
      </c>
    </row>
    <row r="34" spans="2:19" ht="30" hidden="1" customHeight="1" outlineLevel="1">
      <c r="B34" s="720"/>
      <c r="C34" s="761"/>
      <c r="D34" s="425"/>
      <c r="E34" s="151"/>
      <c r="F34" s="224"/>
      <c r="G34" s="152"/>
      <c r="H34" s="153"/>
      <c r="I34" s="154"/>
      <c r="J34" s="153"/>
      <c r="K34" s="155"/>
      <c r="L34" s="153"/>
      <c r="M34" s="154"/>
      <c r="N34" s="153"/>
      <c r="O34" s="155"/>
      <c r="P34" s="153"/>
      <c r="Q34" s="154"/>
      <c r="R34" s="153"/>
      <c r="S34" s="155"/>
    </row>
    <row r="35" spans="2:19" ht="39" hidden="1" customHeight="1" outlineLevel="1">
      <c r="B35" s="720"/>
      <c r="C35" s="761"/>
      <c r="D35" s="423" t="s">
        <v>426</v>
      </c>
      <c r="E35" s="149" t="s">
        <v>402</v>
      </c>
      <c r="F35" s="223" t="s">
        <v>427</v>
      </c>
      <c r="G35" s="150" t="s">
        <v>428</v>
      </c>
      <c r="H35" s="280" t="s">
        <v>426</v>
      </c>
      <c r="I35" s="149" t="s">
        <v>402</v>
      </c>
      <c r="J35" s="149" t="s">
        <v>427</v>
      </c>
      <c r="K35" s="150" t="s">
        <v>428</v>
      </c>
      <c r="L35" s="280" t="s">
        <v>426</v>
      </c>
      <c r="M35" s="149" t="s">
        <v>402</v>
      </c>
      <c r="N35" s="149" t="s">
        <v>427</v>
      </c>
      <c r="O35" s="150" t="s">
        <v>428</v>
      </c>
      <c r="P35" s="280" t="s">
        <v>426</v>
      </c>
      <c r="Q35" s="149" t="s">
        <v>402</v>
      </c>
      <c r="R35" s="149" t="s">
        <v>427</v>
      </c>
      <c r="S35" s="150" t="s">
        <v>428</v>
      </c>
    </row>
    <row r="36" spans="2:19" ht="30" hidden="1" customHeight="1" outlineLevel="1">
      <c r="B36" s="720"/>
      <c r="C36" s="761"/>
      <c r="D36" s="425"/>
      <c r="E36" s="151"/>
      <c r="F36" s="224"/>
      <c r="G36" s="152"/>
      <c r="H36" s="153"/>
      <c r="I36" s="154"/>
      <c r="J36" s="153"/>
      <c r="K36" s="155"/>
      <c r="L36" s="153"/>
      <c r="M36" s="154"/>
      <c r="N36" s="153"/>
      <c r="O36" s="155"/>
      <c r="P36" s="153"/>
      <c r="Q36" s="154"/>
      <c r="R36" s="153"/>
      <c r="S36" s="155"/>
    </row>
    <row r="37" spans="2:19" ht="36.75" hidden="1" customHeight="1" outlineLevel="1">
      <c r="B37" s="720"/>
      <c r="C37" s="761"/>
      <c r="D37" s="423" t="s">
        <v>426</v>
      </c>
      <c r="E37" s="149" t="s">
        <v>402</v>
      </c>
      <c r="F37" s="223" t="s">
        <v>427</v>
      </c>
      <c r="G37" s="150" t="s">
        <v>428</v>
      </c>
      <c r="H37" s="280" t="s">
        <v>426</v>
      </c>
      <c r="I37" s="149" t="s">
        <v>402</v>
      </c>
      <c r="J37" s="149" t="s">
        <v>427</v>
      </c>
      <c r="K37" s="150" t="s">
        <v>428</v>
      </c>
      <c r="L37" s="280" t="s">
        <v>426</v>
      </c>
      <c r="M37" s="149" t="s">
        <v>402</v>
      </c>
      <c r="N37" s="149" t="s">
        <v>427</v>
      </c>
      <c r="O37" s="150" t="s">
        <v>428</v>
      </c>
      <c r="P37" s="280" t="s">
        <v>426</v>
      </c>
      <c r="Q37" s="149" t="s">
        <v>402</v>
      </c>
      <c r="R37" s="149" t="s">
        <v>427</v>
      </c>
      <c r="S37" s="150" t="s">
        <v>428</v>
      </c>
    </row>
    <row r="38" spans="2:19" ht="30" hidden="1" customHeight="1" outlineLevel="1">
      <c r="B38" s="721"/>
      <c r="C38" s="762"/>
      <c r="D38" s="425"/>
      <c r="E38" s="151"/>
      <c r="F38" s="224"/>
      <c r="G38" s="152"/>
      <c r="H38" s="153"/>
      <c r="I38" s="154"/>
      <c r="J38" s="153"/>
      <c r="K38" s="155"/>
      <c r="L38" s="153"/>
      <c r="M38" s="154"/>
      <c r="N38" s="153"/>
      <c r="O38" s="155"/>
      <c r="P38" s="153"/>
      <c r="Q38" s="154"/>
      <c r="R38" s="153"/>
      <c r="S38" s="155"/>
    </row>
    <row r="39" spans="2:19" ht="30" customHeight="1" collapsed="1">
      <c r="B39" s="719" t="s">
        <v>432</v>
      </c>
      <c r="C39" s="722" t="s">
        <v>433</v>
      </c>
      <c r="D39" s="169" t="s">
        <v>434</v>
      </c>
      <c r="E39" s="149" t="s">
        <v>435</v>
      </c>
      <c r="F39" s="149" t="s">
        <v>436</v>
      </c>
      <c r="G39" s="443"/>
      <c r="H39" s="149" t="s">
        <v>434</v>
      </c>
      <c r="I39" s="149" t="s">
        <v>435</v>
      </c>
      <c r="J39" s="133" t="s">
        <v>436</v>
      </c>
      <c r="K39" s="156"/>
      <c r="L39" s="149" t="s">
        <v>434</v>
      </c>
      <c r="M39" s="149" t="s">
        <v>435</v>
      </c>
      <c r="N39" s="133" t="s">
        <v>436</v>
      </c>
      <c r="O39" s="156"/>
      <c r="P39" s="149" t="s">
        <v>434</v>
      </c>
      <c r="Q39" s="149" t="s">
        <v>435</v>
      </c>
      <c r="R39" s="133" t="s">
        <v>436</v>
      </c>
      <c r="S39" s="156"/>
    </row>
    <row r="40" spans="2:19" ht="30" customHeight="1">
      <c r="B40" s="720"/>
      <c r="C40" s="777"/>
      <c r="D40" s="830">
        <v>0</v>
      </c>
      <c r="E40" s="832"/>
      <c r="F40" s="441" t="s">
        <v>437</v>
      </c>
      <c r="G40" s="157"/>
      <c r="H40" s="834">
        <v>0</v>
      </c>
      <c r="I40" s="834"/>
      <c r="J40" s="133" t="s">
        <v>437</v>
      </c>
      <c r="K40" s="158"/>
      <c r="L40" s="834">
        <v>0</v>
      </c>
      <c r="M40" s="834"/>
      <c r="N40" s="133" t="s">
        <v>437</v>
      </c>
      <c r="O40" s="158"/>
      <c r="P40" s="834"/>
      <c r="Q40" s="834"/>
      <c r="R40" s="133" t="s">
        <v>437</v>
      </c>
      <c r="S40" s="158"/>
    </row>
    <row r="41" spans="2:19" ht="30" customHeight="1">
      <c r="B41" s="720"/>
      <c r="C41" s="777"/>
      <c r="D41" s="837"/>
      <c r="E41" s="838"/>
      <c r="F41" s="441" t="s">
        <v>438</v>
      </c>
      <c r="G41" s="152"/>
      <c r="H41" s="836"/>
      <c r="I41" s="836"/>
      <c r="J41" s="133" t="s">
        <v>438</v>
      </c>
      <c r="K41" s="155"/>
      <c r="L41" s="836"/>
      <c r="M41" s="836"/>
      <c r="N41" s="133" t="s">
        <v>438</v>
      </c>
      <c r="O41" s="155"/>
      <c r="P41" s="836"/>
      <c r="Q41" s="836"/>
      <c r="R41" s="133" t="s">
        <v>438</v>
      </c>
      <c r="S41" s="155"/>
    </row>
    <row r="42" spans="2:19" ht="30" customHeight="1" outlineLevel="1">
      <c r="B42" s="720"/>
      <c r="C42" s="777"/>
      <c r="D42" s="169" t="s">
        <v>434</v>
      </c>
      <c r="E42" s="149" t="s">
        <v>435</v>
      </c>
      <c r="F42" s="149" t="s">
        <v>436</v>
      </c>
      <c r="G42" s="443"/>
      <c r="H42" s="149" t="s">
        <v>434</v>
      </c>
      <c r="I42" s="149" t="s">
        <v>435</v>
      </c>
      <c r="J42" s="133" t="s">
        <v>436</v>
      </c>
      <c r="K42" s="156"/>
      <c r="L42" s="149" t="s">
        <v>434</v>
      </c>
      <c r="M42" s="149" t="s">
        <v>435</v>
      </c>
      <c r="N42" s="133" t="s">
        <v>436</v>
      </c>
      <c r="O42" s="156"/>
      <c r="P42" s="149" t="s">
        <v>434</v>
      </c>
      <c r="Q42" s="149" t="s">
        <v>435</v>
      </c>
      <c r="R42" s="133" t="s">
        <v>436</v>
      </c>
      <c r="S42" s="156"/>
    </row>
    <row r="43" spans="2:19" ht="30" customHeight="1" outlineLevel="1">
      <c r="B43" s="720"/>
      <c r="C43" s="777"/>
      <c r="D43" s="830"/>
      <c r="E43" s="832"/>
      <c r="F43" s="441" t="s">
        <v>437</v>
      </c>
      <c r="G43" s="157"/>
      <c r="H43" s="834"/>
      <c r="I43" s="834"/>
      <c r="J43" s="133" t="s">
        <v>437</v>
      </c>
      <c r="K43" s="158"/>
      <c r="L43" s="834"/>
      <c r="M43" s="834"/>
      <c r="N43" s="133" t="s">
        <v>437</v>
      </c>
      <c r="O43" s="158"/>
      <c r="P43" s="834"/>
      <c r="Q43" s="834"/>
      <c r="R43" s="133" t="s">
        <v>437</v>
      </c>
      <c r="S43" s="158"/>
    </row>
    <row r="44" spans="2:19" ht="30" customHeight="1" outlineLevel="1">
      <c r="B44" s="720"/>
      <c r="C44" s="777"/>
      <c r="D44" s="837"/>
      <c r="E44" s="838"/>
      <c r="F44" s="441" t="s">
        <v>438</v>
      </c>
      <c r="G44" s="152"/>
      <c r="H44" s="836"/>
      <c r="I44" s="836"/>
      <c r="J44" s="133" t="s">
        <v>438</v>
      </c>
      <c r="K44" s="155"/>
      <c r="L44" s="836"/>
      <c r="M44" s="836"/>
      <c r="N44" s="133" t="s">
        <v>438</v>
      </c>
      <c r="O44" s="155"/>
      <c r="P44" s="836"/>
      <c r="Q44" s="836"/>
      <c r="R44" s="133" t="s">
        <v>438</v>
      </c>
      <c r="S44" s="155"/>
    </row>
    <row r="45" spans="2:19" ht="30" customHeight="1" outlineLevel="1">
      <c r="B45" s="720"/>
      <c r="C45" s="777"/>
      <c r="D45" s="169" t="s">
        <v>434</v>
      </c>
      <c r="E45" s="149" t="s">
        <v>435</v>
      </c>
      <c r="F45" s="149" t="s">
        <v>436</v>
      </c>
      <c r="G45" s="443"/>
      <c r="H45" s="149" t="s">
        <v>434</v>
      </c>
      <c r="I45" s="149" t="s">
        <v>435</v>
      </c>
      <c r="J45" s="133" t="s">
        <v>436</v>
      </c>
      <c r="K45" s="156"/>
      <c r="L45" s="149" t="s">
        <v>434</v>
      </c>
      <c r="M45" s="149" t="s">
        <v>435</v>
      </c>
      <c r="N45" s="133" t="s">
        <v>436</v>
      </c>
      <c r="O45" s="156"/>
      <c r="P45" s="149" t="s">
        <v>434</v>
      </c>
      <c r="Q45" s="149" t="s">
        <v>435</v>
      </c>
      <c r="R45" s="133" t="s">
        <v>436</v>
      </c>
      <c r="S45" s="156"/>
    </row>
    <row r="46" spans="2:19" ht="30" customHeight="1" outlineLevel="1">
      <c r="B46" s="720"/>
      <c r="C46" s="777"/>
      <c r="D46" s="830"/>
      <c r="E46" s="832"/>
      <c r="F46" s="441" t="s">
        <v>437</v>
      </c>
      <c r="G46" s="157"/>
      <c r="H46" s="834"/>
      <c r="I46" s="834"/>
      <c r="J46" s="133" t="s">
        <v>437</v>
      </c>
      <c r="K46" s="158"/>
      <c r="L46" s="834"/>
      <c r="M46" s="834"/>
      <c r="N46" s="133" t="s">
        <v>437</v>
      </c>
      <c r="O46" s="158"/>
      <c r="P46" s="834"/>
      <c r="Q46" s="834"/>
      <c r="R46" s="133" t="s">
        <v>437</v>
      </c>
      <c r="S46" s="158"/>
    </row>
    <row r="47" spans="2:19" ht="30" customHeight="1" outlineLevel="1">
      <c r="B47" s="720"/>
      <c r="C47" s="777"/>
      <c r="D47" s="837"/>
      <c r="E47" s="838"/>
      <c r="F47" s="441" t="s">
        <v>438</v>
      </c>
      <c r="G47" s="152"/>
      <c r="H47" s="836"/>
      <c r="I47" s="836"/>
      <c r="J47" s="133" t="s">
        <v>438</v>
      </c>
      <c r="K47" s="155"/>
      <c r="L47" s="836"/>
      <c r="M47" s="836"/>
      <c r="N47" s="133" t="s">
        <v>438</v>
      </c>
      <c r="O47" s="155"/>
      <c r="P47" s="836"/>
      <c r="Q47" s="836"/>
      <c r="R47" s="133" t="s">
        <v>438</v>
      </c>
      <c r="S47" s="155"/>
    </row>
    <row r="48" spans="2:19" ht="30" customHeight="1" outlineLevel="1">
      <c r="B48" s="720"/>
      <c r="C48" s="777"/>
      <c r="D48" s="169" t="s">
        <v>434</v>
      </c>
      <c r="E48" s="149" t="s">
        <v>435</v>
      </c>
      <c r="F48" s="149" t="s">
        <v>436</v>
      </c>
      <c r="G48" s="443"/>
      <c r="H48" s="149" t="s">
        <v>434</v>
      </c>
      <c r="I48" s="149" t="s">
        <v>435</v>
      </c>
      <c r="J48" s="133" t="s">
        <v>436</v>
      </c>
      <c r="K48" s="156"/>
      <c r="L48" s="149" t="s">
        <v>434</v>
      </c>
      <c r="M48" s="149" t="s">
        <v>435</v>
      </c>
      <c r="N48" s="133" t="s">
        <v>436</v>
      </c>
      <c r="O48" s="156"/>
      <c r="P48" s="149" t="s">
        <v>434</v>
      </c>
      <c r="Q48" s="149" t="s">
        <v>435</v>
      </c>
      <c r="R48" s="133" t="s">
        <v>436</v>
      </c>
      <c r="S48" s="156"/>
    </row>
    <row r="49" spans="2:19" ht="30" customHeight="1" outlineLevel="1">
      <c r="B49" s="720"/>
      <c r="C49" s="777"/>
      <c r="D49" s="830"/>
      <c r="E49" s="832"/>
      <c r="F49" s="441" t="s">
        <v>437</v>
      </c>
      <c r="G49" s="157"/>
      <c r="H49" s="834"/>
      <c r="I49" s="834"/>
      <c r="J49" s="133" t="s">
        <v>437</v>
      </c>
      <c r="K49" s="158"/>
      <c r="L49" s="834"/>
      <c r="M49" s="834"/>
      <c r="N49" s="133" t="s">
        <v>437</v>
      </c>
      <c r="O49" s="158"/>
      <c r="P49" s="834"/>
      <c r="Q49" s="834"/>
      <c r="R49" s="133" t="s">
        <v>437</v>
      </c>
      <c r="S49" s="158"/>
    </row>
    <row r="50" spans="2:19" ht="30" customHeight="1" outlineLevel="1" thickBot="1">
      <c r="B50" s="721"/>
      <c r="C50" s="723"/>
      <c r="D50" s="831"/>
      <c r="E50" s="833"/>
      <c r="F50" s="442" t="s">
        <v>438</v>
      </c>
      <c r="G50" s="426"/>
      <c r="H50" s="835"/>
      <c r="I50" s="835"/>
      <c r="J50" s="463" t="s">
        <v>438</v>
      </c>
      <c r="K50" s="464"/>
      <c r="L50" s="835"/>
      <c r="M50" s="835"/>
      <c r="N50" s="463" t="s">
        <v>438</v>
      </c>
      <c r="O50" s="464"/>
      <c r="P50" s="835"/>
      <c r="Q50" s="835"/>
      <c r="R50" s="463" t="s">
        <v>438</v>
      </c>
      <c r="S50" s="464"/>
    </row>
    <row r="51" spans="2:19" ht="30" customHeight="1" thickBot="1">
      <c r="C51" s="159"/>
      <c r="D51" s="160"/>
    </row>
    <row r="52" spans="2:19" ht="30" customHeight="1" thickBot="1">
      <c r="D52" s="742" t="s">
        <v>404</v>
      </c>
      <c r="E52" s="743"/>
      <c r="F52" s="743"/>
      <c r="G52" s="744"/>
      <c r="H52" s="742" t="s">
        <v>405</v>
      </c>
      <c r="I52" s="743"/>
      <c r="J52" s="743"/>
      <c r="K52" s="744"/>
      <c r="L52" s="742" t="s">
        <v>406</v>
      </c>
      <c r="M52" s="743"/>
      <c r="N52" s="743"/>
      <c r="O52" s="744"/>
      <c r="P52" s="742" t="s">
        <v>407</v>
      </c>
      <c r="Q52" s="743"/>
      <c r="R52" s="743"/>
      <c r="S52" s="744"/>
    </row>
    <row r="53" spans="2:19" ht="30" customHeight="1">
      <c r="B53" s="724" t="s">
        <v>439</v>
      </c>
      <c r="C53" s="726" t="s">
        <v>440</v>
      </c>
      <c r="D53" s="708" t="s">
        <v>441</v>
      </c>
      <c r="E53" s="709"/>
      <c r="F53" s="161" t="s">
        <v>402</v>
      </c>
      <c r="G53" s="162" t="s">
        <v>442</v>
      </c>
      <c r="H53" s="708" t="s">
        <v>441</v>
      </c>
      <c r="I53" s="709"/>
      <c r="J53" s="161" t="s">
        <v>402</v>
      </c>
      <c r="K53" s="162" t="s">
        <v>442</v>
      </c>
      <c r="L53" s="708" t="s">
        <v>441</v>
      </c>
      <c r="M53" s="709"/>
      <c r="N53" s="161" t="s">
        <v>402</v>
      </c>
      <c r="O53" s="162" t="s">
        <v>442</v>
      </c>
      <c r="P53" s="708" t="s">
        <v>441</v>
      </c>
      <c r="Q53" s="709"/>
      <c r="R53" s="161" t="s">
        <v>402</v>
      </c>
      <c r="S53" s="162" t="s">
        <v>442</v>
      </c>
    </row>
    <row r="54" spans="2:19" ht="45" customHeight="1">
      <c r="B54" s="795"/>
      <c r="C54" s="797"/>
      <c r="D54" s="396" t="s">
        <v>413</v>
      </c>
      <c r="E54" s="417">
        <v>0</v>
      </c>
      <c r="F54" s="818" t="s">
        <v>403</v>
      </c>
      <c r="G54" s="820" t="s">
        <v>443</v>
      </c>
      <c r="H54" s="396" t="s">
        <v>413</v>
      </c>
      <c r="I54" s="406">
        <v>60</v>
      </c>
      <c r="J54" s="822" t="s">
        <v>403</v>
      </c>
      <c r="K54" s="824" t="s">
        <v>444</v>
      </c>
      <c r="L54" s="396" t="s">
        <v>413</v>
      </c>
      <c r="M54" s="145">
        <v>57</v>
      </c>
      <c r="N54" s="826" t="s">
        <v>403</v>
      </c>
      <c r="O54" s="828" t="s">
        <v>445</v>
      </c>
      <c r="P54" s="396" t="s">
        <v>413</v>
      </c>
      <c r="Q54" s="145"/>
      <c r="R54" s="826"/>
      <c r="S54" s="828"/>
    </row>
    <row r="55" spans="2:19" ht="45" customHeight="1">
      <c r="B55" s="725"/>
      <c r="C55" s="727"/>
      <c r="D55" s="397" t="s">
        <v>423</v>
      </c>
      <c r="E55" s="164">
        <v>0</v>
      </c>
      <c r="F55" s="819"/>
      <c r="G55" s="821"/>
      <c r="H55" s="397" t="s">
        <v>423</v>
      </c>
      <c r="I55" s="148">
        <v>0.5</v>
      </c>
      <c r="J55" s="823"/>
      <c r="K55" s="825"/>
      <c r="L55" s="397" t="s">
        <v>423</v>
      </c>
      <c r="M55" s="148">
        <v>0.37</v>
      </c>
      <c r="N55" s="827"/>
      <c r="O55" s="829"/>
      <c r="P55" s="397" t="s">
        <v>423</v>
      </c>
      <c r="Q55" s="148"/>
      <c r="R55" s="827"/>
      <c r="S55" s="829"/>
    </row>
    <row r="56" spans="2:19" ht="30" customHeight="1">
      <c r="B56" s="719" t="s">
        <v>446</v>
      </c>
      <c r="C56" s="722" t="s">
        <v>447</v>
      </c>
      <c r="D56" s="169" t="s">
        <v>448</v>
      </c>
      <c r="E56" s="284" t="s">
        <v>449</v>
      </c>
      <c r="F56" s="699" t="s">
        <v>450</v>
      </c>
      <c r="G56" s="753"/>
      <c r="H56" s="169" t="s">
        <v>448</v>
      </c>
      <c r="I56" s="284" t="s">
        <v>449</v>
      </c>
      <c r="J56" s="699" t="s">
        <v>450</v>
      </c>
      <c r="K56" s="753"/>
      <c r="L56" s="169" t="s">
        <v>448</v>
      </c>
      <c r="M56" s="284" t="s">
        <v>449</v>
      </c>
      <c r="N56" s="699" t="s">
        <v>450</v>
      </c>
      <c r="O56" s="753"/>
      <c r="P56" s="169" t="s">
        <v>448</v>
      </c>
      <c r="Q56" s="284" t="s">
        <v>449</v>
      </c>
      <c r="R56" s="699" t="s">
        <v>450</v>
      </c>
      <c r="S56" s="753"/>
    </row>
    <row r="57" spans="2:19" ht="30" customHeight="1">
      <c r="B57" s="720"/>
      <c r="C57" s="723"/>
      <c r="D57" s="398">
        <v>0</v>
      </c>
      <c r="E57" s="164">
        <v>0</v>
      </c>
      <c r="F57" s="813" t="s">
        <v>451</v>
      </c>
      <c r="G57" s="814"/>
      <c r="H57" s="401">
        <v>60</v>
      </c>
      <c r="I57" s="166">
        <v>0.5</v>
      </c>
      <c r="J57" s="815" t="s">
        <v>451</v>
      </c>
      <c r="K57" s="816"/>
      <c r="L57" s="401">
        <v>57</v>
      </c>
      <c r="M57" s="166">
        <v>0.37</v>
      </c>
      <c r="N57" s="815" t="s">
        <v>451</v>
      </c>
      <c r="O57" s="816"/>
      <c r="P57" s="401"/>
      <c r="Q57" s="166"/>
      <c r="R57" s="815"/>
      <c r="S57" s="816"/>
    </row>
    <row r="58" spans="2:19" ht="30" customHeight="1">
      <c r="B58" s="720"/>
      <c r="C58" s="722" t="s">
        <v>452</v>
      </c>
      <c r="D58" s="399" t="s">
        <v>450</v>
      </c>
      <c r="E58" s="274" t="s">
        <v>427</v>
      </c>
      <c r="F58" s="149" t="s">
        <v>402</v>
      </c>
      <c r="G58" s="275" t="s">
        <v>442</v>
      </c>
      <c r="H58" s="399" t="s">
        <v>450</v>
      </c>
      <c r="I58" s="274" t="s">
        <v>427</v>
      </c>
      <c r="J58" s="149" t="s">
        <v>402</v>
      </c>
      <c r="K58" s="275" t="s">
        <v>442</v>
      </c>
      <c r="L58" s="399" t="s">
        <v>450</v>
      </c>
      <c r="M58" s="274" t="s">
        <v>427</v>
      </c>
      <c r="N58" s="149" t="s">
        <v>402</v>
      </c>
      <c r="O58" s="275" t="s">
        <v>442</v>
      </c>
      <c r="P58" s="399" t="s">
        <v>450</v>
      </c>
      <c r="Q58" s="274" t="s">
        <v>427</v>
      </c>
      <c r="R58" s="149" t="s">
        <v>402</v>
      </c>
      <c r="S58" s="275" t="s">
        <v>442</v>
      </c>
    </row>
    <row r="59" spans="2:19" ht="30" customHeight="1" thickBot="1">
      <c r="B59" s="721"/>
      <c r="C59" s="723"/>
      <c r="D59" s="427" t="s">
        <v>451</v>
      </c>
      <c r="E59" s="412" t="s">
        <v>453</v>
      </c>
      <c r="F59" s="422" t="s">
        <v>403</v>
      </c>
      <c r="G59" s="400" t="s">
        <v>443</v>
      </c>
      <c r="H59" s="407" t="s">
        <v>451</v>
      </c>
      <c r="I59" s="408" t="s">
        <v>453</v>
      </c>
      <c r="J59" s="404" t="s">
        <v>403</v>
      </c>
      <c r="K59" s="405" t="s">
        <v>444</v>
      </c>
      <c r="L59" s="407" t="s">
        <v>451</v>
      </c>
      <c r="M59" s="403" t="s">
        <v>453</v>
      </c>
      <c r="N59" s="404" t="s">
        <v>403</v>
      </c>
      <c r="O59" s="405" t="s">
        <v>445</v>
      </c>
      <c r="P59" s="402"/>
      <c r="Q59" s="403"/>
      <c r="R59" s="404"/>
      <c r="S59" s="405"/>
    </row>
    <row r="60" spans="2:19" ht="30" customHeight="1" thickBot="1">
      <c r="B60" s="140"/>
      <c r="C60" s="168"/>
      <c r="D60" s="160"/>
    </row>
    <row r="61" spans="2:19" ht="30" customHeight="1" thickBot="1">
      <c r="B61" s="140"/>
      <c r="C61" s="140"/>
      <c r="D61" s="742" t="s">
        <v>404</v>
      </c>
      <c r="E61" s="743"/>
      <c r="F61" s="743"/>
      <c r="G61" s="744"/>
      <c r="H61" s="743" t="s">
        <v>405</v>
      </c>
      <c r="I61" s="743"/>
      <c r="J61" s="743"/>
      <c r="K61" s="744"/>
      <c r="L61" s="743" t="s">
        <v>406</v>
      </c>
      <c r="M61" s="743"/>
      <c r="N61" s="743"/>
      <c r="O61" s="743"/>
      <c r="P61" s="742" t="s">
        <v>407</v>
      </c>
      <c r="Q61" s="743"/>
      <c r="R61" s="743"/>
      <c r="S61" s="744"/>
    </row>
    <row r="62" spans="2:19" ht="30" customHeight="1">
      <c r="B62" s="724" t="s">
        <v>454</v>
      </c>
      <c r="C62" s="726" t="s">
        <v>455</v>
      </c>
      <c r="D62" s="811" t="s">
        <v>456</v>
      </c>
      <c r="E62" s="812"/>
      <c r="F62" s="710" t="s">
        <v>402</v>
      </c>
      <c r="G62" s="712"/>
      <c r="H62" s="817" t="s">
        <v>456</v>
      </c>
      <c r="I62" s="812"/>
      <c r="J62" s="710" t="s">
        <v>402</v>
      </c>
      <c r="K62" s="712"/>
      <c r="L62" s="811" t="s">
        <v>456</v>
      </c>
      <c r="M62" s="812"/>
      <c r="N62" s="710" t="s">
        <v>402</v>
      </c>
      <c r="O62" s="712"/>
      <c r="P62" s="811" t="s">
        <v>456</v>
      </c>
      <c r="Q62" s="812"/>
      <c r="R62" s="710" t="s">
        <v>402</v>
      </c>
      <c r="S62" s="712"/>
    </row>
    <row r="63" spans="2:19" ht="36.75" customHeight="1">
      <c r="B63" s="725"/>
      <c r="C63" s="727"/>
      <c r="D63" s="800"/>
      <c r="E63" s="801"/>
      <c r="F63" s="764"/>
      <c r="G63" s="765"/>
      <c r="H63" s="802"/>
      <c r="I63" s="803"/>
      <c r="J63" s="793"/>
      <c r="K63" s="794"/>
      <c r="L63" s="804"/>
      <c r="M63" s="805"/>
      <c r="N63" s="793"/>
      <c r="O63" s="794"/>
      <c r="P63" s="804"/>
      <c r="Q63" s="805"/>
      <c r="R63" s="793"/>
      <c r="S63" s="794"/>
    </row>
    <row r="64" spans="2:19" ht="45" customHeight="1">
      <c r="B64" s="719" t="s">
        <v>457</v>
      </c>
      <c r="C64" s="722" t="s">
        <v>458</v>
      </c>
      <c r="D64" s="169" t="s">
        <v>459</v>
      </c>
      <c r="E64" s="149" t="s">
        <v>460</v>
      </c>
      <c r="F64" s="699" t="s">
        <v>461</v>
      </c>
      <c r="G64" s="753"/>
      <c r="H64" s="284" t="s">
        <v>459</v>
      </c>
      <c r="I64" s="149" t="s">
        <v>460</v>
      </c>
      <c r="J64" s="806" t="s">
        <v>461</v>
      </c>
      <c r="K64" s="753"/>
      <c r="L64" s="169" t="s">
        <v>459</v>
      </c>
      <c r="M64" s="149" t="s">
        <v>460</v>
      </c>
      <c r="N64" s="806" t="s">
        <v>461</v>
      </c>
      <c r="O64" s="753"/>
      <c r="P64" s="169" t="s">
        <v>459</v>
      </c>
      <c r="Q64" s="149" t="s">
        <v>460</v>
      </c>
      <c r="R64" s="806" t="s">
        <v>461</v>
      </c>
      <c r="S64" s="753"/>
    </row>
    <row r="65" spans="2:19" ht="27" customHeight="1" thickBot="1">
      <c r="B65" s="721"/>
      <c r="C65" s="723"/>
      <c r="D65" s="394">
        <f>E21</f>
        <v>0</v>
      </c>
      <c r="E65" s="395"/>
      <c r="F65" s="807"/>
      <c r="G65" s="808"/>
      <c r="H65" s="456">
        <f>D65</f>
        <v>0</v>
      </c>
      <c r="I65" s="457"/>
      <c r="J65" s="809"/>
      <c r="K65" s="810"/>
      <c r="L65" s="458"/>
      <c r="M65" s="457"/>
      <c r="N65" s="809"/>
      <c r="O65" s="810"/>
      <c r="P65" s="458"/>
      <c r="Q65" s="457"/>
      <c r="R65" s="809"/>
      <c r="S65" s="810"/>
    </row>
    <row r="66" spans="2:19" ht="33.75" customHeight="1" thickBot="1">
      <c r="B66" s="140"/>
      <c r="C66" s="140"/>
    </row>
    <row r="67" spans="2:19" ht="37.5" customHeight="1" thickBot="1">
      <c r="B67" s="140"/>
      <c r="C67" s="140"/>
      <c r="D67" s="742" t="s">
        <v>404</v>
      </c>
      <c r="E67" s="743"/>
      <c r="F67" s="743"/>
      <c r="G67" s="744"/>
      <c r="H67" s="743" t="s">
        <v>405</v>
      </c>
      <c r="I67" s="743"/>
      <c r="J67" s="743"/>
      <c r="K67" s="744"/>
      <c r="L67" s="743" t="s">
        <v>406</v>
      </c>
      <c r="M67" s="743"/>
      <c r="N67" s="743"/>
      <c r="O67" s="744"/>
      <c r="P67" s="743" t="s">
        <v>405</v>
      </c>
      <c r="Q67" s="743"/>
      <c r="R67" s="743"/>
      <c r="S67" s="744"/>
    </row>
    <row r="68" spans="2:19" ht="37.5" customHeight="1">
      <c r="B68" s="724" t="s">
        <v>463</v>
      </c>
      <c r="C68" s="726" t="s">
        <v>464</v>
      </c>
      <c r="D68" s="428" t="s">
        <v>465</v>
      </c>
      <c r="E68" s="161" t="s">
        <v>466</v>
      </c>
      <c r="F68" s="710" t="s">
        <v>467</v>
      </c>
      <c r="G68" s="712"/>
      <c r="H68" s="170" t="s">
        <v>465</v>
      </c>
      <c r="I68" s="161" t="s">
        <v>466</v>
      </c>
      <c r="J68" s="710" t="s">
        <v>467</v>
      </c>
      <c r="K68" s="712"/>
      <c r="L68" s="170" t="s">
        <v>465</v>
      </c>
      <c r="M68" s="161" t="s">
        <v>466</v>
      </c>
      <c r="N68" s="710" t="s">
        <v>467</v>
      </c>
      <c r="O68" s="712"/>
      <c r="P68" s="170" t="s">
        <v>465</v>
      </c>
      <c r="Q68" s="161" t="s">
        <v>466</v>
      </c>
      <c r="R68" s="710" t="s">
        <v>467</v>
      </c>
      <c r="S68" s="712"/>
    </row>
    <row r="69" spans="2:19" ht="44.25" customHeight="1">
      <c r="B69" s="795"/>
      <c r="C69" s="727"/>
      <c r="D69" s="429" t="s">
        <v>403</v>
      </c>
      <c r="E69" s="171" t="s">
        <v>453</v>
      </c>
      <c r="F69" s="786" t="s">
        <v>468</v>
      </c>
      <c r="G69" s="796"/>
      <c r="H69" s="409" t="s">
        <v>403</v>
      </c>
      <c r="I69" s="173" t="s">
        <v>453</v>
      </c>
      <c r="J69" s="701" t="s">
        <v>469</v>
      </c>
      <c r="K69" s="741"/>
      <c r="L69" s="409" t="s">
        <v>403</v>
      </c>
      <c r="M69" s="410" t="s">
        <v>453</v>
      </c>
      <c r="N69" s="701" t="s">
        <v>623</v>
      </c>
      <c r="O69" s="741"/>
      <c r="P69" s="172"/>
      <c r="Q69" s="173"/>
      <c r="R69" s="798"/>
      <c r="S69" s="799"/>
    </row>
    <row r="70" spans="2:19" ht="36.75" customHeight="1">
      <c r="B70" s="795"/>
      <c r="C70" s="726" t="s">
        <v>470</v>
      </c>
      <c r="D70" s="169" t="s">
        <v>402</v>
      </c>
      <c r="E70" s="280" t="s">
        <v>471</v>
      </c>
      <c r="F70" s="699" t="s">
        <v>472</v>
      </c>
      <c r="G70" s="753"/>
      <c r="H70" s="149" t="s">
        <v>402</v>
      </c>
      <c r="I70" s="280" t="s">
        <v>471</v>
      </c>
      <c r="J70" s="699" t="s">
        <v>472</v>
      </c>
      <c r="K70" s="753"/>
      <c r="L70" s="149" t="s">
        <v>402</v>
      </c>
      <c r="M70" s="280" t="s">
        <v>471</v>
      </c>
      <c r="N70" s="699" t="s">
        <v>472</v>
      </c>
      <c r="O70" s="753"/>
      <c r="P70" s="149" t="s">
        <v>402</v>
      </c>
      <c r="Q70" s="280" t="s">
        <v>471</v>
      </c>
      <c r="R70" s="699" t="s">
        <v>472</v>
      </c>
      <c r="S70" s="753"/>
    </row>
    <row r="71" spans="2:19" ht="30" customHeight="1">
      <c r="B71" s="795"/>
      <c r="C71" s="797"/>
      <c r="D71" s="430" t="s">
        <v>403</v>
      </c>
      <c r="E71" s="171" t="s">
        <v>473</v>
      </c>
      <c r="F71" s="764" t="s">
        <v>474</v>
      </c>
      <c r="G71" s="765"/>
      <c r="H71" s="153" t="s">
        <v>403</v>
      </c>
      <c r="I71" s="173" t="s">
        <v>473</v>
      </c>
      <c r="J71" s="793" t="s">
        <v>475</v>
      </c>
      <c r="K71" s="794"/>
      <c r="L71" s="153" t="s">
        <v>403</v>
      </c>
      <c r="M71" s="173" t="s">
        <v>473</v>
      </c>
      <c r="N71" s="793" t="s">
        <v>474</v>
      </c>
      <c r="O71" s="794"/>
      <c r="P71" s="153"/>
      <c r="Q71" s="173"/>
      <c r="R71" s="793"/>
      <c r="S71" s="794"/>
    </row>
    <row r="72" spans="2:19" ht="30" customHeight="1" outlineLevel="1">
      <c r="B72" s="795"/>
      <c r="C72" s="797"/>
      <c r="D72" s="430" t="s">
        <v>476</v>
      </c>
      <c r="E72" s="171" t="s">
        <v>473</v>
      </c>
      <c r="F72" s="764" t="s">
        <v>474</v>
      </c>
      <c r="G72" s="765"/>
      <c r="H72" s="153" t="s">
        <v>476</v>
      </c>
      <c r="I72" s="173" t="s">
        <v>473</v>
      </c>
      <c r="J72" s="793" t="s">
        <v>475</v>
      </c>
      <c r="K72" s="794"/>
      <c r="L72" s="153" t="s">
        <v>476</v>
      </c>
      <c r="M72" s="173" t="s">
        <v>473</v>
      </c>
      <c r="N72" s="793" t="s">
        <v>474</v>
      </c>
      <c r="O72" s="794"/>
      <c r="P72" s="153"/>
      <c r="Q72" s="173"/>
      <c r="R72" s="793"/>
      <c r="S72" s="794"/>
    </row>
    <row r="73" spans="2:19" ht="30" customHeight="1" outlineLevel="1">
      <c r="B73" s="795"/>
      <c r="C73" s="797"/>
      <c r="D73" s="430"/>
      <c r="E73" s="171"/>
      <c r="F73" s="764"/>
      <c r="G73" s="765"/>
      <c r="H73" s="153"/>
      <c r="I73" s="173"/>
      <c r="J73" s="793"/>
      <c r="K73" s="794"/>
      <c r="L73" s="153"/>
      <c r="M73" s="173"/>
      <c r="N73" s="793"/>
      <c r="O73" s="794"/>
      <c r="P73" s="153"/>
      <c r="Q73" s="173"/>
      <c r="R73" s="793"/>
      <c r="S73" s="794"/>
    </row>
    <row r="74" spans="2:19" ht="30" customHeight="1" outlineLevel="1">
      <c r="B74" s="795"/>
      <c r="C74" s="797"/>
      <c r="D74" s="430"/>
      <c r="E74" s="171"/>
      <c r="F74" s="764"/>
      <c r="G74" s="765"/>
      <c r="H74" s="153"/>
      <c r="I74" s="173"/>
      <c r="J74" s="793"/>
      <c r="K74" s="794"/>
      <c r="L74" s="153"/>
      <c r="M74" s="173"/>
      <c r="N74" s="793"/>
      <c r="O74" s="794"/>
      <c r="P74" s="153"/>
      <c r="Q74" s="173"/>
      <c r="R74" s="793"/>
      <c r="S74" s="794"/>
    </row>
    <row r="75" spans="2:19" ht="30" customHeight="1" outlineLevel="1">
      <c r="B75" s="795"/>
      <c r="C75" s="797"/>
      <c r="D75" s="430"/>
      <c r="E75" s="171"/>
      <c r="F75" s="764"/>
      <c r="G75" s="765"/>
      <c r="H75" s="153"/>
      <c r="I75" s="173"/>
      <c r="J75" s="793"/>
      <c r="K75" s="794"/>
      <c r="L75" s="153"/>
      <c r="M75" s="173"/>
      <c r="N75" s="793"/>
      <c r="O75" s="794"/>
      <c r="P75" s="153"/>
      <c r="Q75" s="173"/>
      <c r="R75" s="793"/>
      <c r="S75" s="794"/>
    </row>
    <row r="76" spans="2:19" ht="30" customHeight="1" outlineLevel="1">
      <c r="B76" s="725"/>
      <c r="C76" s="727"/>
      <c r="D76" s="430"/>
      <c r="E76" s="171"/>
      <c r="F76" s="764"/>
      <c r="G76" s="765"/>
      <c r="H76" s="153"/>
      <c r="I76" s="173"/>
      <c r="J76" s="793"/>
      <c r="K76" s="794"/>
      <c r="L76" s="153"/>
      <c r="M76" s="173"/>
      <c r="N76" s="793"/>
      <c r="O76" s="794"/>
      <c r="P76" s="153"/>
      <c r="Q76" s="173"/>
      <c r="R76" s="793"/>
      <c r="S76" s="794"/>
    </row>
    <row r="77" spans="2:19" ht="35.25" customHeight="1">
      <c r="B77" s="719" t="s">
        <v>477</v>
      </c>
      <c r="C77" s="785" t="s">
        <v>478</v>
      </c>
      <c r="D77" s="169" t="s">
        <v>479</v>
      </c>
      <c r="E77" s="699" t="s">
        <v>450</v>
      </c>
      <c r="F77" s="700"/>
      <c r="G77" s="150" t="s">
        <v>402</v>
      </c>
      <c r="H77" s="284" t="s">
        <v>479</v>
      </c>
      <c r="I77" s="699" t="s">
        <v>450</v>
      </c>
      <c r="J77" s="700"/>
      <c r="K77" s="150" t="s">
        <v>402</v>
      </c>
      <c r="L77" s="284" t="s">
        <v>479</v>
      </c>
      <c r="M77" s="699" t="s">
        <v>450</v>
      </c>
      <c r="N77" s="700"/>
      <c r="O77" s="150" t="s">
        <v>402</v>
      </c>
      <c r="P77" s="284" t="s">
        <v>479</v>
      </c>
      <c r="Q77" s="699" t="s">
        <v>450</v>
      </c>
      <c r="R77" s="700"/>
      <c r="S77" s="150" t="s">
        <v>402</v>
      </c>
    </row>
    <row r="78" spans="2:19" ht="35.25" customHeight="1">
      <c r="B78" s="720"/>
      <c r="C78" s="785"/>
      <c r="D78" s="398"/>
      <c r="E78" s="786"/>
      <c r="F78" s="787"/>
      <c r="G78" s="174"/>
      <c r="H78" s="282"/>
      <c r="I78" s="701"/>
      <c r="J78" s="702"/>
      <c r="K78" s="175"/>
      <c r="L78" s="282"/>
      <c r="M78" s="701"/>
      <c r="N78" s="702"/>
      <c r="O78" s="175"/>
      <c r="P78" s="282"/>
      <c r="Q78" s="701"/>
      <c r="R78" s="702"/>
      <c r="S78" s="175"/>
    </row>
    <row r="79" spans="2:19" ht="35.25" customHeight="1" outlineLevel="1">
      <c r="B79" s="720"/>
      <c r="C79" s="785"/>
      <c r="D79" s="398"/>
      <c r="E79" s="786"/>
      <c r="F79" s="787"/>
      <c r="G79" s="174"/>
      <c r="H79" s="282"/>
      <c r="I79" s="701"/>
      <c r="J79" s="702"/>
      <c r="K79" s="175"/>
      <c r="L79" s="282"/>
      <c r="M79" s="701"/>
      <c r="N79" s="702"/>
      <c r="O79" s="175"/>
      <c r="P79" s="282"/>
      <c r="Q79" s="701"/>
      <c r="R79" s="702"/>
      <c r="S79" s="175"/>
    </row>
    <row r="80" spans="2:19" ht="35.25" customHeight="1" outlineLevel="1">
      <c r="B80" s="720"/>
      <c r="C80" s="785"/>
      <c r="D80" s="398"/>
      <c r="E80" s="786"/>
      <c r="F80" s="787"/>
      <c r="G80" s="174"/>
      <c r="H80" s="282"/>
      <c r="I80" s="701"/>
      <c r="J80" s="702"/>
      <c r="K80" s="175"/>
      <c r="L80" s="282"/>
      <c r="M80" s="701"/>
      <c r="N80" s="702"/>
      <c r="O80" s="175"/>
      <c r="P80" s="282"/>
      <c r="Q80" s="701"/>
      <c r="R80" s="702"/>
      <c r="S80" s="175"/>
    </row>
    <row r="81" spans="2:19" ht="35.25" customHeight="1" outlineLevel="1">
      <c r="B81" s="720"/>
      <c r="C81" s="785"/>
      <c r="D81" s="398"/>
      <c r="E81" s="786"/>
      <c r="F81" s="787"/>
      <c r="G81" s="174"/>
      <c r="H81" s="282"/>
      <c r="I81" s="701"/>
      <c r="J81" s="702"/>
      <c r="K81" s="175"/>
      <c r="L81" s="282"/>
      <c r="M81" s="701"/>
      <c r="N81" s="702"/>
      <c r="O81" s="175"/>
      <c r="P81" s="282"/>
      <c r="Q81" s="701"/>
      <c r="R81" s="702"/>
      <c r="S81" s="175"/>
    </row>
    <row r="82" spans="2:19" ht="35.25" customHeight="1" outlineLevel="1">
      <c r="B82" s="720"/>
      <c r="C82" s="785"/>
      <c r="D82" s="398"/>
      <c r="E82" s="786"/>
      <c r="F82" s="787"/>
      <c r="G82" s="174"/>
      <c r="H82" s="282"/>
      <c r="I82" s="701"/>
      <c r="J82" s="702"/>
      <c r="K82" s="175"/>
      <c r="L82" s="282"/>
      <c r="M82" s="701"/>
      <c r="N82" s="702"/>
      <c r="O82" s="175"/>
      <c r="P82" s="282"/>
      <c r="Q82" s="701"/>
      <c r="R82" s="702"/>
      <c r="S82" s="175"/>
    </row>
    <row r="83" spans="2:19" ht="33" customHeight="1" outlineLevel="1" thickBot="1">
      <c r="B83" s="721"/>
      <c r="C83" s="785"/>
      <c r="D83" s="411"/>
      <c r="E83" s="788"/>
      <c r="F83" s="789"/>
      <c r="G83" s="431"/>
      <c r="H83" s="465"/>
      <c r="I83" s="703"/>
      <c r="J83" s="704"/>
      <c r="K83" s="466"/>
      <c r="L83" s="465"/>
      <c r="M83" s="703"/>
      <c r="N83" s="704"/>
      <c r="O83" s="466"/>
      <c r="P83" s="465"/>
      <c r="Q83" s="703"/>
      <c r="R83" s="704"/>
      <c r="S83" s="466"/>
    </row>
    <row r="84" spans="2:19" ht="31.5" customHeight="1" thickBot="1">
      <c r="B84" s="140"/>
      <c r="C84" s="176"/>
      <c r="D84" s="160"/>
    </row>
    <row r="85" spans="2:19" ht="30.75" customHeight="1" thickBot="1">
      <c r="B85" s="140"/>
      <c r="C85" s="140"/>
      <c r="D85" s="742" t="s">
        <v>404</v>
      </c>
      <c r="E85" s="743"/>
      <c r="F85" s="743"/>
      <c r="G85" s="744"/>
      <c r="H85" s="752" t="s">
        <v>405</v>
      </c>
      <c r="I85" s="706"/>
      <c r="J85" s="706"/>
      <c r="K85" s="707"/>
      <c r="L85" s="752" t="s">
        <v>406</v>
      </c>
      <c r="M85" s="706"/>
      <c r="N85" s="706"/>
      <c r="O85" s="792"/>
      <c r="P85" s="705" t="s">
        <v>407</v>
      </c>
      <c r="Q85" s="706"/>
      <c r="R85" s="706"/>
      <c r="S85" s="707"/>
    </row>
    <row r="86" spans="2:19" ht="30.75" customHeight="1">
      <c r="B86" s="724" t="s">
        <v>482</v>
      </c>
      <c r="C86" s="726" t="s">
        <v>483</v>
      </c>
      <c r="D86" s="708" t="s">
        <v>484</v>
      </c>
      <c r="E86" s="709"/>
      <c r="F86" s="161" t="s">
        <v>402</v>
      </c>
      <c r="G86" s="177" t="s">
        <v>450</v>
      </c>
      <c r="H86" s="708" t="s">
        <v>484</v>
      </c>
      <c r="I86" s="709"/>
      <c r="J86" s="161" t="s">
        <v>402</v>
      </c>
      <c r="K86" s="177" t="s">
        <v>450</v>
      </c>
      <c r="L86" s="708" t="s">
        <v>484</v>
      </c>
      <c r="M86" s="709"/>
      <c r="N86" s="161" t="s">
        <v>402</v>
      </c>
      <c r="O86" s="177" t="s">
        <v>450</v>
      </c>
      <c r="P86" s="708" t="s">
        <v>484</v>
      </c>
      <c r="Q86" s="709"/>
      <c r="R86" s="161" t="s">
        <v>402</v>
      </c>
      <c r="S86" s="177" t="s">
        <v>450</v>
      </c>
    </row>
    <row r="87" spans="2:19" ht="29.25" customHeight="1">
      <c r="B87" s="725"/>
      <c r="C87" s="727"/>
      <c r="D87" s="790" t="s">
        <v>485</v>
      </c>
      <c r="E87" s="791"/>
      <c r="F87" s="417" t="s">
        <v>403</v>
      </c>
      <c r="G87" s="418" t="s">
        <v>486</v>
      </c>
      <c r="H87" s="278"/>
      <c r="I87" s="279"/>
      <c r="J87" s="172"/>
      <c r="K87" s="179"/>
      <c r="L87" s="278"/>
      <c r="M87" s="279"/>
      <c r="N87" s="172"/>
      <c r="O87" s="179"/>
      <c r="P87" s="278"/>
      <c r="Q87" s="279"/>
      <c r="R87" s="172"/>
      <c r="S87" s="179"/>
    </row>
    <row r="88" spans="2:19" ht="45" customHeight="1">
      <c r="B88" s="776" t="s">
        <v>487</v>
      </c>
      <c r="C88" s="722" t="s">
        <v>488</v>
      </c>
      <c r="D88" s="169" t="s">
        <v>489</v>
      </c>
      <c r="E88" s="149" t="s">
        <v>490</v>
      </c>
      <c r="F88" s="284" t="s">
        <v>491</v>
      </c>
      <c r="G88" s="150" t="s">
        <v>492</v>
      </c>
      <c r="H88" s="149" t="s">
        <v>489</v>
      </c>
      <c r="I88" s="149" t="s">
        <v>490</v>
      </c>
      <c r="J88" s="284" t="s">
        <v>491</v>
      </c>
      <c r="K88" s="150" t="s">
        <v>492</v>
      </c>
      <c r="L88" s="149" t="s">
        <v>489</v>
      </c>
      <c r="M88" s="149" t="s">
        <v>490</v>
      </c>
      <c r="N88" s="284" t="s">
        <v>491</v>
      </c>
      <c r="O88" s="150" t="s">
        <v>492</v>
      </c>
      <c r="P88" s="149" t="s">
        <v>489</v>
      </c>
      <c r="Q88" s="149" t="s">
        <v>490</v>
      </c>
      <c r="R88" s="284" t="s">
        <v>491</v>
      </c>
      <c r="S88" s="150" t="s">
        <v>492</v>
      </c>
    </row>
    <row r="89" spans="2:19" ht="29.25" customHeight="1">
      <c r="B89" s="776"/>
      <c r="C89" s="777"/>
      <c r="D89" s="778" t="s">
        <v>493</v>
      </c>
      <c r="E89" s="780">
        <v>4</v>
      </c>
      <c r="F89" s="780" t="s">
        <v>494</v>
      </c>
      <c r="G89" s="774" t="s">
        <v>495</v>
      </c>
      <c r="H89" s="697" t="s">
        <v>493</v>
      </c>
      <c r="I89" s="697">
        <v>40</v>
      </c>
      <c r="J89" s="697" t="s">
        <v>494</v>
      </c>
      <c r="K89" s="695" t="s">
        <v>422</v>
      </c>
      <c r="L89" s="697" t="s">
        <v>493</v>
      </c>
      <c r="M89" s="697">
        <v>1</v>
      </c>
      <c r="N89" s="697" t="s">
        <v>494</v>
      </c>
      <c r="O89" s="695" t="s">
        <v>495</v>
      </c>
      <c r="P89" s="697"/>
      <c r="Q89" s="697"/>
      <c r="R89" s="697"/>
      <c r="S89" s="695"/>
    </row>
    <row r="90" spans="2:19" ht="29.25" customHeight="1">
      <c r="B90" s="776"/>
      <c r="C90" s="777"/>
      <c r="D90" s="779"/>
      <c r="E90" s="781"/>
      <c r="F90" s="781"/>
      <c r="G90" s="775"/>
      <c r="H90" s="698"/>
      <c r="I90" s="698"/>
      <c r="J90" s="698"/>
      <c r="K90" s="696"/>
      <c r="L90" s="698"/>
      <c r="M90" s="698"/>
      <c r="N90" s="698"/>
      <c r="O90" s="696"/>
      <c r="P90" s="698"/>
      <c r="Q90" s="698"/>
      <c r="R90" s="698"/>
      <c r="S90" s="696"/>
    </row>
    <row r="91" spans="2:19" ht="24" outlineLevel="1">
      <c r="B91" s="776"/>
      <c r="C91" s="777"/>
      <c r="D91" s="169" t="s">
        <v>489</v>
      </c>
      <c r="E91" s="149" t="s">
        <v>490</v>
      </c>
      <c r="F91" s="284" t="s">
        <v>491</v>
      </c>
      <c r="G91" s="150" t="s">
        <v>492</v>
      </c>
      <c r="H91" s="149" t="s">
        <v>489</v>
      </c>
      <c r="I91" s="149" t="s">
        <v>490</v>
      </c>
      <c r="J91" s="284" t="s">
        <v>491</v>
      </c>
      <c r="K91" s="150" t="s">
        <v>492</v>
      </c>
      <c r="L91" s="149" t="s">
        <v>489</v>
      </c>
      <c r="M91" s="149" t="s">
        <v>490</v>
      </c>
      <c r="N91" s="284" t="s">
        <v>491</v>
      </c>
      <c r="O91" s="150" t="s">
        <v>492</v>
      </c>
      <c r="P91" s="149" t="s">
        <v>489</v>
      </c>
      <c r="Q91" s="149" t="s">
        <v>490</v>
      </c>
      <c r="R91" s="284" t="s">
        <v>491</v>
      </c>
      <c r="S91" s="150" t="s">
        <v>492</v>
      </c>
    </row>
    <row r="92" spans="2:19" ht="29.25" customHeight="1" outlineLevel="1">
      <c r="B92" s="776"/>
      <c r="C92" s="777"/>
      <c r="D92" s="778" t="s">
        <v>309</v>
      </c>
      <c r="E92" s="780">
        <v>1</v>
      </c>
      <c r="F92" s="780" t="s">
        <v>494</v>
      </c>
      <c r="G92" s="774" t="s">
        <v>495</v>
      </c>
      <c r="H92" s="697" t="s">
        <v>309</v>
      </c>
      <c r="I92" s="697">
        <v>1</v>
      </c>
      <c r="J92" s="697" t="s">
        <v>494</v>
      </c>
      <c r="K92" s="695" t="s">
        <v>422</v>
      </c>
      <c r="L92" s="697"/>
      <c r="M92" s="697"/>
      <c r="N92" s="697"/>
      <c r="O92" s="695"/>
      <c r="P92" s="697"/>
      <c r="Q92" s="697"/>
      <c r="R92" s="697"/>
      <c r="S92" s="695"/>
    </row>
    <row r="93" spans="2:19" ht="29.25" customHeight="1" outlineLevel="1">
      <c r="B93" s="776"/>
      <c r="C93" s="777"/>
      <c r="D93" s="779"/>
      <c r="E93" s="781"/>
      <c r="F93" s="781"/>
      <c r="G93" s="775"/>
      <c r="H93" s="698"/>
      <c r="I93" s="698"/>
      <c r="J93" s="698"/>
      <c r="K93" s="696"/>
      <c r="L93" s="698"/>
      <c r="M93" s="698"/>
      <c r="N93" s="698"/>
      <c r="O93" s="696"/>
      <c r="P93" s="698"/>
      <c r="Q93" s="698"/>
      <c r="R93" s="698"/>
      <c r="S93" s="696"/>
    </row>
    <row r="94" spans="2:19" ht="24" outlineLevel="1">
      <c r="B94" s="776"/>
      <c r="C94" s="777"/>
      <c r="D94" s="169" t="s">
        <v>489</v>
      </c>
      <c r="E94" s="149" t="s">
        <v>490</v>
      </c>
      <c r="F94" s="284" t="s">
        <v>491</v>
      </c>
      <c r="G94" s="150" t="s">
        <v>492</v>
      </c>
      <c r="H94" s="149" t="s">
        <v>489</v>
      </c>
      <c r="I94" s="149" t="s">
        <v>490</v>
      </c>
      <c r="J94" s="284" t="s">
        <v>491</v>
      </c>
      <c r="K94" s="150" t="s">
        <v>492</v>
      </c>
      <c r="L94" s="149" t="s">
        <v>489</v>
      </c>
      <c r="M94" s="149" t="s">
        <v>490</v>
      </c>
      <c r="N94" s="284" t="s">
        <v>491</v>
      </c>
      <c r="O94" s="150" t="s">
        <v>492</v>
      </c>
      <c r="P94" s="149" t="s">
        <v>489</v>
      </c>
      <c r="Q94" s="149" t="s">
        <v>490</v>
      </c>
      <c r="R94" s="284" t="s">
        <v>491</v>
      </c>
      <c r="S94" s="150" t="s">
        <v>492</v>
      </c>
    </row>
    <row r="95" spans="2:19" ht="29.25" customHeight="1" outlineLevel="1">
      <c r="B95" s="776"/>
      <c r="C95" s="777"/>
      <c r="D95" s="778" t="s">
        <v>496</v>
      </c>
      <c r="E95" s="780">
        <v>1</v>
      </c>
      <c r="F95" s="780" t="s">
        <v>497</v>
      </c>
      <c r="G95" s="774" t="s">
        <v>495</v>
      </c>
      <c r="H95" s="697" t="s">
        <v>496</v>
      </c>
      <c r="I95" s="697"/>
      <c r="J95" s="697"/>
      <c r="K95" s="695" t="s">
        <v>422</v>
      </c>
      <c r="L95" s="697" t="s">
        <v>496</v>
      </c>
      <c r="M95" s="697">
        <v>1</v>
      </c>
      <c r="N95" s="697"/>
      <c r="O95" s="695" t="s">
        <v>495</v>
      </c>
      <c r="P95" s="697"/>
      <c r="Q95" s="697"/>
      <c r="R95" s="697"/>
      <c r="S95" s="695"/>
    </row>
    <row r="96" spans="2:19" ht="29.25" customHeight="1" outlineLevel="1">
      <c r="B96" s="776"/>
      <c r="C96" s="777"/>
      <c r="D96" s="779"/>
      <c r="E96" s="781"/>
      <c r="F96" s="781"/>
      <c r="G96" s="775"/>
      <c r="H96" s="698"/>
      <c r="I96" s="698"/>
      <c r="J96" s="698"/>
      <c r="K96" s="696"/>
      <c r="L96" s="698"/>
      <c r="M96" s="698"/>
      <c r="N96" s="698"/>
      <c r="O96" s="696"/>
      <c r="P96" s="698"/>
      <c r="Q96" s="698"/>
      <c r="R96" s="698"/>
      <c r="S96" s="696"/>
    </row>
    <row r="97" spans="2:19" ht="24" outlineLevel="1">
      <c r="B97" s="776"/>
      <c r="C97" s="777"/>
      <c r="D97" s="169" t="s">
        <v>489</v>
      </c>
      <c r="E97" s="149" t="s">
        <v>490</v>
      </c>
      <c r="F97" s="284" t="s">
        <v>491</v>
      </c>
      <c r="G97" s="150" t="s">
        <v>492</v>
      </c>
      <c r="H97" s="149" t="s">
        <v>489</v>
      </c>
      <c r="I97" s="149" t="s">
        <v>490</v>
      </c>
      <c r="J97" s="284" t="s">
        <v>491</v>
      </c>
      <c r="K97" s="150" t="s">
        <v>492</v>
      </c>
      <c r="L97" s="149" t="s">
        <v>489</v>
      </c>
      <c r="M97" s="149" t="s">
        <v>490</v>
      </c>
      <c r="N97" s="284" t="s">
        <v>491</v>
      </c>
      <c r="O97" s="150" t="s">
        <v>492</v>
      </c>
      <c r="P97" s="149" t="s">
        <v>489</v>
      </c>
      <c r="Q97" s="149" t="s">
        <v>490</v>
      </c>
      <c r="R97" s="284" t="s">
        <v>491</v>
      </c>
      <c r="S97" s="150" t="s">
        <v>492</v>
      </c>
    </row>
    <row r="98" spans="2:19" ht="29.25" customHeight="1" outlineLevel="1">
      <c r="B98" s="776"/>
      <c r="C98" s="777"/>
      <c r="D98" s="778"/>
      <c r="E98" s="780"/>
      <c r="F98" s="780"/>
      <c r="G98" s="774"/>
      <c r="H98" s="697"/>
      <c r="I98" s="697"/>
      <c r="J98" s="697"/>
      <c r="K98" s="695"/>
      <c r="L98" s="697"/>
      <c r="M98" s="697"/>
      <c r="N98" s="697"/>
      <c r="O98" s="695"/>
      <c r="P98" s="697"/>
      <c r="Q98" s="697"/>
      <c r="R98" s="697"/>
      <c r="S98" s="695"/>
    </row>
    <row r="99" spans="2:19" ht="29.25" customHeight="1" outlineLevel="1" thickBot="1">
      <c r="B99" s="776"/>
      <c r="C99" s="723"/>
      <c r="D99" s="782"/>
      <c r="E99" s="783"/>
      <c r="F99" s="783"/>
      <c r="G99" s="784"/>
      <c r="H99" s="763"/>
      <c r="I99" s="763"/>
      <c r="J99" s="763"/>
      <c r="K99" s="768"/>
      <c r="L99" s="763"/>
      <c r="M99" s="763"/>
      <c r="N99" s="763"/>
      <c r="O99" s="768"/>
      <c r="P99" s="763"/>
      <c r="Q99" s="763"/>
      <c r="R99" s="763"/>
      <c r="S99" s="768"/>
    </row>
    <row r="100" spans="2:19" ht="15" thickBot="1">
      <c r="B100" s="140"/>
      <c r="C100" s="140"/>
    </row>
    <row r="101" spans="2:19" ht="15" thickBot="1">
      <c r="B101" s="140"/>
      <c r="C101" s="140"/>
      <c r="D101" s="742" t="s">
        <v>404</v>
      </c>
      <c r="E101" s="743"/>
      <c r="F101" s="743"/>
      <c r="G101" s="744"/>
      <c r="H101" s="752" t="s">
        <v>498</v>
      </c>
      <c r="I101" s="706"/>
      <c r="J101" s="706"/>
      <c r="K101" s="707"/>
      <c r="L101" s="752" t="s">
        <v>406</v>
      </c>
      <c r="M101" s="706"/>
      <c r="N101" s="706"/>
      <c r="O101" s="707"/>
      <c r="P101" s="752" t="s">
        <v>407</v>
      </c>
      <c r="Q101" s="706"/>
      <c r="R101" s="706"/>
      <c r="S101" s="707"/>
    </row>
    <row r="102" spans="2:19" ht="33.75" customHeight="1">
      <c r="B102" s="771" t="s">
        <v>499</v>
      </c>
      <c r="C102" s="726" t="s">
        <v>500</v>
      </c>
      <c r="D102" s="285" t="s">
        <v>501</v>
      </c>
      <c r="E102" s="180" t="s">
        <v>502</v>
      </c>
      <c r="F102" s="710" t="s">
        <v>503</v>
      </c>
      <c r="G102" s="712"/>
      <c r="H102" s="277" t="s">
        <v>501</v>
      </c>
      <c r="I102" s="180" t="s">
        <v>502</v>
      </c>
      <c r="J102" s="710" t="s">
        <v>503</v>
      </c>
      <c r="K102" s="712"/>
      <c r="L102" s="276" t="s">
        <v>501</v>
      </c>
      <c r="M102" s="180" t="s">
        <v>502</v>
      </c>
      <c r="N102" s="710" t="s">
        <v>503</v>
      </c>
      <c r="O102" s="712"/>
      <c r="P102" s="276" t="s">
        <v>501</v>
      </c>
      <c r="Q102" s="180" t="s">
        <v>502</v>
      </c>
      <c r="R102" s="710" t="s">
        <v>503</v>
      </c>
      <c r="S102" s="712"/>
    </row>
    <row r="103" spans="2:19" ht="30" customHeight="1">
      <c r="B103" s="772"/>
      <c r="C103" s="727"/>
      <c r="D103" s="435"/>
      <c r="E103" s="181"/>
      <c r="F103" s="764"/>
      <c r="G103" s="765"/>
      <c r="H103" s="432"/>
      <c r="I103" s="183"/>
      <c r="J103" s="766"/>
      <c r="K103" s="767"/>
      <c r="L103" s="182"/>
      <c r="M103" s="183"/>
      <c r="N103" s="766"/>
      <c r="O103" s="767"/>
      <c r="P103" s="182"/>
      <c r="Q103" s="183"/>
      <c r="R103" s="766"/>
      <c r="S103" s="770"/>
    </row>
    <row r="104" spans="2:19" ht="32.25" customHeight="1">
      <c r="B104" s="772"/>
      <c r="C104" s="749" t="s">
        <v>504</v>
      </c>
      <c r="D104" s="436" t="s">
        <v>501</v>
      </c>
      <c r="E104" s="149" t="s">
        <v>502</v>
      </c>
      <c r="F104" s="149" t="s">
        <v>505</v>
      </c>
      <c r="G104" s="275" t="s">
        <v>506</v>
      </c>
      <c r="H104" s="433" t="s">
        <v>501</v>
      </c>
      <c r="I104" s="149" t="s">
        <v>502</v>
      </c>
      <c r="J104" s="149" t="s">
        <v>505</v>
      </c>
      <c r="K104" s="275" t="s">
        <v>506</v>
      </c>
      <c r="L104" s="184" t="s">
        <v>501</v>
      </c>
      <c r="M104" s="149" t="s">
        <v>502</v>
      </c>
      <c r="N104" s="149" t="s">
        <v>505</v>
      </c>
      <c r="O104" s="275" t="s">
        <v>506</v>
      </c>
      <c r="P104" s="184" t="s">
        <v>501</v>
      </c>
      <c r="Q104" s="149" t="s">
        <v>502</v>
      </c>
      <c r="R104" s="149" t="s">
        <v>505</v>
      </c>
      <c r="S104" s="275" t="s">
        <v>506</v>
      </c>
    </row>
    <row r="105" spans="2:19" ht="27.75" customHeight="1">
      <c r="B105" s="772"/>
      <c r="C105" s="750"/>
      <c r="D105" s="435"/>
      <c r="E105" s="164"/>
      <c r="F105" s="420"/>
      <c r="G105" s="178"/>
      <c r="H105" s="432"/>
      <c r="I105" s="166"/>
      <c r="J105" s="173"/>
      <c r="K105" s="179"/>
      <c r="L105" s="182"/>
      <c r="M105" s="166"/>
      <c r="N105" s="173"/>
      <c r="O105" s="179"/>
      <c r="P105" s="182"/>
      <c r="Q105" s="166"/>
      <c r="R105" s="173"/>
      <c r="S105" s="179"/>
    </row>
    <row r="106" spans="2:19" ht="27.75" customHeight="1" outlineLevel="1">
      <c r="B106" s="772"/>
      <c r="C106" s="750"/>
      <c r="D106" s="436" t="s">
        <v>501</v>
      </c>
      <c r="E106" s="149" t="s">
        <v>502</v>
      </c>
      <c r="F106" s="149" t="s">
        <v>505</v>
      </c>
      <c r="G106" s="275" t="s">
        <v>506</v>
      </c>
      <c r="H106" s="433" t="s">
        <v>501</v>
      </c>
      <c r="I106" s="149" t="s">
        <v>502</v>
      </c>
      <c r="J106" s="149" t="s">
        <v>505</v>
      </c>
      <c r="K106" s="275" t="s">
        <v>506</v>
      </c>
      <c r="L106" s="184" t="s">
        <v>501</v>
      </c>
      <c r="M106" s="149" t="s">
        <v>502</v>
      </c>
      <c r="N106" s="149" t="s">
        <v>505</v>
      </c>
      <c r="O106" s="275" t="s">
        <v>506</v>
      </c>
      <c r="P106" s="184" t="s">
        <v>501</v>
      </c>
      <c r="Q106" s="149" t="s">
        <v>502</v>
      </c>
      <c r="R106" s="149" t="s">
        <v>505</v>
      </c>
      <c r="S106" s="275" t="s">
        <v>506</v>
      </c>
    </row>
    <row r="107" spans="2:19" ht="27.75" customHeight="1" outlineLevel="1">
      <c r="B107" s="772"/>
      <c r="C107" s="750"/>
      <c r="D107" s="435"/>
      <c r="E107" s="164"/>
      <c r="F107" s="420"/>
      <c r="G107" s="178"/>
      <c r="H107" s="432"/>
      <c r="I107" s="166"/>
      <c r="J107" s="173"/>
      <c r="K107" s="179"/>
      <c r="L107" s="182"/>
      <c r="M107" s="166"/>
      <c r="N107" s="173"/>
      <c r="O107" s="179"/>
      <c r="P107" s="182"/>
      <c r="Q107" s="166"/>
      <c r="R107" s="173"/>
      <c r="S107" s="179"/>
    </row>
    <row r="108" spans="2:19" ht="27.75" customHeight="1" outlineLevel="1">
      <c r="B108" s="772"/>
      <c r="C108" s="750"/>
      <c r="D108" s="436" t="s">
        <v>501</v>
      </c>
      <c r="E108" s="149" t="s">
        <v>502</v>
      </c>
      <c r="F108" s="149" t="s">
        <v>505</v>
      </c>
      <c r="G108" s="275" t="s">
        <v>506</v>
      </c>
      <c r="H108" s="433" t="s">
        <v>501</v>
      </c>
      <c r="I108" s="149" t="s">
        <v>502</v>
      </c>
      <c r="J108" s="149" t="s">
        <v>505</v>
      </c>
      <c r="K108" s="275" t="s">
        <v>506</v>
      </c>
      <c r="L108" s="184" t="s">
        <v>501</v>
      </c>
      <c r="M108" s="149" t="s">
        <v>502</v>
      </c>
      <c r="N108" s="149" t="s">
        <v>505</v>
      </c>
      <c r="O108" s="275" t="s">
        <v>506</v>
      </c>
      <c r="P108" s="184" t="s">
        <v>501</v>
      </c>
      <c r="Q108" s="149" t="s">
        <v>502</v>
      </c>
      <c r="R108" s="149" t="s">
        <v>505</v>
      </c>
      <c r="S108" s="275" t="s">
        <v>506</v>
      </c>
    </row>
    <row r="109" spans="2:19" ht="27.75" customHeight="1" outlineLevel="1">
      <c r="B109" s="772"/>
      <c r="C109" s="750"/>
      <c r="D109" s="435"/>
      <c r="E109" s="164"/>
      <c r="F109" s="420"/>
      <c r="G109" s="178"/>
      <c r="H109" s="432"/>
      <c r="I109" s="166"/>
      <c r="J109" s="173"/>
      <c r="K109" s="179"/>
      <c r="L109" s="182"/>
      <c r="M109" s="166"/>
      <c r="N109" s="173"/>
      <c r="O109" s="179"/>
      <c r="P109" s="182"/>
      <c r="Q109" s="166"/>
      <c r="R109" s="173"/>
      <c r="S109" s="179"/>
    </row>
    <row r="110" spans="2:19" ht="27.75" customHeight="1" outlineLevel="1">
      <c r="B110" s="772"/>
      <c r="C110" s="750"/>
      <c r="D110" s="436" t="s">
        <v>501</v>
      </c>
      <c r="E110" s="149" t="s">
        <v>502</v>
      </c>
      <c r="F110" s="149" t="s">
        <v>505</v>
      </c>
      <c r="G110" s="275" t="s">
        <v>506</v>
      </c>
      <c r="H110" s="433" t="s">
        <v>501</v>
      </c>
      <c r="I110" s="149" t="s">
        <v>502</v>
      </c>
      <c r="J110" s="149" t="s">
        <v>505</v>
      </c>
      <c r="K110" s="275" t="s">
        <v>506</v>
      </c>
      <c r="L110" s="184" t="s">
        <v>501</v>
      </c>
      <c r="M110" s="149" t="s">
        <v>502</v>
      </c>
      <c r="N110" s="149" t="s">
        <v>505</v>
      </c>
      <c r="O110" s="275" t="s">
        <v>506</v>
      </c>
      <c r="P110" s="184" t="s">
        <v>501</v>
      </c>
      <c r="Q110" s="149" t="s">
        <v>502</v>
      </c>
      <c r="R110" s="149" t="s">
        <v>505</v>
      </c>
      <c r="S110" s="275" t="s">
        <v>506</v>
      </c>
    </row>
    <row r="111" spans="2:19" ht="27.75" customHeight="1" outlineLevel="1">
      <c r="B111" s="773"/>
      <c r="C111" s="751"/>
      <c r="D111" s="435"/>
      <c r="E111" s="419"/>
      <c r="F111" s="420"/>
      <c r="G111" s="178"/>
      <c r="H111" s="432"/>
      <c r="I111" s="166"/>
      <c r="J111" s="173"/>
      <c r="K111" s="179"/>
      <c r="L111" s="182"/>
      <c r="M111" s="166"/>
      <c r="N111" s="173"/>
      <c r="O111" s="179"/>
      <c r="P111" s="182"/>
      <c r="Q111" s="166"/>
      <c r="R111" s="173"/>
      <c r="S111" s="179"/>
    </row>
    <row r="112" spans="2:19" ht="26.25" customHeight="1">
      <c r="B112" s="755" t="s">
        <v>507</v>
      </c>
      <c r="C112" s="758" t="s">
        <v>508</v>
      </c>
      <c r="D112" s="169" t="s">
        <v>509</v>
      </c>
      <c r="E112" s="149" t="s">
        <v>510</v>
      </c>
      <c r="F112" s="149" t="s">
        <v>402</v>
      </c>
      <c r="G112" s="150" t="s">
        <v>511</v>
      </c>
      <c r="H112" s="187" t="s">
        <v>509</v>
      </c>
      <c r="I112" s="185" t="s">
        <v>510</v>
      </c>
      <c r="J112" s="185" t="s">
        <v>402</v>
      </c>
      <c r="K112" s="186" t="s">
        <v>511</v>
      </c>
      <c r="L112" s="185" t="s">
        <v>509</v>
      </c>
      <c r="M112" s="185" t="s">
        <v>510</v>
      </c>
      <c r="N112" s="185" t="s">
        <v>402</v>
      </c>
      <c r="O112" s="186" t="s">
        <v>511</v>
      </c>
      <c r="P112" s="185" t="s">
        <v>509</v>
      </c>
      <c r="Q112" s="185" t="s">
        <v>510</v>
      </c>
      <c r="R112" s="185" t="s">
        <v>402</v>
      </c>
      <c r="S112" s="186" t="s">
        <v>511</v>
      </c>
    </row>
    <row r="113" spans="2:19" ht="32.25" customHeight="1">
      <c r="B113" s="756"/>
      <c r="C113" s="759"/>
      <c r="D113" s="398"/>
      <c r="E113" s="163"/>
      <c r="F113" s="421"/>
      <c r="G113" s="174"/>
      <c r="H113" s="282"/>
      <c r="I113" s="165"/>
      <c r="J113" s="165"/>
      <c r="K113" s="175"/>
      <c r="L113" s="165"/>
      <c r="M113" s="165"/>
      <c r="N113" s="165"/>
      <c r="O113" s="175"/>
      <c r="P113" s="165"/>
      <c r="Q113" s="165"/>
      <c r="R113" s="165"/>
      <c r="S113" s="175"/>
    </row>
    <row r="114" spans="2:19" ht="32.25" customHeight="1">
      <c r="B114" s="756"/>
      <c r="C114" s="760" t="s">
        <v>512</v>
      </c>
      <c r="D114" s="169" t="s">
        <v>513</v>
      </c>
      <c r="E114" s="699" t="s">
        <v>514</v>
      </c>
      <c r="F114" s="700"/>
      <c r="G114" s="150" t="s">
        <v>515</v>
      </c>
      <c r="H114" s="284" t="s">
        <v>513</v>
      </c>
      <c r="I114" s="699" t="s">
        <v>514</v>
      </c>
      <c r="J114" s="700"/>
      <c r="K114" s="150" t="s">
        <v>515</v>
      </c>
      <c r="L114" s="149" t="s">
        <v>513</v>
      </c>
      <c r="M114" s="699" t="s">
        <v>514</v>
      </c>
      <c r="N114" s="700"/>
      <c r="O114" s="150" t="s">
        <v>515</v>
      </c>
      <c r="P114" s="149" t="s">
        <v>513</v>
      </c>
      <c r="Q114" s="149" t="s">
        <v>514</v>
      </c>
      <c r="R114" s="699" t="s">
        <v>514</v>
      </c>
      <c r="S114" s="753"/>
    </row>
    <row r="115" spans="2:19" ht="23.25" customHeight="1">
      <c r="B115" s="756"/>
      <c r="C115" s="761"/>
      <c r="D115" s="437">
        <v>0</v>
      </c>
      <c r="E115" s="745"/>
      <c r="F115" s="746"/>
      <c r="G115" s="152"/>
      <c r="H115" s="434">
        <v>0</v>
      </c>
      <c r="I115" s="747"/>
      <c r="J115" s="748"/>
      <c r="K115" s="167"/>
      <c r="L115" s="188">
        <v>0</v>
      </c>
      <c r="M115" s="747"/>
      <c r="N115" s="748"/>
      <c r="O115" s="155"/>
      <c r="P115" s="188"/>
      <c r="Q115" s="153"/>
      <c r="R115" s="747"/>
      <c r="S115" s="754"/>
    </row>
    <row r="116" spans="2:19" ht="23.25" customHeight="1" outlineLevel="1">
      <c r="B116" s="756"/>
      <c r="C116" s="761"/>
      <c r="D116" s="169" t="s">
        <v>513</v>
      </c>
      <c r="E116" s="699" t="s">
        <v>514</v>
      </c>
      <c r="F116" s="700"/>
      <c r="G116" s="150" t="s">
        <v>515</v>
      </c>
      <c r="H116" s="284" t="s">
        <v>513</v>
      </c>
      <c r="I116" s="699" t="s">
        <v>514</v>
      </c>
      <c r="J116" s="700"/>
      <c r="K116" s="150" t="s">
        <v>515</v>
      </c>
      <c r="L116" s="149" t="s">
        <v>513</v>
      </c>
      <c r="M116" s="699" t="s">
        <v>514</v>
      </c>
      <c r="N116" s="700"/>
      <c r="O116" s="150" t="s">
        <v>515</v>
      </c>
      <c r="P116" s="149" t="s">
        <v>513</v>
      </c>
      <c r="Q116" s="149" t="s">
        <v>514</v>
      </c>
      <c r="R116" s="699" t="s">
        <v>514</v>
      </c>
      <c r="S116" s="753"/>
    </row>
    <row r="117" spans="2:19" ht="23.25" customHeight="1" outlineLevel="1">
      <c r="B117" s="756"/>
      <c r="C117" s="761"/>
      <c r="D117" s="437"/>
      <c r="E117" s="745"/>
      <c r="F117" s="746"/>
      <c r="G117" s="152"/>
      <c r="H117" s="434"/>
      <c r="I117" s="747"/>
      <c r="J117" s="748"/>
      <c r="K117" s="155"/>
      <c r="L117" s="188"/>
      <c r="M117" s="747"/>
      <c r="N117" s="748"/>
      <c r="O117" s="155"/>
      <c r="P117" s="188"/>
      <c r="Q117" s="153"/>
      <c r="R117" s="747"/>
      <c r="S117" s="754"/>
    </row>
    <row r="118" spans="2:19" ht="23.25" customHeight="1" outlineLevel="1">
      <c r="B118" s="756"/>
      <c r="C118" s="761"/>
      <c r="D118" s="169" t="s">
        <v>513</v>
      </c>
      <c r="E118" s="699" t="s">
        <v>514</v>
      </c>
      <c r="F118" s="700"/>
      <c r="G118" s="150" t="s">
        <v>515</v>
      </c>
      <c r="H118" s="284" t="s">
        <v>513</v>
      </c>
      <c r="I118" s="699" t="s">
        <v>514</v>
      </c>
      <c r="J118" s="700"/>
      <c r="K118" s="150" t="s">
        <v>515</v>
      </c>
      <c r="L118" s="149" t="s">
        <v>513</v>
      </c>
      <c r="M118" s="699" t="s">
        <v>514</v>
      </c>
      <c r="N118" s="700"/>
      <c r="O118" s="150" t="s">
        <v>515</v>
      </c>
      <c r="P118" s="149" t="s">
        <v>513</v>
      </c>
      <c r="Q118" s="149" t="s">
        <v>514</v>
      </c>
      <c r="R118" s="699" t="s">
        <v>514</v>
      </c>
      <c r="S118" s="753"/>
    </row>
    <row r="119" spans="2:19" ht="23.25" customHeight="1" outlineLevel="1">
      <c r="B119" s="756"/>
      <c r="C119" s="761"/>
      <c r="D119" s="437"/>
      <c r="E119" s="745"/>
      <c r="F119" s="746"/>
      <c r="G119" s="152"/>
      <c r="H119" s="434"/>
      <c r="I119" s="747"/>
      <c r="J119" s="748"/>
      <c r="K119" s="155"/>
      <c r="L119" s="188"/>
      <c r="M119" s="747"/>
      <c r="N119" s="748"/>
      <c r="O119" s="155"/>
      <c r="P119" s="188"/>
      <c r="Q119" s="153"/>
      <c r="R119" s="747"/>
      <c r="S119" s="754"/>
    </row>
    <row r="120" spans="2:19" ht="23.25" customHeight="1" outlineLevel="1">
      <c r="B120" s="756"/>
      <c r="C120" s="761"/>
      <c r="D120" s="169" t="s">
        <v>513</v>
      </c>
      <c r="E120" s="699" t="s">
        <v>514</v>
      </c>
      <c r="F120" s="700"/>
      <c r="G120" s="150" t="s">
        <v>515</v>
      </c>
      <c r="H120" s="284" t="s">
        <v>513</v>
      </c>
      <c r="I120" s="699" t="s">
        <v>514</v>
      </c>
      <c r="J120" s="700"/>
      <c r="K120" s="150" t="s">
        <v>515</v>
      </c>
      <c r="L120" s="149" t="s">
        <v>513</v>
      </c>
      <c r="M120" s="699" t="s">
        <v>514</v>
      </c>
      <c r="N120" s="700"/>
      <c r="O120" s="150" t="s">
        <v>515</v>
      </c>
      <c r="P120" s="149" t="s">
        <v>513</v>
      </c>
      <c r="Q120" s="149" t="s">
        <v>514</v>
      </c>
      <c r="R120" s="699" t="s">
        <v>514</v>
      </c>
      <c r="S120" s="753"/>
    </row>
    <row r="121" spans="2:19" ht="23.25" customHeight="1" outlineLevel="1" thickBot="1">
      <c r="B121" s="757"/>
      <c r="C121" s="762"/>
      <c r="D121" s="438"/>
      <c r="E121" s="730"/>
      <c r="F121" s="731"/>
      <c r="G121" s="426"/>
      <c r="H121" s="467"/>
      <c r="I121" s="728"/>
      <c r="J121" s="729"/>
      <c r="K121" s="464"/>
      <c r="L121" s="468"/>
      <c r="M121" s="728"/>
      <c r="N121" s="729"/>
      <c r="O121" s="464"/>
      <c r="P121" s="468"/>
      <c r="Q121" s="404"/>
      <c r="R121" s="728"/>
      <c r="S121" s="769"/>
    </row>
    <row r="122" spans="2:19" ht="15" thickBot="1">
      <c r="B122" s="140"/>
      <c r="C122" s="140"/>
    </row>
    <row r="123" spans="2:19" ht="15" thickBot="1">
      <c r="B123" s="140"/>
      <c r="C123" s="140"/>
      <c r="D123" s="742" t="s">
        <v>404</v>
      </c>
      <c r="E123" s="743"/>
      <c r="F123" s="743"/>
      <c r="G123" s="744"/>
      <c r="H123" s="742" t="s">
        <v>405</v>
      </c>
      <c r="I123" s="743"/>
      <c r="J123" s="743"/>
      <c r="K123" s="744"/>
      <c r="L123" s="743" t="s">
        <v>406</v>
      </c>
      <c r="M123" s="743"/>
      <c r="N123" s="743"/>
      <c r="O123" s="743"/>
      <c r="P123" s="742" t="s">
        <v>407</v>
      </c>
      <c r="Q123" s="743"/>
      <c r="R123" s="743"/>
      <c r="S123" s="744"/>
    </row>
    <row r="124" spans="2:19">
      <c r="B124" s="724" t="s">
        <v>516</v>
      </c>
      <c r="C124" s="726" t="s">
        <v>517</v>
      </c>
      <c r="D124" s="708" t="s">
        <v>518</v>
      </c>
      <c r="E124" s="711"/>
      <c r="F124" s="711"/>
      <c r="G124" s="712"/>
      <c r="H124" s="710" t="s">
        <v>518</v>
      </c>
      <c r="I124" s="711"/>
      <c r="J124" s="711"/>
      <c r="K124" s="712"/>
      <c r="L124" s="710" t="s">
        <v>518</v>
      </c>
      <c r="M124" s="711"/>
      <c r="N124" s="711"/>
      <c r="O124" s="712"/>
      <c r="P124" s="710" t="s">
        <v>518</v>
      </c>
      <c r="Q124" s="711"/>
      <c r="R124" s="711"/>
      <c r="S124" s="712"/>
    </row>
    <row r="125" spans="2:19" ht="45" customHeight="1">
      <c r="B125" s="725"/>
      <c r="C125" s="727"/>
      <c r="D125" s="713"/>
      <c r="E125" s="714"/>
      <c r="F125" s="714"/>
      <c r="G125" s="715"/>
      <c r="H125" s="716"/>
      <c r="I125" s="717"/>
      <c r="J125" s="717"/>
      <c r="K125" s="718"/>
      <c r="L125" s="716"/>
      <c r="M125" s="717"/>
      <c r="N125" s="717"/>
      <c r="O125" s="718"/>
      <c r="P125" s="716"/>
      <c r="Q125" s="717"/>
      <c r="R125" s="717"/>
      <c r="S125" s="718"/>
    </row>
    <row r="126" spans="2:19" ht="32.25" customHeight="1">
      <c r="B126" s="719" t="s">
        <v>520</v>
      </c>
      <c r="C126" s="722" t="s">
        <v>521</v>
      </c>
      <c r="D126" s="439" t="s">
        <v>522</v>
      </c>
      <c r="E126" s="274" t="s">
        <v>402</v>
      </c>
      <c r="F126" s="149" t="s">
        <v>427</v>
      </c>
      <c r="G126" s="150" t="s">
        <v>450</v>
      </c>
      <c r="H126" s="185" t="s">
        <v>522</v>
      </c>
      <c r="I126" s="274" t="s">
        <v>402</v>
      </c>
      <c r="J126" s="149" t="s">
        <v>427</v>
      </c>
      <c r="K126" s="150" t="s">
        <v>450</v>
      </c>
      <c r="L126" s="185" t="s">
        <v>522</v>
      </c>
      <c r="M126" s="274" t="s">
        <v>402</v>
      </c>
      <c r="N126" s="149" t="s">
        <v>427</v>
      </c>
      <c r="O126" s="150" t="s">
        <v>450</v>
      </c>
      <c r="P126" s="185" t="s">
        <v>522</v>
      </c>
      <c r="Q126" s="274" t="s">
        <v>402</v>
      </c>
      <c r="R126" s="149" t="s">
        <v>427</v>
      </c>
      <c r="S126" s="150" t="s">
        <v>450</v>
      </c>
    </row>
    <row r="127" spans="2:19" ht="23.25" customHeight="1">
      <c r="B127" s="720"/>
      <c r="C127" s="723"/>
      <c r="D127" s="398">
        <v>0</v>
      </c>
      <c r="E127" s="283" t="s">
        <v>403</v>
      </c>
      <c r="F127" s="440" t="s">
        <v>430</v>
      </c>
      <c r="G127" s="174" t="s">
        <v>523</v>
      </c>
      <c r="H127" s="165">
        <v>1</v>
      </c>
      <c r="I127" s="198" t="s">
        <v>403</v>
      </c>
      <c r="J127" s="165" t="s">
        <v>430</v>
      </c>
      <c r="K127" s="281" t="s">
        <v>763</v>
      </c>
      <c r="L127" s="165">
        <v>0</v>
      </c>
      <c r="M127" s="198" t="s">
        <v>403</v>
      </c>
      <c r="N127" s="165" t="s">
        <v>430</v>
      </c>
      <c r="O127" s="281" t="s">
        <v>763</v>
      </c>
      <c r="P127" s="165"/>
      <c r="Q127" s="198"/>
      <c r="R127" s="165"/>
      <c r="S127" s="281"/>
    </row>
    <row r="128" spans="2:19" ht="29.25" customHeight="1">
      <c r="B128" s="720"/>
      <c r="C128" s="722" t="s">
        <v>524</v>
      </c>
      <c r="D128" s="169" t="s">
        <v>525</v>
      </c>
      <c r="E128" s="699" t="s">
        <v>526</v>
      </c>
      <c r="F128" s="700"/>
      <c r="G128" s="150" t="s">
        <v>527</v>
      </c>
      <c r="H128" s="149" t="s">
        <v>525</v>
      </c>
      <c r="I128" s="699" t="s">
        <v>526</v>
      </c>
      <c r="J128" s="700"/>
      <c r="K128" s="150" t="s">
        <v>527</v>
      </c>
      <c r="L128" s="149" t="s">
        <v>525</v>
      </c>
      <c r="M128" s="699" t="s">
        <v>526</v>
      </c>
      <c r="N128" s="700"/>
      <c r="O128" s="150" t="s">
        <v>527</v>
      </c>
      <c r="P128" s="149" t="s">
        <v>525</v>
      </c>
      <c r="Q128" s="699" t="s">
        <v>526</v>
      </c>
      <c r="R128" s="700"/>
      <c r="S128" s="150" t="s">
        <v>527</v>
      </c>
    </row>
    <row r="129" spans="2:19" ht="39" customHeight="1" thickBot="1">
      <c r="B129" s="721"/>
      <c r="C129" s="723"/>
      <c r="D129" s="438">
        <v>0</v>
      </c>
      <c r="E129" s="730" t="s">
        <v>528</v>
      </c>
      <c r="F129" s="731"/>
      <c r="G129" s="426" t="s">
        <v>485</v>
      </c>
      <c r="H129" s="468">
        <v>1</v>
      </c>
      <c r="I129" s="728" t="s">
        <v>529</v>
      </c>
      <c r="J129" s="729"/>
      <c r="K129" s="464" t="s">
        <v>422</v>
      </c>
      <c r="L129" s="468">
        <v>1</v>
      </c>
      <c r="M129" s="728" t="s">
        <v>528</v>
      </c>
      <c r="N129" s="729"/>
      <c r="O129" s="464" t="s">
        <v>485</v>
      </c>
      <c r="P129" s="468"/>
      <c r="Q129" s="728"/>
      <c r="R129" s="729"/>
      <c r="S129" s="464"/>
    </row>
    <row r="133" spans="2:19" hidden="1"/>
    <row r="134" spans="2:19" hidden="1"/>
    <row r="135" spans="2:19" hidden="1">
      <c r="D135" s="129" t="s">
        <v>530</v>
      </c>
    </row>
    <row r="136" spans="2:19" hidden="1">
      <c r="D136" s="129" t="s">
        <v>531</v>
      </c>
      <c r="E136" s="129" t="s">
        <v>532</v>
      </c>
      <c r="F136" s="221" t="s">
        <v>486</v>
      </c>
      <c r="H136" s="129" t="s">
        <v>533</v>
      </c>
      <c r="I136" s="129" t="s">
        <v>534</v>
      </c>
    </row>
    <row r="137" spans="2:19" hidden="1">
      <c r="D137" s="129" t="s">
        <v>535</v>
      </c>
      <c r="E137" s="129" t="s">
        <v>536</v>
      </c>
      <c r="F137" s="221" t="s">
        <v>537</v>
      </c>
      <c r="H137" s="129" t="s">
        <v>538</v>
      </c>
      <c r="I137" s="129" t="s">
        <v>529</v>
      </c>
    </row>
    <row r="138" spans="2:19" hidden="1">
      <c r="D138" s="129" t="s">
        <v>539</v>
      </c>
      <c r="E138" s="129" t="s">
        <v>540</v>
      </c>
      <c r="F138" s="221" t="s">
        <v>541</v>
      </c>
      <c r="H138" s="129" t="s">
        <v>542</v>
      </c>
      <c r="I138" s="129" t="s">
        <v>528</v>
      </c>
    </row>
    <row r="139" spans="2:19" hidden="1">
      <c r="D139" s="129" t="s">
        <v>543</v>
      </c>
      <c r="F139" s="221" t="s">
        <v>544</v>
      </c>
      <c r="G139" s="129" t="s">
        <v>545</v>
      </c>
      <c r="H139" s="129" t="s">
        <v>546</v>
      </c>
      <c r="I139" s="129" t="s">
        <v>547</v>
      </c>
      <c r="K139" s="129" t="s">
        <v>548</v>
      </c>
    </row>
    <row r="140" spans="2:19" hidden="1">
      <c r="D140" s="129" t="s">
        <v>421</v>
      </c>
      <c r="F140" s="221" t="s">
        <v>549</v>
      </c>
      <c r="G140" s="129" t="s">
        <v>550</v>
      </c>
      <c r="H140" s="129" t="s">
        <v>551</v>
      </c>
      <c r="I140" s="129" t="s">
        <v>552</v>
      </c>
      <c r="K140" s="129" t="s">
        <v>553</v>
      </c>
      <c r="L140" s="129" t="s">
        <v>554</v>
      </c>
    </row>
    <row r="141" spans="2:19" hidden="1">
      <c r="D141" s="129" t="s">
        <v>555</v>
      </c>
      <c r="E141" s="189" t="s">
        <v>556</v>
      </c>
      <c r="G141" s="129" t="s">
        <v>557</v>
      </c>
      <c r="H141" s="129" t="s">
        <v>558</v>
      </c>
      <c r="K141" s="129" t="s">
        <v>559</v>
      </c>
      <c r="L141" s="129" t="s">
        <v>560</v>
      </c>
    </row>
    <row r="142" spans="2:19" hidden="1">
      <c r="D142" s="129" t="s">
        <v>561</v>
      </c>
      <c r="E142" s="190" t="s">
        <v>562</v>
      </c>
      <c r="K142" s="129" t="s">
        <v>563</v>
      </c>
      <c r="L142" s="129" t="s">
        <v>564</v>
      </c>
    </row>
    <row r="143" spans="2:19" hidden="1">
      <c r="E143" s="191" t="s">
        <v>565</v>
      </c>
      <c r="H143" s="129" t="s">
        <v>566</v>
      </c>
      <c r="K143" s="129" t="s">
        <v>567</v>
      </c>
      <c r="L143" s="129" t="s">
        <v>568</v>
      </c>
    </row>
    <row r="144" spans="2:19" hidden="1">
      <c r="H144" s="129" t="s">
        <v>569</v>
      </c>
      <c r="K144" s="129" t="s">
        <v>570</v>
      </c>
      <c r="L144" s="129" t="s">
        <v>571</v>
      </c>
    </row>
    <row r="145" spans="2:12" hidden="1">
      <c r="H145" s="129" t="s">
        <v>519</v>
      </c>
      <c r="K145" s="129" t="s">
        <v>572</v>
      </c>
      <c r="L145" s="129" t="s">
        <v>573</v>
      </c>
    </row>
    <row r="146" spans="2:12" hidden="1">
      <c r="B146" s="129" t="s">
        <v>574</v>
      </c>
      <c r="C146" s="129" t="s">
        <v>575</v>
      </c>
      <c r="D146" s="129" t="s">
        <v>574</v>
      </c>
      <c r="G146" s="129" t="s">
        <v>576</v>
      </c>
      <c r="H146" s="129" t="s">
        <v>577</v>
      </c>
      <c r="J146" s="129" t="s">
        <v>309</v>
      </c>
      <c r="K146" s="129" t="s">
        <v>578</v>
      </c>
      <c r="L146" s="129" t="s">
        <v>579</v>
      </c>
    </row>
    <row r="147" spans="2:12" hidden="1">
      <c r="B147" s="129">
        <v>1</v>
      </c>
      <c r="C147" s="129" t="s">
        <v>580</v>
      </c>
      <c r="D147" s="129" t="s">
        <v>581</v>
      </c>
      <c r="E147" s="129" t="s">
        <v>450</v>
      </c>
      <c r="F147" s="221" t="s">
        <v>17</v>
      </c>
      <c r="G147" s="129" t="s">
        <v>480</v>
      </c>
      <c r="H147" s="129" t="s">
        <v>582</v>
      </c>
      <c r="J147" s="129" t="s">
        <v>559</v>
      </c>
      <c r="K147" s="129" t="s">
        <v>583</v>
      </c>
    </row>
    <row r="148" spans="2:12" hidden="1">
      <c r="B148" s="129">
        <v>2</v>
      </c>
      <c r="C148" s="129" t="s">
        <v>584</v>
      </c>
      <c r="D148" s="129" t="s">
        <v>451</v>
      </c>
      <c r="E148" s="129" t="s">
        <v>427</v>
      </c>
      <c r="F148" s="221" t="s">
        <v>26</v>
      </c>
      <c r="G148" s="129" t="s">
        <v>585</v>
      </c>
      <c r="J148" s="129" t="s">
        <v>403</v>
      </c>
      <c r="K148" s="129" t="s">
        <v>586</v>
      </c>
    </row>
    <row r="149" spans="2:12" hidden="1">
      <c r="B149" s="129">
        <v>3</v>
      </c>
      <c r="C149" s="129" t="s">
        <v>587</v>
      </c>
      <c r="D149" s="129" t="s">
        <v>588</v>
      </c>
      <c r="E149" s="129" t="s">
        <v>402</v>
      </c>
      <c r="G149" s="129" t="s">
        <v>430</v>
      </c>
      <c r="J149" s="129" t="s">
        <v>481</v>
      </c>
      <c r="K149" s="129" t="s">
        <v>589</v>
      </c>
    </row>
    <row r="150" spans="2:12" hidden="1">
      <c r="B150" s="129">
        <v>4</v>
      </c>
      <c r="C150" s="129" t="s">
        <v>582</v>
      </c>
      <c r="H150" s="129" t="s">
        <v>590</v>
      </c>
      <c r="I150" s="129" t="s">
        <v>591</v>
      </c>
      <c r="J150" s="129" t="s">
        <v>592</v>
      </c>
      <c r="K150" s="129" t="s">
        <v>593</v>
      </c>
    </row>
    <row r="151" spans="2:12" hidden="1">
      <c r="D151" s="129" t="s">
        <v>430</v>
      </c>
      <c r="H151" s="129" t="s">
        <v>594</v>
      </c>
      <c r="I151" s="129" t="s">
        <v>595</v>
      </c>
      <c r="J151" s="129" t="s">
        <v>596</v>
      </c>
      <c r="K151" s="129" t="s">
        <v>597</v>
      </c>
    </row>
    <row r="152" spans="2:12" hidden="1">
      <c r="D152" s="129" t="s">
        <v>598</v>
      </c>
      <c r="H152" s="129" t="s">
        <v>599</v>
      </c>
      <c r="I152" s="129" t="s">
        <v>600</v>
      </c>
      <c r="J152" s="129" t="s">
        <v>476</v>
      </c>
      <c r="K152" s="129" t="s">
        <v>601</v>
      </c>
    </row>
    <row r="153" spans="2:12" hidden="1">
      <c r="D153" s="129" t="s">
        <v>453</v>
      </c>
      <c r="H153" s="129" t="s">
        <v>602</v>
      </c>
      <c r="J153" s="129" t="s">
        <v>603</v>
      </c>
      <c r="K153" s="129" t="s">
        <v>604</v>
      </c>
    </row>
    <row r="154" spans="2:12" hidden="1">
      <c r="H154" s="129" t="s">
        <v>605</v>
      </c>
      <c r="J154" s="129" t="s">
        <v>429</v>
      </c>
    </row>
    <row r="155" spans="2:12" ht="57.6" hidden="1">
      <c r="D155" s="192" t="s">
        <v>606</v>
      </c>
      <c r="E155" s="129" t="s">
        <v>607</v>
      </c>
      <c r="F155" s="221" t="s">
        <v>444</v>
      </c>
      <c r="G155" s="129" t="s">
        <v>608</v>
      </c>
      <c r="H155" s="129" t="s">
        <v>609</v>
      </c>
      <c r="I155" s="129" t="s">
        <v>610</v>
      </c>
      <c r="J155" s="129" t="s">
        <v>611</v>
      </c>
      <c r="K155" s="129" t="s">
        <v>612</v>
      </c>
    </row>
    <row r="156" spans="2:12" ht="72" hidden="1">
      <c r="B156" s="129" t="s">
        <v>613</v>
      </c>
      <c r="C156" s="129" t="s">
        <v>614</v>
      </c>
      <c r="D156" s="192" t="s">
        <v>615</v>
      </c>
      <c r="E156" s="129" t="s">
        <v>616</v>
      </c>
      <c r="F156" s="221" t="s">
        <v>445</v>
      </c>
      <c r="G156" s="129" t="s">
        <v>617</v>
      </c>
      <c r="H156" s="129" t="s">
        <v>469</v>
      </c>
      <c r="I156" s="129" t="s">
        <v>475</v>
      </c>
      <c r="J156" s="129" t="s">
        <v>618</v>
      </c>
      <c r="K156" s="129" t="s">
        <v>422</v>
      </c>
    </row>
    <row r="157" spans="2:12" ht="43.2" hidden="1">
      <c r="B157" s="129" t="s">
        <v>619</v>
      </c>
      <c r="C157" s="129" t="s">
        <v>620</v>
      </c>
      <c r="D157" s="192" t="s">
        <v>621</v>
      </c>
      <c r="E157" s="129" t="s">
        <v>622</v>
      </c>
      <c r="F157" s="221" t="s">
        <v>443</v>
      </c>
      <c r="G157" s="129" t="s">
        <v>462</v>
      </c>
      <c r="H157" s="129" t="s">
        <v>623</v>
      </c>
      <c r="I157" s="129" t="s">
        <v>624</v>
      </c>
      <c r="J157" s="129" t="s">
        <v>625</v>
      </c>
      <c r="K157" s="129" t="s">
        <v>485</v>
      </c>
    </row>
    <row r="158" spans="2:12" hidden="1">
      <c r="B158" s="129" t="s">
        <v>401</v>
      </c>
      <c r="C158" s="129" t="s">
        <v>32</v>
      </c>
      <c r="F158" s="221" t="s">
        <v>626</v>
      </c>
      <c r="G158" s="129" t="s">
        <v>627</v>
      </c>
      <c r="H158" s="129" t="s">
        <v>468</v>
      </c>
      <c r="I158" s="129" t="s">
        <v>628</v>
      </c>
      <c r="J158" s="129" t="s">
        <v>629</v>
      </c>
      <c r="K158" s="129" t="s">
        <v>495</v>
      </c>
    </row>
    <row r="159" spans="2:12" hidden="1">
      <c r="B159" s="129" t="s">
        <v>630</v>
      </c>
      <c r="G159" s="129" t="s">
        <v>631</v>
      </c>
      <c r="H159" s="129" t="s">
        <v>632</v>
      </c>
      <c r="I159" s="129" t="s">
        <v>474</v>
      </c>
      <c r="J159" s="129" t="s">
        <v>633</v>
      </c>
      <c r="K159" s="129" t="s">
        <v>634</v>
      </c>
    </row>
    <row r="160" spans="2:12" hidden="1">
      <c r="C160" s="129" t="s">
        <v>635</v>
      </c>
      <c r="J160" s="129" t="s">
        <v>636</v>
      </c>
    </row>
    <row r="161" spans="2:10" hidden="1">
      <c r="C161" s="129" t="s">
        <v>494</v>
      </c>
      <c r="I161" s="129" t="s">
        <v>637</v>
      </c>
      <c r="J161" s="129" t="s">
        <v>638</v>
      </c>
    </row>
    <row r="162" spans="2:10" hidden="1">
      <c r="B162" s="199" t="s">
        <v>639</v>
      </c>
      <c r="C162" s="129" t="s">
        <v>640</v>
      </c>
      <c r="I162" s="129" t="s">
        <v>641</v>
      </c>
      <c r="J162" s="129" t="s">
        <v>642</v>
      </c>
    </row>
    <row r="163" spans="2:10" hidden="1">
      <c r="B163" s="199" t="s">
        <v>41</v>
      </c>
      <c r="C163" s="129" t="s">
        <v>497</v>
      </c>
      <c r="D163" s="129" t="s">
        <v>643</v>
      </c>
      <c r="E163" s="129" t="s">
        <v>644</v>
      </c>
      <c r="I163" s="129" t="s">
        <v>645</v>
      </c>
      <c r="J163" s="129" t="s">
        <v>309</v>
      </c>
    </row>
    <row r="164" spans="2:10" hidden="1">
      <c r="B164" s="199" t="s">
        <v>24</v>
      </c>
      <c r="D164" s="129" t="s">
        <v>646</v>
      </c>
      <c r="E164" s="129" t="s">
        <v>647</v>
      </c>
      <c r="H164" s="129" t="s">
        <v>538</v>
      </c>
      <c r="I164" s="129" t="s">
        <v>648</v>
      </c>
    </row>
    <row r="165" spans="2:10" hidden="1">
      <c r="B165" s="199" t="s">
        <v>47</v>
      </c>
      <c r="D165" s="129" t="s">
        <v>649</v>
      </c>
      <c r="E165" s="129" t="s">
        <v>431</v>
      </c>
      <c r="H165" s="129" t="s">
        <v>546</v>
      </c>
      <c r="I165" s="129" t="s">
        <v>650</v>
      </c>
      <c r="J165" s="129" t="s">
        <v>651</v>
      </c>
    </row>
    <row r="166" spans="2:10" hidden="1">
      <c r="B166" s="199" t="s">
        <v>652</v>
      </c>
      <c r="C166" s="129" t="s">
        <v>653</v>
      </c>
      <c r="D166" s="129" t="s">
        <v>654</v>
      </c>
      <c r="H166" s="129" t="s">
        <v>551</v>
      </c>
      <c r="I166" s="129" t="s">
        <v>655</v>
      </c>
      <c r="J166" s="129" t="s">
        <v>656</v>
      </c>
    </row>
    <row r="167" spans="2:10" hidden="1">
      <c r="B167" s="199" t="s">
        <v>657</v>
      </c>
      <c r="C167" s="129" t="s">
        <v>493</v>
      </c>
      <c r="H167" s="129" t="s">
        <v>558</v>
      </c>
      <c r="I167" s="129" t="s">
        <v>658</v>
      </c>
    </row>
    <row r="168" spans="2:10" hidden="1">
      <c r="B168" s="199" t="s">
        <v>659</v>
      </c>
      <c r="C168" s="129" t="s">
        <v>496</v>
      </c>
      <c r="E168" s="129" t="s">
        <v>660</v>
      </c>
      <c r="H168" s="129" t="s">
        <v>661</v>
      </c>
      <c r="I168" s="129" t="s">
        <v>662</v>
      </c>
    </row>
    <row r="169" spans="2:10" hidden="1">
      <c r="B169" s="199" t="s">
        <v>663</v>
      </c>
      <c r="C169" s="129" t="s">
        <v>664</v>
      </c>
      <c r="E169" s="129" t="s">
        <v>665</v>
      </c>
      <c r="H169" s="129" t="s">
        <v>523</v>
      </c>
      <c r="I169" s="129" t="s">
        <v>666</v>
      </c>
    </row>
    <row r="170" spans="2:10" hidden="1">
      <c r="B170" s="199" t="s">
        <v>667</v>
      </c>
      <c r="C170" s="129" t="s">
        <v>668</v>
      </c>
      <c r="E170" s="129" t="s">
        <v>669</v>
      </c>
      <c r="H170" s="129" t="s">
        <v>670</v>
      </c>
      <c r="I170" s="129" t="s">
        <v>671</v>
      </c>
    </row>
    <row r="171" spans="2:10" hidden="1">
      <c r="B171" s="199" t="s">
        <v>672</v>
      </c>
      <c r="C171" s="129" t="s">
        <v>673</v>
      </c>
      <c r="E171" s="129" t="s">
        <v>674</v>
      </c>
      <c r="H171" s="129" t="s">
        <v>675</v>
      </c>
      <c r="I171" s="129" t="s">
        <v>676</v>
      </c>
    </row>
    <row r="172" spans="2:10" hidden="1">
      <c r="B172" s="199" t="s">
        <v>677</v>
      </c>
      <c r="C172" s="129" t="s">
        <v>678</v>
      </c>
      <c r="E172" s="129" t="s">
        <v>679</v>
      </c>
      <c r="H172" s="129" t="s">
        <v>680</v>
      </c>
      <c r="I172" s="129" t="s">
        <v>681</v>
      </c>
    </row>
    <row r="173" spans="2:10" hidden="1">
      <c r="B173" s="199" t="s">
        <v>682</v>
      </c>
      <c r="C173" s="129" t="s">
        <v>309</v>
      </c>
      <c r="E173" s="129" t="s">
        <v>683</v>
      </c>
      <c r="H173" s="129" t="s">
        <v>684</v>
      </c>
      <c r="I173" s="129" t="s">
        <v>685</v>
      </c>
    </row>
    <row r="174" spans="2:10" hidden="1">
      <c r="B174" s="199" t="s">
        <v>686</v>
      </c>
      <c r="E174" s="129" t="s">
        <v>687</v>
      </c>
      <c r="H174" s="129" t="s">
        <v>688</v>
      </c>
      <c r="I174" s="129" t="s">
        <v>689</v>
      </c>
    </row>
    <row r="175" spans="2:10" hidden="1">
      <c r="B175" s="199" t="s">
        <v>690</v>
      </c>
      <c r="E175" s="129" t="s">
        <v>691</v>
      </c>
      <c r="H175" s="129" t="s">
        <v>692</v>
      </c>
      <c r="I175" s="129" t="s">
        <v>693</v>
      </c>
    </row>
    <row r="176" spans="2:10" hidden="1">
      <c r="B176" s="199" t="s">
        <v>694</v>
      </c>
      <c r="E176" s="129" t="s">
        <v>695</v>
      </c>
      <c r="H176" s="129" t="s">
        <v>696</v>
      </c>
      <c r="I176" s="129" t="s">
        <v>697</v>
      </c>
    </row>
    <row r="177" spans="2:9" hidden="1">
      <c r="B177" s="199" t="s">
        <v>698</v>
      </c>
      <c r="H177" s="129" t="s">
        <v>699</v>
      </c>
      <c r="I177" s="129" t="s">
        <v>700</v>
      </c>
    </row>
    <row r="178" spans="2:9" hidden="1">
      <c r="B178" s="199" t="s">
        <v>701</v>
      </c>
      <c r="H178" s="129" t="s">
        <v>702</v>
      </c>
    </row>
    <row r="179" spans="2:9" hidden="1">
      <c r="B179" s="199" t="s">
        <v>703</v>
      </c>
      <c r="H179" s="129" t="s">
        <v>704</v>
      </c>
    </row>
    <row r="180" spans="2:9" hidden="1">
      <c r="B180" s="199" t="s">
        <v>705</v>
      </c>
      <c r="H180" s="129" t="s">
        <v>706</v>
      </c>
    </row>
    <row r="181" spans="2:9" hidden="1">
      <c r="B181" s="199" t="s">
        <v>707</v>
      </c>
      <c r="H181" s="129" t="s">
        <v>708</v>
      </c>
    </row>
    <row r="182" spans="2:9" hidden="1">
      <c r="B182" s="199" t="s">
        <v>709</v>
      </c>
      <c r="D182" t="s">
        <v>710</v>
      </c>
      <c r="H182" s="129" t="s">
        <v>711</v>
      </c>
    </row>
    <row r="183" spans="2:9" hidden="1">
      <c r="B183" s="199" t="s">
        <v>712</v>
      </c>
      <c r="D183" t="s">
        <v>713</v>
      </c>
      <c r="H183" s="129" t="s">
        <v>714</v>
      </c>
    </row>
    <row r="184" spans="2:9" hidden="1">
      <c r="B184" s="199" t="s">
        <v>715</v>
      </c>
      <c r="D184" t="s">
        <v>716</v>
      </c>
      <c r="H184" s="129" t="s">
        <v>717</v>
      </c>
    </row>
    <row r="185" spans="2:9" hidden="1">
      <c r="B185" s="199" t="s">
        <v>718</v>
      </c>
      <c r="D185" t="s">
        <v>713</v>
      </c>
      <c r="H185" s="129" t="s">
        <v>719</v>
      </c>
    </row>
    <row r="186" spans="2:9" hidden="1">
      <c r="B186" s="199" t="s">
        <v>720</v>
      </c>
      <c r="D186" t="s">
        <v>721</v>
      </c>
    </row>
    <row r="187" spans="2:9" hidden="1">
      <c r="B187" s="199" t="s">
        <v>722</v>
      </c>
      <c r="D187" t="s">
        <v>713</v>
      </c>
    </row>
    <row r="188" spans="2:9" hidden="1">
      <c r="B188" s="199" t="s">
        <v>723</v>
      </c>
    </row>
    <row r="189" spans="2:9" hidden="1">
      <c r="B189" s="199" t="s">
        <v>724</v>
      </c>
    </row>
    <row r="190" spans="2:9" hidden="1">
      <c r="B190" s="199" t="s">
        <v>725</v>
      </c>
    </row>
    <row r="191" spans="2:9" hidden="1">
      <c r="B191" s="199" t="s">
        <v>726</v>
      </c>
    </row>
    <row r="192" spans="2:9" hidden="1">
      <c r="B192" s="199" t="s">
        <v>727</v>
      </c>
    </row>
    <row r="193" spans="2:2" hidden="1">
      <c r="B193" s="199" t="s">
        <v>728</v>
      </c>
    </row>
    <row r="194" spans="2:2" hidden="1">
      <c r="B194" s="199" t="s">
        <v>729</v>
      </c>
    </row>
    <row r="195" spans="2:2" hidden="1">
      <c r="B195" s="199" t="s">
        <v>730</v>
      </c>
    </row>
    <row r="196" spans="2:2" hidden="1">
      <c r="B196" s="199" t="s">
        <v>731</v>
      </c>
    </row>
    <row r="197" spans="2:2" hidden="1">
      <c r="B197" s="199" t="s">
        <v>71</v>
      </c>
    </row>
    <row r="198" spans="2:2" hidden="1">
      <c r="B198" s="199" t="s">
        <v>77</v>
      </c>
    </row>
    <row r="199" spans="2:2" hidden="1">
      <c r="B199" s="199" t="s">
        <v>79</v>
      </c>
    </row>
    <row r="200" spans="2:2" hidden="1">
      <c r="B200" s="199" t="s">
        <v>81</v>
      </c>
    </row>
    <row r="201" spans="2:2" hidden="1">
      <c r="B201" s="199" t="s">
        <v>33</v>
      </c>
    </row>
    <row r="202" spans="2:2" hidden="1">
      <c r="B202" s="199" t="s">
        <v>84</v>
      </c>
    </row>
    <row r="203" spans="2:2" hidden="1">
      <c r="B203" s="199" t="s">
        <v>86</v>
      </c>
    </row>
    <row r="204" spans="2:2" hidden="1">
      <c r="B204" s="199" t="s">
        <v>90</v>
      </c>
    </row>
    <row r="205" spans="2:2" hidden="1">
      <c r="B205" s="199" t="s">
        <v>91</v>
      </c>
    </row>
    <row r="206" spans="2:2" hidden="1">
      <c r="B206" s="199" t="s">
        <v>93</v>
      </c>
    </row>
    <row r="207" spans="2:2" hidden="1">
      <c r="B207" s="199" t="s">
        <v>94</v>
      </c>
    </row>
    <row r="208" spans="2:2" hidden="1">
      <c r="B208" s="199" t="s">
        <v>732</v>
      </c>
    </row>
    <row r="209" spans="2:2" hidden="1">
      <c r="B209" s="199" t="s">
        <v>733</v>
      </c>
    </row>
    <row r="210" spans="2:2" hidden="1">
      <c r="B210" s="199" t="s">
        <v>100</v>
      </c>
    </row>
    <row r="211" spans="2:2" hidden="1">
      <c r="B211" s="199" t="s">
        <v>103</v>
      </c>
    </row>
    <row r="212" spans="2:2" hidden="1">
      <c r="B212" s="199" t="s">
        <v>107</v>
      </c>
    </row>
    <row r="213" spans="2:2" hidden="1">
      <c r="B213" s="199" t="s">
        <v>734</v>
      </c>
    </row>
    <row r="214" spans="2:2" hidden="1">
      <c r="B214" s="199" t="s">
        <v>735</v>
      </c>
    </row>
    <row r="215" spans="2:2" hidden="1">
      <c r="B215" s="199" t="s">
        <v>736</v>
      </c>
    </row>
    <row r="216" spans="2:2" hidden="1">
      <c r="B216" s="199" t="s">
        <v>105</v>
      </c>
    </row>
    <row r="217" spans="2:2" hidden="1">
      <c r="B217" s="199" t="s">
        <v>106</v>
      </c>
    </row>
    <row r="218" spans="2:2" hidden="1">
      <c r="B218" s="199" t="s">
        <v>109</v>
      </c>
    </row>
    <row r="219" spans="2:2" hidden="1">
      <c r="B219" s="199" t="s">
        <v>111</v>
      </c>
    </row>
    <row r="220" spans="2:2" hidden="1">
      <c r="B220" s="199" t="s">
        <v>737</v>
      </c>
    </row>
    <row r="221" spans="2:2" hidden="1">
      <c r="B221" s="199" t="s">
        <v>110</v>
      </c>
    </row>
    <row r="222" spans="2:2" hidden="1">
      <c r="B222" s="199" t="s">
        <v>112</v>
      </c>
    </row>
    <row r="223" spans="2:2" hidden="1">
      <c r="B223" s="199" t="s">
        <v>115</v>
      </c>
    </row>
    <row r="224" spans="2:2" hidden="1">
      <c r="B224" s="199" t="s">
        <v>114</v>
      </c>
    </row>
    <row r="225" spans="2:2" hidden="1">
      <c r="B225" s="199" t="s">
        <v>738</v>
      </c>
    </row>
    <row r="226" spans="2:2" hidden="1">
      <c r="B226" s="199" t="s">
        <v>121</v>
      </c>
    </row>
    <row r="227" spans="2:2" hidden="1">
      <c r="B227" s="199" t="s">
        <v>123</v>
      </c>
    </row>
    <row r="228" spans="2:2" hidden="1">
      <c r="B228" s="199" t="s">
        <v>124</v>
      </c>
    </row>
    <row r="229" spans="2:2" hidden="1">
      <c r="B229" s="199" t="s">
        <v>125</v>
      </c>
    </row>
    <row r="230" spans="2:2" hidden="1">
      <c r="B230" s="199" t="s">
        <v>739</v>
      </c>
    </row>
    <row r="231" spans="2:2" hidden="1">
      <c r="B231" s="199" t="s">
        <v>740</v>
      </c>
    </row>
    <row r="232" spans="2:2" hidden="1">
      <c r="B232" s="199" t="s">
        <v>126</v>
      </c>
    </row>
    <row r="233" spans="2:2" hidden="1">
      <c r="B233" s="199" t="s">
        <v>180</v>
      </c>
    </row>
    <row r="234" spans="2:2" hidden="1">
      <c r="B234" s="199" t="s">
        <v>741</v>
      </c>
    </row>
    <row r="235" spans="2:2" ht="28.8" hidden="1">
      <c r="B235" s="199" t="s">
        <v>742</v>
      </c>
    </row>
    <row r="236" spans="2:2" hidden="1">
      <c r="B236" s="199" t="s">
        <v>131</v>
      </c>
    </row>
    <row r="237" spans="2:2" hidden="1">
      <c r="B237" s="199" t="s">
        <v>133</v>
      </c>
    </row>
    <row r="238" spans="2:2" hidden="1">
      <c r="B238" s="199" t="s">
        <v>743</v>
      </c>
    </row>
    <row r="239" spans="2:2" hidden="1">
      <c r="B239" s="199" t="s">
        <v>181</v>
      </c>
    </row>
    <row r="240" spans="2:2" hidden="1">
      <c r="B240" s="199" t="s">
        <v>198</v>
      </c>
    </row>
    <row r="241" spans="2:2" hidden="1">
      <c r="B241" s="199" t="s">
        <v>132</v>
      </c>
    </row>
    <row r="242" spans="2:2" hidden="1">
      <c r="B242" s="199" t="s">
        <v>136</v>
      </c>
    </row>
    <row r="243" spans="2:2" hidden="1">
      <c r="B243" s="199" t="s">
        <v>130</v>
      </c>
    </row>
    <row r="244" spans="2:2" hidden="1">
      <c r="B244" s="199" t="s">
        <v>152</v>
      </c>
    </row>
    <row r="245" spans="2:2" hidden="1">
      <c r="B245" s="199" t="s">
        <v>744</v>
      </c>
    </row>
    <row r="246" spans="2:2" hidden="1">
      <c r="B246" s="199" t="s">
        <v>138</v>
      </c>
    </row>
    <row r="247" spans="2:2" hidden="1">
      <c r="B247" s="199" t="s">
        <v>141</v>
      </c>
    </row>
    <row r="248" spans="2:2" hidden="1">
      <c r="B248" s="199" t="s">
        <v>147</v>
      </c>
    </row>
    <row r="249" spans="2:2" hidden="1">
      <c r="B249" s="199" t="s">
        <v>144</v>
      </c>
    </row>
    <row r="250" spans="2:2" ht="28.8" hidden="1">
      <c r="B250" s="199" t="s">
        <v>745</v>
      </c>
    </row>
    <row r="251" spans="2:2" hidden="1">
      <c r="B251" s="199" t="s">
        <v>142</v>
      </c>
    </row>
    <row r="252" spans="2:2" hidden="1">
      <c r="B252" s="199" t="s">
        <v>143</v>
      </c>
    </row>
    <row r="253" spans="2:2" hidden="1">
      <c r="B253" s="199" t="s">
        <v>154</v>
      </c>
    </row>
    <row r="254" spans="2:2" hidden="1">
      <c r="B254" s="199" t="s">
        <v>151</v>
      </c>
    </row>
    <row r="255" spans="2:2" hidden="1">
      <c r="B255" s="199" t="s">
        <v>150</v>
      </c>
    </row>
    <row r="256" spans="2:2" hidden="1">
      <c r="B256" s="199" t="s">
        <v>153</v>
      </c>
    </row>
    <row r="257" spans="2:2" hidden="1">
      <c r="B257" s="199" t="s">
        <v>145</v>
      </c>
    </row>
    <row r="258" spans="2:2" hidden="1">
      <c r="B258" s="199" t="s">
        <v>146</v>
      </c>
    </row>
    <row r="259" spans="2:2" hidden="1">
      <c r="B259" s="199" t="s">
        <v>139</v>
      </c>
    </row>
    <row r="260" spans="2:2" hidden="1">
      <c r="B260" s="199" t="s">
        <v>140</v>
      </c>
    </row>
    <row r="261" spans="2:2" hidden="1">
      <c r="B261" s="199" t="s">
        <v>155</v>
      </c>
    </row>
    <row r="262" spans="2:2" hidden="1">
      <c r="B262" s="199" t="s">
        <v>161</v>
      </c>
    </row>
    <row r="263" spans="2:2" hidden="1">
      <c r="B263" s="199" t="s">
        <v>162</v>
      </c>
    </row>
    <row r="264" spans="2:2" hidden="1">
      <c r="B264" s="199" t="s">
        <v>160</v>
      </c>
    </row>
    <row r="265" spans="2:2" hidden="1">
      <c r="B265" s="199" t="s">
        <v>746</v>
      </c>
    </row>
    <row r="266" spans="2:2" hidden="1">
      <c r="B266" s="199" t="s">
        <v>157</v>
      </c>
    </row>
    <row r="267" spans="2:2" hidden="1">
      <c r="B267" s="199" t="s">
        <v>156</v>
      </c>
    </row>
    <row r="268" spans="2:2" hidden="1">
      <c r="B268" s="199" t="s">
        <v>164</v>
      </c>
    </row>
    <row r="269" spans="2:2" hidden="1">
      <c r="B269" s="199" t="s">
        <v>165</v>
      </c>
    </row>
    <row r="270" spans="2:2" hidden="1">
      <c r="B270" s="199" t="s">
        <v>167</v>
      </c>
    </row>
    <row r="271" spans="2:2" hidden="1">
      <c r="B271" s="199" t="s">
        <v>170</v>
      </c>
    </row>
    <row r="272" spans="2:2" hidden="1">
      <c r="B272" s="199" t="s">
        <v>171</v>
      </c>
    </row>
    <row r="273" spans="2:2" hidden="1">
      <c r="B273" s="199" t="s">
        <v>166</v>
      </c>
    </row>
    <row r="274" spans="2:2" hidden="1">
      <c r="B274" s="199" t="s">
        <v>168</v>
      </c>
    </row>
    <row r="275" spans="2:2" hidden="1">
      <c r="B275" s="199" t="s">
        <v>172</v>
      </c>
    </row>
    <row r="276" spans="2:2" hidden="1">
      <c r="B276" s="199" t="s">
        <v>747</v>
      </c>
    </row>
    <row r="277" spans="2:2" hidden="1">
      <c r="B277" s="199" t="s">
        <v>169</v>
      </c>
    </row>
    <row r="278" spans="2:2" hidden="1">
      <c r="B278" s="199" t="s">
        <v>177</v>
      </c>
    </row>
    <row r="279" spans="2:2" hidden="1">
      <c r="B279" s="199" t="s">
        <v>178</v>
      </c>
    </row>
    <row r="280" spans="2:2" hidden="1">
      <c r="B280" s="199" t="s">
        <v>179</v>
      </c>
    </row>
    <row r="281" spans="2:2" hidden="1">
      <c r="B281" s="199" t="s">
        <v>186</v>
      </c>
    </row>
    <row r="282" spans="2:2" hidden="1">
      <c r="B282" s="199" t="s">
        <v>199</v>
      </c>
    </row>
    <row r="283" spans="2:2" hidden="1">
      <c r="B283" s="199" t="s">
        <v>187</v>
      </c>
    </row>
    <row r="284" spans="2:2" hidden="1">
      <c r="B284" s="199" t="s">
        <v>194</v>
      </c>
    </row>
    <row r="285" spans="2:2" hidden="1">
      <c r="B285" s="199" t="s">
        <v>190</v>
      </c>
    </row>
    <row r="286" spans="2:2" hidden="1">
      <c r="B286" s="199" t="s">
        <v>88</v>
      </c>
    </row>
    <row r="287" spans="2:2" hidden="1">
      <c r="B287" s="199" t="s">
        <v>184</v>
      </c>
    </row>
    <row r="288" spans="2:2" hidden="1">
      <c r="B288" s="199" t="s">
        <v>188</v>
      </c>
    </row>
    <row r="289" spans="2:2" hidden="1">
      <c r="B289" s="199" t="s">
        <v>185</v>
      </c>
    </row>
    <row r="290" spans="2:2" hidden="1">
      <c r="B290" s="199" t="s">
        <v>200</v>
      </c>
    </row>
    <row r="291" spans="2:2" hidden="1">
      <c r="B291" s="199" t="s">
        <v>748</v>
      </c>
    </row>
    <row r="292" spans="2:2" hidden="1">
      <c r="B292" s="199" t="s">
        <v>193</v>
      </c>
    </row>
    <row r="293" spans="2:2" hidden="1">
      <c r="B293" s="199" t="s">
        <v>201</v>
      </c>
    </row>
    <row r="294" spans="2:2" hidden="1">
      <c r="B294" s="199" t="s">
        <v>189</v>
      </c>
    </row>
    <row r="295" spans="2:2" hidden="1">
      <c r="B295" s="199" t="s">
        <v>204</v>
      </c>
    </row>
    <row r="296" spans="2:2" hidden="1">
      <c r="B296" s="199" t="s">
        <v>749</v>
      </c>
    </row>
    <row r="297" spans="2:2" hidden="1">
      <c r="B297" s="199" t="s">
        <v>209</v>
      </c>
    </row>
    <row r="298" spans="2:2" hidden="1">
      <c r="B298" s="199" t="s">
        <v>206</v>
      </c>
    </row>
    <row r="299" spans="2:2" hidden="1">
      <c r="B299" s="199" t="s">
        <v>205</v>
      </c>
    </row>
    <row r="300" spans="2:2" hidden="1">
      <c r="B300" s="199" t="s">
        <v>214</v>
      </c>
    </row>
    <row r="301" spans="2:2" hidden="1">
      <c r="B301" s="199" t="s">
        <v>210</v>
      </c>
    </row>
    <row r="302" spans="2:2" hidden="1">
      <c r="B302" s="199" t="s">
        <v>211</v>
      </c>
    </row>
    <row r="303" spans="2:2" hidden="1">
      <c r="B303" s="199" t="s">
        <v>212</v>
      </c>
    </row>
    <row r="304" spans="2:2" hidden="1">
      <c r="B304" s="199" t="s">
        <v>213</v>
      </c>
    </row>
    <row r="305" spans="2:2" hidden="1">
      <c r="B305" s="199" t="s">
        <v>215</v>
      </c>
    </row>
    <row r="306" spans="2:2" hidden="1">
      <c r="B306" s="199" t="s">
        <v>399</v>
      </c>
    </row>
    <row r="307" spans="2:2" hidden="1">
      <c r="B307" s="199" t="s">
        <v>216</v>
      </c>
    </row>
    <row r="308" spans="2:2" hidden="1">
      <c r="B308" s="199" t="s">
        <v>217</v>
      </c>
    </row>
    <row r="309" spans="2:2" hidden="1">
      <c r="B309" s="199" t="s">
        <v>221</v>
      </c>
    </row>
    <row r="310" spans="2:2" hidden="1">
      <c r="B310" s="199" t="s">
        <v>222</v>
      </c>
    </row>
    <row r="311" spans="2:2" hidden="1">
      <c r="B311" s="199" t="s">
        <v>182</v>
      </c>
    </row>
    <row r="312" spans="2:2" hidden="1">
      <c r="B312" s="199" t="s">
        <v>750</v>
      </c>
    </row>
    <row r="313" spans="2:2" hidden="1">
      <c r="B313" s="199" t="s">
        <v>751</v>
      </c>
    </row>
    <row r="314" spans="2:2" hidden="1">
      <c r="B314" s="199" t="s">
        <v>223</v>
      </c>
    </row>
    <row r="315" spans="2:2" hidden="1">
      <c r="B315" s="199" t="s">
        <v>183</v>
      </c>
    </row>
    <row r="316" spans="2:2" hidden="1">
      <c r="B316" s="199" t="s">
        <v>752</v>
      </c>
    </row>
    <row r="317" spans="2:2" hidden="1">
      <c r="B317" s="199" t="s">
        <v>196</v>
      </c>
    </row>
    <row r="318" spans="2:2" hidden="1">
      <c r="B318" s="199" t="s">
        <v>227</v>
      </c>
    </row>
    <row r="319" spans="2:2" hidden="1">
      <c r="B319" s="199" t="s">
        <v>228</v>
      </c>
    </row>
    <row r="320" spans="2:2" hidden="1">
      <c r="B320" s="199" t="s">
        <v>208</v>
      </c>
    </row>
    <row r="321" hidden="1"/>
  </sheetData>
  <dataConsolidate/>
  <mergeCells count="352">
    <mergeCell ref="D25:G25"/>
    <mergeCell ref="H25:K25"/>
    <mergeCell ref="L25:O25"/>
    <mergeCell ref="P25:S25"/>
    <mergeCell ref="L26:M26"/>
    <mergeCell ref="P26:Q26"/>
    <mergeCell ref="B10:C10"/>
    <mergeCell ref="D19:G19"/>
    <mergeCell ref="H19:K19"/>
    <mergeCell ref="L19:O19"/>
    <mergeCell ref="P19:S19"/>
    <mergeCell ref="B20:B23"/>
    <mergeCell ref="C20:C23"/>
    <mergeCell ref="R27:R28"/>
    <mergeCell ref="S27:S28"/>
    <mergeCell ref="B29:B38"/>
    <mergeCell ref="C29:C38"/>
    <mergeCell ref="K27:K28"/>
    <mergeCell ref="N27:N28"/>
    <mergeCell ref="O27:O28"/>
    <mergeCell ref="F27:F28"/>
    <mergeCell ref="G27:G28"/>
    <mergeCell ref="J27:J28"/>
    <mergeCell ref="B26:B28"/>
    <mergeCell ref="C26:C28"/>
    <mergeCell ref="D26:E26"/>
    <mergeCell ref="H26:I26"/>
    <mergeCell ref="B39:B50"/>
    <mergeCell ref="C39:C50"/>
    <mergeCell ref="D40:D41"/>
    <mergeCell ref="E40:E41"/>
    <mergeCell ref="H40:H41"/>
    <mergeCell ref="I40:I41"/>
    <mergeCell ref="D46:D47"/>
    <mergeCell ref="E46:E47"/>
    <mergeCell ref="H46:H47"/>
    <mergeCell ref="I46:I47"/>
    <mergeCell ref="P46:P47"/>
    <mergeCell ref="Q46:Q47"/>
    <mergeCell ref="P49:P50"/>
    <mergeCell ref="Q49:Q50"/>
    <mergeCell ref="P40:P41"/>
    <mergeCell ref="Q40:Q41"/>
    <mergeCell ref="D43:D44"/>
    <mergeCell ref="E43:E44"/>
    <mergeCell ref="H43:H44"/>
    <mergeCell ref="I43:I44"/>
    <mergeCell ref="L43:L44"/>
    <mergeCell ref="M43:M44"/>
    <mergeCell ref="P43:P44"/>
    <mergeCell ref="Q43:Q44"/>
    <mergeCell ref="L40:L41"/>
    <mergeCell ref="M40:M41"/>
    <mergeCell ref="L46:L47"/>
    <mergeCell ref="M46:M47"/>
    <mergeCell ref="F56:G56"/>
    <mergeCell ref="J56:K56"/>
    <mergeCell ref="N56:O56"/>
    <mergeCell ref="R56:S56"/>
    <mergeCell ref="D52:G52"/>
    <mergeCell ref="H52:K52"/>
    <mergeCell ref="L52:O52"/>
    <mergeCell ref="P52:S52"/>
    <mergeCell ref="D49:D50"/>
    <mergeCell ref="E49:E50"/>
    <mergeCell ref="H49:H50"/>
    <mergeCell ref="I49:I50"/>
    <mergeCell ref="L49:L50"/>
    <mergeCell ref="M49:M50"/>
    <mergeCell ref="F57:G57"/>
    <mergeCell ref="J57:K57"/>
    <mergeCell ref="N57:O57"/>
    <mergeCell ref="R57:S57"/>
    <mergeCell ref="D62:E62"/>
    <mergeCell ref="F62:G62"/>
    <mergeCell ref="H62:I62"/>
    <mergeCell ref="J62:K62"/>
    <mergeCell ref="B53:B55"/>
    <mergeCell ref="C53:C55"/>
    <mergeCell ref="D53:E53"/>
    <mergeCell ref="H53:I53"/>
    <mergeCell ref="L53:M53"/>
    <mergeCell ref="P53:Q53"/>
    <mergeCell ref="F54:F55"/>
    <mergeCell ref="G54:G55"/>
    <mergeCell ref="J54:J55"/>
    <mergeCell ref="K54:K55"/>
    <mergeCell ref="N54:N55"/>
    <mergeCell ref="O54:O55"/>
    <mergeCell ref="R54:R55"/>
    <mergeCell ref="S54:S55"/>
    <mergeCell ref="B56:B59"/>
    <mergeCell ref="C56:C57"/>
    <mergeCell ref="N63:O63"/>
    <mergeCell ref="C58:C59"/>
    <mergeCell ref="D61:G61"/>
    <mergeCell ref="H61:K61"/>
    <mergeCell ref="L61:O61"/>
    <mergeCell ref="P61:S61"/>
    <mergeCell ref="L62:M62"/>
    <mergeCell ref="N62:O62"/>
    <mergeCell ref="P62:Q62"/>
    <mergeCell ref="R62:S62"/>
    <mergeCell ref="D67:G67"/>
    <mergeCell ref="H67:K67"/>
    <mergeCell ref="L67:O67"/>
    <mergeCell ref="P67:S67"/>
    <mergeCell ref="R69:S69"/>
    <mergeCell ref="B62:B63"/>
    <mergeCell ref="C62:C63"/>
    <mergeCell ref="D63:E63"/>
    <mergeCell ref="F63:G63"/>
    <mergeCell ref="H63:I63"/>
    <mergeCell ref="J63:K63"/>
    <mergeCell ref="P63:Q63"/>
    <mergeCell ref="R63:S63"/>
    <mergeCell ref="B64:B65"/>
    <mergeCell ref="C64:C65"/>
    <mergeCell ref="F64:G64"/>
    <mergeCell ref="J64:K64"/>
    <mergeCell ref="N64:O64"/>
    <mergeCell ref="R64:S64"/>
    <mergeCell ref="F65:G65"/>
    <mergeCell ref="J65:K65"/>
    <mergeCell ref="N65:O65"/>
    <mergeCell ref="R65:S65"/>
    <mergeCell ref="L63:M63"/>
    <mergeCell ref="F75:G75"/>
    <mergeCell ref="J75:K75"/>
    <mergeCell ref="N75:O75"/>
    <mergeCell ref="R75:S75"/>
    <mergeCell ref="B68:B76"/>
    <mergeCell ref="C68:C69"/>
    <mergeCell ref="F68:G68"/>
    <mergeCell ref="F69:G69"/>
    <mergeCell ref="C70:C76"/>
    <mergeCell ref="F70:G70"/>
    <mergeCell ref="F72:G72"/>
    <mergeCell ref="F74:G74"/>
    <mergeCell ref="F76:G76"/>
    <mergeCell ref="F73:G73"/>
    <mergeCell ref="J70:K70"/>
    <mergeCell ref="N70:O70"/>
    <mergeCell ref="R70:S70"/>
    <mergeCell ref="F71:G71"/>
    <mergeCell ref="J71:K71"/>
    <mergeCell ref="N71:O71"/>
    <mergeCell ref="R71:S71"/>
    <mergeCell ref="R68:S68"/>
    <mergeCell ref="J76:K76"/>
    <mergeCell ref="N76:O76"/>
    <mergeCell ref="R76:S76"/>
    <mergeCell ref="I80:J80"/>
    <mergeCell ref="M80:N80"/>
    <mergeCell ref="Q80:R80"/>
    <mergeCell ref="Q79:R79"/>
    <mergeCell ref="J72:K72"/>
    <mergeCell ref="N72:O72"/>
    <mergeCell ref="R72:S72"/>
    <mergeCell ref="J73:K73"/>
    <mergeCell ref="N73:O73"/>
    <mergeCell ref="R73:S73"/>
    <mergeCell ref="J74:K74"/>
    <mergeCell ref="N74:O74"/>
    <mergeCell ref="R74:S74"/>
    <mergeCell ref="L85:O85"/>
    <mergeCell ref="E81:F81"/>
    <mergeCell ref="I81:J81"/>
    <mergeCell ref="M81:N81"/>
    <mergeCell ref="Q81:R81"/>
    <mergeCell ref="I78:J78"/>
    <mergeCell ref="M78:N78"/>
    <mergeCell ref="Q78:R78"/>
    <mergeCell ref="E79:F79"/>
    <mergeCell ref="I79:J79"/>
    <mergeCell ref="M79:N79"/>
    <mergeCell ref="D85:G85"/>
    <mergeCell ref="G89:G90"/>
    <mergeCell ref="D95:D96"/>
    <mergeCell ref="E95:E96"/>
    <mergeCell ref="F95:F96"/>
    <mergeCell ref="B77:B83"/>
    <mergeCell ref="C77:C83"/>
    <mergeCell ref="E77:F77"/>
    <mergeCell ref="I77:J77"/>
    <mergeCell ref="E78:F78"/>
    <mergeCell ref="E80:F80"/>
    <mergeCell ref="E82:F82"/>
    <mergeCell ref="I82:J82"/>
    <mergeCell ref="E83:F83"/>
    <mergeCell ref="I83:J83"/>
    <mergeCell ref="B86:B87"/>
    <mergeCell ref="C86:C87"/>
    <mergeCell ref="D86:E86"/>
    <mergeCell ref="H86:I86"/>
    <mergeCell ref="D87:E87"/>
    <mergeCell ref="H85:K85"/>
    <mergeCell ref="D92:D93"/>
    <mergeCell ref="E92:E93"/>
    <mergeCell ref="F92:F93"/>
    <mergeCell ref="G92:G93"/>
    <mergeCell ref="P89:P90"/>
    <mergeCell ref="Q89:Q90"/>
    <mergeCell ref="R89:R90"/>
    <mergeCell ref="S89:S90"/>
    <mergeCell ref="Q92:Q93"/>
    <mergeCell ref="R92:R93"/>
    <mergeCell ref="H92:H93"/>
    <mergeCell ref="I92:I93"/>
    <mergeCell ref="J92:J93"/>
    <mergeCell ref="K92:K93"/>
    <mergeCell ref="L92:L93"/>
    <mergeCell ref="H89:H90"/>
    <mergeCell ref="I89:I90"/>
    <mergeCell ref="J89:J90"/>
    <mergeCell ref="K89:K90"/>
    <mergeCell ref="L89:L90"/>
    <mergeCell ref="B102:B111"/>
    <mergeCell ref="C102:C103"/>
    <mergeCell ref="F102:G102"/>
    <mergeCell ref="J102:K102"/>
    <mergeCell ref="N102:O102"/>
    <mergeCell ref="M98:M99"/>
    <mergeCell ref="G95:G96"/>
    <mergeCell ref="H95:H96"/>
    <mergeCell ref="I95:I96"/>
    <mergeCell ref="J95:J96"/>
    <mergeCell ref="K95:K96"/>
    <mergeCell ref="L95:L96"/>
    <mergeCell ref="B88:B99"/>
    <mergeCell ref="C88:C99"/>
    <mergeCell ref="D89:D90"/>
    <mergeCell ref="E89:E90"/>
    <mergeCell ref="F89:F90"/>
    <mergeCell ref="D98:D99"/>
    <mergeCell ref="E98:E99"/>
    <mergeCell ref="F98:F99"/>
    <mergeCell ref="G98:G99"/>
    <mergeCell ref="H98:H99"/>
    <mergeCell ref="I98:I99"/>
    <mergeCell ref="O98:O99"/>
    <mergeCell ref="P98:P99"/>
    <mergeCell ref="F103:G103"/>
    <mergeCell ref="J103:K103"/>
    <mergeCell ref="N103:O103"/>
    <mergeCell ref="J98:J99"/>
    <mergeCell ref="K98:K99"/>
    <mergeCell ref="R121:S121"/>
    <mergeCell ref="I121:J121"/>
    <mergeCell ref="M116:N116"/>
    <mergeCell ref="M117:N117"/>
    <mergeCell ref="M118:N118"/>
    <mergeCell ref="R115:S115"/>
    <mergeCell ref="R114:S114"/>
    <mergeCell ref="P101:S101"/>
    <mergeCell ref="Q98:Q99"/>
    <mergeCell ref="R98:R99"/>
    <mergeCell ref="L101:O101"/>
    <mergeCell ref="R103:S103"/>
    <mergeCell ref="S98:S99"/>
    <mergeCell ref="L98:L99"/>
    <mergeCell ref="R102:S102"/>
    <mergeCell ref="N98:N99"/>
    <mergeCell ref="B112:B121"/>
    <mergeCell ref="C112:C113"/>
    <mergeCell ref="C114:C121"/>
    <mergeCell ref="E114:F114"/>
    <mergeCell ref="E115:F115"/>
    <mergeCell ref="E116:F116"/>
    <mergeCell ref="E117:F117"/>
    <mergeCell ref="L123:O123"/>
    <mergeCell ref="I114:J114"/>
    <mergeCell ref="I115:J115"/>
    <mergeCell ref="M114:N114"/>
    <mergeCell ref="M115:N115"/>
    <mergeCell ref="P123:S123"/>
    <mergeCell ref="M119:N119"/>
    <mergeCell ref="M120:N120"/>
    <mergeCell ref="M121:N121"/>
    <mergeCell ref="R116:S116"/>
    <mergeCell ref="R117:S117"/>
    <mergeCell ref="R118:S118"/>
    <mergeCell ref="R119:S119"/>
    <mergeCell ref="R120:S120"/>
    <mergeCell ref="C2:G2"/>
    <mergeCell ref="B6:G6"/>
    <mergeCell ref="B7:G7"/>
    <mergeCell ref="B8:G8"/>
    <mergeCell ref="C3:G3"/>
    <mergeCell ref="M129:N129"/>
    <mergeCell ref="J68:K68"/>
    <mergeCell ref="J69:K69"/>
    <mergeCell ref="N68:O68"/>
    <mergeCell ref="N69:O69"/>
    <mergeCell ref="E121:F121"/>
    <mergeCell ref="D123:G123"/>
    <mergeCell ref="H123:K123"/>
    <mergeCell ref="E118:F118"/>
    <mergeCell ref="E119:F119"/>
    <mergeCell ref="E120:F120"/>
    <mergeCell ref="I116:J116"/>
    <mergeCell ref="I117:J117"/>
    <mergeCell ref="I118:J118"/>
    <mergeCell ref="I119:J119"/>
    <mergeCell ref="I120:J120"/>
    <mergeCell ref="C104:C111"/>
    <mergeCell ref="D101:G101"/>
    <mergeCell ref="H101:K101"/>
    <mergeCell ref="P124:S124"/>
    <mergeCell ref="D125:G125"/>
    <mergeCell ref="H125:K125"/>
    <mergeCell ref="L125:O125"/>
    <mergeCell ref="P125:S125"/>
    <mergeCell ref="B126:B129"/>
    <mergeCell ref="C126:C127"/>
    <mergeCell ref="B124:B125"/>
    <mergeCell ref="C124:C125"/>
    <mergeCell ref="D124:G124"/>
    <mergeCell ref="Q129:R129"/>
    <mergeCell ref="C128:C129"/>
    <mergeCell ref="E128:F128"/>
    <mergeCell ref="I128:J128"/>
    <mergeCell ref="M128:N128"/>
    <mergeCell ref="Q128:R128"/>
    <mergeCell ref="E129:F129"/>
    <mergeCell ref="I129:J129"/>
    <mergeCell ref="H124:K124"/>
    <mergeCell ref="L124:O124"/>
    <mergeCell ref="S95:S96"/>
    <mergeCell ref="M95:M96"/>
    <mergeCell ref="M77:N77"/>
    <mergeCell ref="Q77:R77"/>
    <mergeCell ref="M82:N82"/>
    <mergeCell ref="Q82:R82"/>
    <mergeCell ref="M83:N83"/>
    <mergeCell ref="Q83:R83"/>
    <mergeCell ref="P85:S85"/>
    <mergeCell ref="L86:M86"/>
    <mergeCell ref="P86:Q86"/>
    <mergeCell ref="N95:N96"/>
    <mergeCell ref="O95:O96"/>
    <mergeCell ref="P95:P96"/>
    <mergeCell ref="Q95:Q96"/>
    <mergeCell ref="R95:R96"/>
    <mergeCell ref="S92:S93"/>
    <mergeCell ref="M92:M93"/>
    <mergeCell ref="N92:N93"/>
    <mergeCell ref="O92:O93"/>
    <mergeCell ref="P92:P93"/>
    <mergeCell ref="M89:M90"/>
    <mergeCell ref="N89:N90"/>
    <mergeCell ref="O89:O90"/>
  </mergeCells>
  <phoneticPr fontId="29" type="noConversion"/>
  <conditionalFormatting sqref="E136">
    <cfRule type="iconSet" priority="1">
      <iconSet iconSet="4ArrowsGray">
        <cfvo type="percent" val="0"/>
        <cfvo type="percent" val="25"/>
        <cfvo type="percent" val="50"/>
        <cfvo type="percent" val="75"/>
      </iconSet>
    </cfRule>
  </conditionalFormatting>
  <dataValidations xWindow="1372" yWindow="512" count="65">
    <dataValidation type="list" allowBlank="1" showInputMessage="1" showErrorMessage="1" prompt="Select type of policy" sqref="G127" xr:uid="{00000000-0002-0000-0700-000000000000}">
      <formula1>$H$164:$H$185</formula1>
    </dataValidation>
    <dataValidation type="list" allowBlank="1" showInputMessage="1" showErrorMessage="1" prompt="Select type of assets" sqref="E113 I113 M113 Q113" xr:uid="{00000000-0002-0000-0700-000001000000}">
      <formula1>$L$140:$L$146</formula1>
    </dataValidation>
    <dataValidation type="whole" allowBlank="1" showInputMessage="1" showErrorMessage="1" error="Please enter a number here" prompt="Enter No. of development strategies" sqref="D129 P129 L129 H129" xr:uid="{00000000-0002-0000-0700-000002000000}">
      <formula1>0</formula1>
      <formula2>999999999</formula2>
    </dataValidation>
    <dataValidation type="whole" allowBlank="1" showInputMessage="1" showErrorMessage="1" error="Please enter a number" prompt="Enter No. of policy introduced or adjusted" sqref="D127 P127 L127 H127" xr:uid="{00000000-0002-0000-0700-000003000000}">
      <formula1>0</formula1>
      <formula2>999999999999</formula2>
    </dataValidation>
    <dataValidation type="decimal" allowBlank="1" showInputMessage="1" showErrorMessage="1" error="Please enter a number" prompt="Enter income level of households" sqref="O121 O119 O117 O115 K119 K117 K115 G119 G117 G115 K121 G121" xr:uid="{00000000-0002-0000-0700-000004000000}">
      <formula1>0</formula1>
      <formula2>9999999999999</formula2>
    </dataValidation>
    <dataValidation type="whole" allowBlank="1" showInputMessage="1" showErrorMessage="1" prompt="Enter number of households" sqref="L121 P121 P119 P117 P115 L119 L117 L115 H119 H117 H115 D119 D117 D115 H121 D121" xr:uid="{00000000-0002-0000-0700-000005000000}">
      <formula1>0</formula1>
      <formula2>999999999999</formula2>
    </dataValidation>
    <dataValidation type="whole" allowBlank="1" showInputMessage="1" showErrorMessage="1" prompt="Enter number of assets" sqref="D113 H113 L113 P113" xr:uid="{00000000-0002-0000-0700-000006000000}">
      <formula1>0</formula1>
      <formula2>9999999999999</formula2>
    </dataValidation>
    <dataValidation type="whole" allowBlank="1" showInputMessage="1" showErrorMessage="1" error="Please enter a number here" prompt="Please enter the No. of targeted households" sqref="D103 P111 P109 P107 P105 L109 L107 L105 H109 H107 H105 D109 D107 D105 P103 L103 H111 D111 H103 L111" xr:uid="{00000000-0002-0000-07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Q98:Q99 Q95:Q96 Q92:Q93 Q89:Q90 M89:M90 M95:M96 M98:M99 I98:I99 I95:I96 I92:I93 M92:M93 I89:I90 E98:E99 E95:E96 E92:E93" xr:uid="{00000000-0002-0000-0700-000008000000}">
      <formula1>0</formula1>
    </dataValidation>
    <dataValidation type="whole" allowBlank="1" showInputMessage="1" showErrorMessage="1" error="Please enter a number here" prompt="Please enter a number" sqref="D78:D83 P78:P83 L78:L83 H78:H83" xr:uid="{00000000-0002-0000-0700-000009000000}">
      <formula1>0</formula1>
      <formula2>9999999999999990</formula2>
    </dataValidation>
    <dataValidation type="decimal" allowBlank="1" showInputMessage="1" showErrorMessage="1" errorTitle="Invalid data" error="Please enter a number" prompt="Please enter a number here" sqref="E54 P65 L65 H65 D65 I54" xr:uid="{00000000-0002-0000-0700-00000A000000}">
      <formula1>0</formula1>
      <formula2>9999999999</formula2>
    </dataValidation>
    <dataValidation type="decimal" allowBlank="1" showInputMessage="1" showErrorMessage="1" errorTitle="Invalid data" error="Please enter a number" prompt="Enter total number of staff trained" sqref="D57" xr:uid="{00000000-0002-0000-0700-00000B000000}">
      <formula1>0</formula1>
      <formula2>9999999999</formula2>
    </dataValidation>
    <dataValidation type="decimal" allowBlank="1" showInputMessage="1" showErrorMessage="1" errorTitle="Invalid data" error="Please enter a number" sqref="Q54 M54 H57 L57 P57" xr:uid="{00000000-0002-0000-07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S50 S47 S44 S41 O50 O47 O44 O41 K50 K47 K44 K41 G50 G47 G44" xr:uid="{00000000-0002-0000-0700-00000D000000}">
      <formula1>0</formula1>
      <formula2>9999999</formula2>
    </dataValidation>
    <dataValidation type="list" allowBlank="1" showInputMessage="1" showErrorMessage="1" error="Select from the drop-down list" prompt="Select the geographical coverage of the Early Warning System" sqref="G40 G43 G46 G49 K40 K43 K46 K49 O40 O43 O46 O49 S40 S43 S46 S49" xr:uid="{00000000-0002-0000-0700-00000E000000}">
      <formula1>$D$151:$D$153</formula1>
    </dataValidation>
    <dataValidation type="decimal" allowBlank="1" showInputMessage="1" showErrorMessage="1" errorTitle="Invalid data" error="Please enter a number here" prompt="Enter the number of adopted Early Warning Systems" sqref="D40:D41 P49:P50 P46:P47 P43:P44 P40:P41 L49:L50 L46:L47 L43:L44 L40:L41 H49:H50 H46:H47 H43:H44 H40:H41 D49:D50 D46:D47 D43:D44" xr:uid="{00000000-0002-0000-0700-00000F000000}">
      <formula1>0</formula1>
      <formula2>9999999999</formula2>
    </dataValidation>
    <dataValidation type="list" allowBlank="1" showInputMessage="1" showErrorMessage="1" prompt="Select income source" sqref="E115:F115 E121:F121 E119:F119 E117:F117 I115 M115 R115 I117 I119 I121 M117 M119 M121 R117 R119 R121" xr:uid="{00000000-0002-0000-0700-000010000000}">
      <formula1>$K$139:$K$153</formula1>
    </dataValidation>
    <dataValidation type="list" allowBlank="1" showInputMessage="1" showErrorMessage="1" prompt="Please select the alternate source" sqref="G111 O111 G105 K111 G107 G109 K105 K107 K109 O105 O107 O109 S105 S107 S109 S111" xr:uid="{00000000-0002-0000-0700-000011000000}">
      <formula1>$K$139:$K$153</formula1>
    </dataValidation>
    <dataValidation type="list" allowBlank="1" showInputMessage="1" showErrorMessage="1" prompt="Select % increase in income level" sqref="F111 N111 F105 J111 F107 F109 J105 J107 J109 N105 N107 N109 R105 R107 R109 R111" xr:uid="{00000000-0002-0000-0700-000012000000}">
      <formula1>$E$168:$E$176</formula1>
    </dataValidation>
    <dataValidation type="list" allowBlank="1" showInputMessage="1" showErrorMessage="1" prompt="Select type of natural assets protected or rehabilitated" sqref="D89:D90 P89:P90 L89:L90 P98:P99 P95:P96 P92:P93 L98:L99 L95:L96 L92:L93 H98:H99 H95:H96 H92:H93 H89:H90 D98:D99 D95:D96 D92:D93" xr:uid="{00000000-0002-0000-0700-000013000000}">
      <formula1>$C$166:$C$173</formula1>
    </dataValidation>
    <dataValidation type="list" allowBlank="1" showInputMessage="1" showErrorMessage="1" prompt="Enter the unit and type of the natural asset of ecosystem restored" sqref="F89:F90 J89:J90 N89:N90 F92:F93 F95:F96 F98:F99 N98:N99 N95:N96 N92:N93 J98:J99 J95:J96 J92:J93" xr:uid="{00000000-0002-0000-0700-000014000000}">
      <formula1>$C$160:$C$163</formula1>
    </dataValidation>
    <dataValidation type="list" allowBlank="1" showInputMessage="1" showErrorMessage="1" prompt="Select targeted asset" sqref="E71:E76 Q71:Q76 M71:M76 I71:I76" xr:uid="{00000000-0002-0000-0700-000015000000}">
      <formula1>$J$165:$J$166</formula1>
    </dataValidation>
    <dataValidation type="list" allowBlank="1" showInputMessage="1" showErrorMessage="1" error="Select from the drop-down list" prompt="Select category of early warning systems_x000a__x000a_" sqref="E40:E41 M40:M41 M43:M44 M49:M50 I40:I41 I43:I44 I49:I50 E43:E44 M46:M47 I46:I47 E49:E50 E46:E47 Q40:Q41 Q43:Q44 Q49:Q50 Q46:Q47" xr:uid="{00000000-0002-0000-0700-000016000000}">
      <formula1>$D$163:$D$166</formula1>
    </dataValidation>
    <dataValidation type="list" allowBlank="1" showInputMessage="1" showErrorMessage="1" prompt="Select status" sqref="O38 K38 G36 G30 G32 G34 G38 K30 K32 K34 K36 O30 O32 O34 O36 S30 S32 S34 S36 S38" xr:uid="{00000000-0002-0000-0700-000017000000}">
      <formula1>$E$163:$E$165</formula1>
    </dataValidation>
    <dataValidation type="list" allowBlank="1" showInputMessage="1" showErrorMessage="1" sqref="E142:E143" xr:uid="{00000000-0002-0000-0700-000018000000}">
      <formula1>$D$16:$D$18</formula1>
    </dataValidation>
    <dataValidation type="list" allowBlank="1" showInputMessage="1" showErrorMessage="1" prompt="Select effectiveness" sqref="G129 K129 O129 S129" xr:uid="{00000000-0002-0000-0700-000019000000}">
      <formula1>$K$155:$K$159</formula1>
    </dataValidation>
    <dataValidation type="list" allowBlank="1" showInputMessage="1" showErrorMessage="1" prompt="Select a sector" sqref="F63:G63 J63:K63 N63:O63 R63:S63" xr:uid="{00000000-0002-0000-0700-00001A000000}">
      <formula1>$J$146:$J$154</formula1>
    </dataValidation>
    <dataValidation type="decimal" allowBlank="1" showInputMessage="1" showErrorMessage="1" errorTitle="Invalid data" error="Please enter a number between 0 and 9999999" prompt="Enter a number here" sqref="E21:G21 Q27 E27 I27 M27 Q21:S21 I21:K21 M21:O21" xr:uid="{00000000-0002-0000-0700-00001B000000}">
      <formula1>0</formula1>
      <formula2>99999999999</formula2>
    </dataValidation>
    <dataValidation type="decimal" allowBlank="1" showInputMessage="1" showErrorMessage="1" errorTitle="Invalid data" error="Enter a percentage between 0 and 100" prompt="Enter a percentage (between 0 and 100)" sqref="F22:G23 J22:K23 R22:S23 N22:O23" xr:uid="{00000000-0002-0000-0700-00001C000000}">
      <formula1>0</formula1>
      <formula2>100</formula2>
    </dataValidation>
    <dataValidation type="decimal" allowBlank="1" showInputMessage="1" showErrorMessage="1" errorTitle="Invalid data" error="Please enter a number between 0 and 100" prompt="Enter a percentage between 0 and 100" sqref="E22:E23 L63:M63 H63:I63 Q111 Q109 Q107 Q105 M109 M107 M105 I109 I107 I105 E109 E107 E105 D63:E63 Q55 E111 I103 M103 I111 M111 Q103 Q65 M65 I65 Q57 E57 Q28 I57 M57 M55 I55 E103 P63:Q63 E28 Q22:Q23 I28 M28 E65 M22:M23 I22:I23" xr:uid="{00000000-0002-0000-0700-00001D000000}">
      <formula1>0</formula1>
      <formula2>100</formula2>
    </dataValidation>
    <dataValidation type="list" allowBlank="1" showInputMessage="1" showErrorMessage="1" prompt="Select type of policy" sqref="S127 O127 K127" xr:uid="{00000000-0002-0000-0700-00001E000000}">
      <formula1>policy</formula1>
    </dataValidation>
    <dataValidation type="list" allowBlank="1" showInputMessage="1" showErrorMessage="1" prompt="Select income source" sqref="Q115 Q117 Q121 Q119" xr:uid="{00000000-0002-0000-0700-00001F000000}">
      <formula1>incomesource</formula1>
    </dataValidation>
    <dataValidation type="list" allowBlank="1" showInputMessage="1" showErrorMessage="1" prompt="Select the effectiveness of protection/rehabilitation" sqref="S98 S89 S95 S92" xr:uid="{00000000-0002-0000-0700-000020000000}">
      <formula1>effectiveness</formula1>
    </dataValidation>
    <dataValidation type="list" allowBlank="1" showInputMessage="1" showErrorMessage="1" prompt="Select programme/sector" sqref="F87 J87 N87 R87" xr:uid="{00000000-0002-0000-0700-000021000000}">
      <formula1>$J$146:$J$154</formula1>
    </dataValidation>
    <dataValidation type="list" allowBlank="1" showInputMessage="1" showErrorMessage="1" prompt="Select level of improvements" sqref="I87 Q87 M87" xr:uid="{00000000-0002-0000-0700-000022000000}">
      <formula1>effectiveness</formula1>
    </dataValidation>
    <dataValidation type="list" allowBlank="1" showInputMessage="1" showErrorMessage="1" prompt="Select changes in asset" sqref="F71:G76 J71:K76 N71:O76 R71:S76" xr:uid="{00000000-0002-0000-0700-000023000000}">
      <formula1>$I$155:$I$159</formula1>
    </dataValidation>
    <dataValidation type="list" allowBlank="1" showInputMessage="1" showErrorMessage="1" prompt="Select response level" sqref="F69 J69 N69 R69" xr:uid="{00000000-0002-0000-0700-000024000000}">
      <formula1>$H$155:$H$159</formula1>
    </dataValidation>
    <dataValidation type="list" allowBlank="1" showInputMessage="1" showErrorMessage="1" prompt="Select geographical scale" sqref="E69 I69 M69 Q69" xr:uid="{00000000-0002-0000-0700-000025000000}">
      <formula1>$D$151:$D$153</formula1>
    </dataValidation>
    <dataValidation type="list" allowBlank="1" showInputMessage="1" showErrorMessage="1" prompt="Select project/programme sector" sqref="D69 H69 L69 P69 E30 E32 E34 E36 E38 I38 I36 I34 I32 I30 M30 M32 M34 M36 M38 Q38 Q36 Q34 Q32 Q30" xr:uid="{00000000-0002-0000-0700-000026000000}">
      <formula1>$J$146:$J$154</formula1>
    </dataValidation>
    <dataValidation type="list" allowBlank="1" showInputMessage="1" showErrorMessage="1" prompt="Select level of awarness" sqref="F65:G65 J65:K65 N65:O65 R65:S65" xr:uid="{00000000-0002-0000-0700-000027000000}">
      <formula1>$G$155:$G$159</formula1>
    </dataValidation>
    <dataValidation type="list" allowBlank="1" showInputMessage="1" showErrorMessage="1" prompt="Select scale" sqref="G59 O59 K59 S59" xr:uid="{00000000-0002-0000-0700-000028000000}">
      <formula1>$F$155:$F$158</formula1>
    </dataValidation>
    <dataValidation type="list" allowBlank="1" showInputMessage="1" showErrorMessage="1" prompt="Select scale" sqref="F127 J127 N127 R127 F30 F32 F34 F36 F38 J30 J32 J34 J36 J38 N38 N36 N34 N32 N30 R30 R32 R34 R36 R38 E59 I59 M59 Q59" xr:uid="{00000000-0002-0000-0700-000029000000}">
      <formula1>$D$151:$D$153</formula1>
    </dataValidation>
    <dataValidation type="list" allowBlank="1" showInputMessage="1" showErrorMessage="1" prompt="Select capacity level" sqref="G54 O54 K54 S54" xr:uid="{00000000-0002-0000-0700-00002A000000}">
      <formula1>$F$155:$F$158</formula1>
    </dataValidation>
    <dataValidation type="list" allowBlank="1" showInputMessage="1" showErrorMessage="1" prompt="Select sector" sqref="F54 F59 M127 N54 J54 I127 N59 J59 D71:D76 G78:G83 H71:H76 K78:K83 L71:L76 O78:O83 P71:P76 S78:S83 E127 R59 F113 J113 N113 R113 R54 Q127" xr:uid="{00000000-0002-0000-0700-00002B000000}">
      <formula1>$J$146:$J$154</formula1>
    </dataValidation>
    <dataValidation type="list" allowBlank="1" showInputMessage="1" showErrorMessage="1" sqref="I126 Q126 S126 K112 M77 O77 S112 G126 F112 O126 E126 S77 Q77 M126 K126 G77 I77 K77 O112" xr:uid="{00000000-0002-0000-0700-00002C000000}">
      <formula1>group</formula1>
    </dataValidation>
    <dataValidation type="list" allowBlank="1" showInputMessage="1" showErrorMessage="1" sqref="B66" xr:uid="{00000000-0002-0000-0700-00002D000000}">
      <formula1>selectyn</formula1>
    </dataValidation>
    <dataValidation type="list" allowBlank="1" showInputMessage="1" showErrorMessage="1" error="Select from the drop-down list" prompt="Select type of hazards information generated from the drop-down list_x000a_" sqref="F27:F28 J27:J28 N27:N28 R27:R28" xr:uid="{00000000-0002-0000-0700-00002E000000}">
      <formula1>$D$135:$D$142</formula1>
    </dataValidation>
    <dataValidation type="whole" allowBlank="1" showInputMessage="1" showErrorMessage="1" errorTitle="Please enter a number here" error="Please enter a number here" promptTitle="Please enter a number here" sqref="D30 P30 P32 P34 P36 P38 L38 L36 L34 L32 L30 H30 H32 H34 H36 H38 D38 D36 D34 D32" xr:uid="{00000000-0002-0000-0700-00002F000000}">
      <formula1>0</formula1>
      <formula2>99999</formula2>
    </dataValidation>
    <dataValidation type="list" allowBlank="1" showInputMessage="1" showErrorMessage="1" errorTitle="Select from the list" error="Select from the list" prompt="Select hazard addressed by the Early Warning System" sqref="S39 S42 S45 S48 O48 O45 O42 O39 K39 K42 K45 K48 G48 G45 G42 G39" xr:uid="{00000000-0002-0000-0700-000030000000}">
      <formula1>$D$135:$D$142</formula1>
    </dataValidation>
    <dataValidation type="list" allowBlank="1" showInputMessage="1" showErrorMessage="1" prompt="Select type" sqref="F57:G57 J57:K57 N57:O57 R57:S57 D59 H59 L59 P59" xr:uid="{00000000-0002-0000-0700-000031000000}">
      <formula1>$D$147:$D$149</formula1>
    </dataValidation>
    <dataValidation type="list" allowBlank="1" showInputMessage="1" showErrorMessage="1" sqref="E78:F83 Q78:R83 M78:N83 I78:J83" xr:uid="{00000000-0002-0000-0700-000032000000}">
      <formula1>type1</formula1>
    </dataValidation>
    <dataValidation type="list" allowBlank="1" showInputMessage="1" showErrorMessage="1" prompt="Select level of improvements" sqref="D87:E87 H87 L87 P87" xr:uid="{00000000-0002-0000-0700-000033000000}">
      <formula1>$K$155:$K$159</formula1>
    </dataValidation>
    <dataValidation type="list" allowBlank="1" showInputMessage="1" showErrorMessage="1" prompt="Select type" sqref="G87 K87 S87 O87" xr:uid="{00000000-0002-0000-0700-000034000000}">
      <formula1>$F$136:$F$140</formula1>
    </dataValidation>
    <dataValidation type="list" allowBlank="1" showInputMessage="1" showErrorMessage="1" error="Please select a level of effectiveness from the drop-down list" prompt="Select the level of effectiveness of protection/rehabilitation" sqref="G89:G90 G92:G93 G95:G96 G98:G99 K98:K99 K95:K96 K92:K93 K89:K90 O89:O90 O92:O93 O95:O96 O98:O99 R98:R99 R95:R96 R92:R93 R89:R90" xr:uid="{00000000-0002-0000-0700-000035000000}">
      <formula1>$K$155:$K$159</formula1>
    </dataValidation>
    <dataValidation type="list" allowBlank="1" showInputMessage="1" showErrorMessage="1" error="Please select improvement level from the drop-down list" prompt="Select improvement level" sqref="F103:G103 J103:K103 N103:O103 R103:S103" xr:uid="{00000000-0002-0000-0700-000036000000}">
      <formula1>$H$150:$H$154</formula1>
    </dataValidation>
    <dataValidation type="list" allowBlank="1" showInputMessage="1" showErrorMessage="1" prompt="Select adaptation strategy" sqref="G113 K113 O113 S113" xr:uid="{00000000-0002-0000-0700-000037000000}">
      <formula1>$I$161:$I$177</formula1>
    </dataValidation>
    <dataValidation type="list" allowBlank="1" showInputMessage="1" showErrorMessage="1" prompt="Select integration level" sqref="D125:S125" xr:uid="{00000000-0002-0000-0700-000038000000}">
      <formula1>$H$143:$H$147</formula1>
    </dataValidation>
    <dataValidation type="list" allowBlank="1" showInputMessage="1" showErrorMessage="1" prompt="Select state of enforcement" sqref="E129:F129 I129:J129 M129:N129 Q129:R129" xr:uid="{00000000-0002-0000-0700-000039000000}">
      <formula1>$I$136:$I$140</formula1>
    </dataValidation>
    <dataValidation type="list" allowBlank="1" showInputMessage="1" showErrorMessage="1" error="Please select the from the drop-down list_x000a_" prompt="Please select from the drop-down list" sqref="C17" xr:uid="{00000000-0002-0000-0700-00003A000000}">
      <formula1>$J$147:$J$154</formula1>
    </dataValidation>
    <dataValidation type="list" allowBlank="1" showInputMessage="1" showErrorMessage="1" error="Please select from the drop-down list" prompt="Please select from the drop-down list" sqref="C14" xr:uid="{00000000-0002-0000-0700-00003B000000}">
      <formula1>$C$156:$C$158</formula1>
    </dataValidation>
    <dataValidation type="list" allowBlank="1" showInputMessage="1" showErrorMessage="1" error="Select from the drop-down list" prompt="Select from the drop-down list" sqref="C16" xr:uid="{00000000-0002-0000-0700-00003C000000}">
      <formula1>$B$156:$B$159</formula1>
    </dataValidation>
    <dataValidation type="list" allowBlank="1" showInputMessage="1" showErrorMessage="1" error="Select from the drop-down list" prompt="Select from the drop-down list" sqref="C15" xr:uid="{00000000-0002-0000-0700-00003D000000}">
      <formula1>$B$162:$B$320</formula1>
    </dataValidation>
    <dataValidation allowBlank="1" showInputMessage="1" showErrorMessage="1" prompt="Please enter your project ID" sqref="C12" xr:uid="{00000000-0002-0000-0700-00003E000000}"/>
    <dataValidation allowBlank="1" showInputMessage="1" showErrorMessage="1" prompt="Enter the name of the Implementing Entity_x000a_" sqref="C13" xr:uid="{00000000-0002-0000-0700-00003F000000}"/>
    <dataValidation type="list" allowBlank="1" showInputMessage="1" showErrorMessage="1" error="Select from the drop-down list._x000a_" prompt="Select overall effectiveness" sqref="G27:G28 S27:S28 O27:O28 K27:K28" xr:uid="{00000000-0002-0000-0700-000040000000}">
      <formula1>$K$155:$K$159</formula1>
    </dataValidation>
  </dataValidations>
  <pageMargins left="0.7" right="0.7" top="0.75" bottom="0.75" header="0.3" footer="0.3"/>
  <pageSetup paperSize="8" scale="36" fitToHeight="0" orientation="landscape" cellComments="asDisplayed"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4"/>
  <sheetViews>
    <sheetView workbookViewId="0">
      <selection activeCell="H1" sqref="H1"/>
    </sheetView>
  </sheetViews>
  <sheetFormatPr defaultColWidth="8.88671875" defaultRowHeight="14.4"/>
  <cols>
    <col min="1" max="1" width="2.44140625" customWidth="1"/>
    <col min="2" max="2" width="109.33203125" customWidth="1"/>
    <col min="3" max="3" width="2.44140625" customWidth="1"/>
  </cols>
  <sheetData>
    <row r="1" spans="2:2" ht="16.2" thickBot="1">
      <c r="B1" s="30" t="s">
        <v>753</v>
      </c>
    </row>
    <row r="2" spans="2:2" ht="290.25" customHeight="1" thickBot="1">
      <c r="B2" s="31" t="s">
        <v>754</v>
      </c>
    </row>
    <row r="3" spans="2:2" ht="16.2" thickBot="1">
      <c r="B3" s="30" t="s">
        <v>755</v>
      </c>
    </row>
    <row r="4" spans="2:2" ht="251.4" thickBot="1">
      <c r="B4" s="32" t="s">
        <v>756</v>
      </c>
    </row>
  </sheetData>
  <pageMargins left="0.7" right="0.7" top="0.75" bottom="0.75" header="0.3" footer="0.3"/>
  <pageSetup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4.4"/>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ProjectId xmlns="dc9b7735-1e97-4a24-b7a2-47bf824ab39e">22</ProjectId>
    <ReportingPeriod xmlns="dc9b7735-1e97-4a24-b7a2-47bf824ab39e" xsi:nil="true"/>
    <WBDocsDocURL xmlns="dc9b7735-1e97-4a24-b7a2-47bf824ab39e" xsi:nil="true"/>
    <WBDocsDocURLPublicOnly xmlns="dc9b7735-1e97-4a24-b7a2-47bf824ab39e">http://pubdocs.worldbank.org/en/998861548434351010/22-Revised-PPR-AF-2018-NOVEMBER-2018-FINAL-no-procurement.xlsx</WBDocsDocURLPublicOnly>
    <Fund_WBDocs xmlns="dc9b7735-1e97-4a24-b7a2-47bf824ab39e">AF</Fund_WBDocs>
    <ProjectStatus xmlns="dc9b7735-1e97-4a24-b7a2-47bf824ab39e">Project Approved</ProjectStatus>
    <PublicDoc xmlns="dc9b7735-1e97-4a24-b7a2-47bf824ab39e">Yes</PublicDoc>
    <DocumentType xmlns="dc9b7735-1e97-4a24-b7a2-47bf824ab39e" xsi:nil="true"/>
    <DocStatus xmlns="dc9b7735-1e97-4a24-b7a2-47bf824ab39e">Completed</DocStatus>
    <Application xmlns="dc9b7735-1e97-4a24-b7a2-47bf824ab39e">Allocation</Application>
    <UpdatedtoDB xmlns="dc9b7735-1e97-4a24-b7a2-47bf824ab39e">No</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86</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IsDraft xmlns="dc9b7735-1e97-4a24-b7a2-47bf824ab39e">true</IsDraft>
    <ProjectRevisionId xmlns="dc9b7735-1e97-4a24-b7a2-47bf824ab39e" xsi:nil="true"/>
    <comments xmlns="dc9b7735-1e97-4a24-b7a2-47bf824ab39e" xsi:nil="true"/>
    <CIFCoBenefitDocumentType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FF29A25A-87E0-41B0-8C13-943408DCA28E}"/>
</file>

<file path=customXml/itemProps2.xml><?xml version="1.0" encoding="utf-8"?>
<ds:datastoreItem xmlns:ds="http://schemas.openxmlformats.org/officeDocument/2006/customXml" ds:itemID="{0491BF9E-699D-473A-8935-7BDAD3153D02}"/>
</file>

<file path=customXml/itemProps3.xml><?xml version="1.0" encoding="utf-8"?>
<ds:datastoreItem xmlns:ds="http://schemas.openxmlformats.org/officeDocument/2006/customXml" ds:itemID="{0ECFED04-BB3F-4BF3-89C5-33DF633E680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Overview</vt:lpstr>
      <vt:lpstr>FinancialData</vt:lpstr>
      <vt:lpstr>Risk Assesment</vt:lpstr>
      <vt:lpstr>Rating</vt:lpstr>
      <vt:lpstr>Project Indicators</vt:lpstr>
      <vt:lpstr>Lessons Learned</vt:lpstr>
      <vt:lpstr>Results Tracker</vt:lpstr>
      <vt:lpstr>Units for Indicators</vt:lpstr>
      <vt:lpstr>Sheet1</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Maria Gomes</cp:lastModifiedBy>
  <cp:revision/>
  <cp:lastPrinted>2017-01-24T13:20:29Z</cp:lastPrinted>
  <dcterms:created xsi:type="dcterms:W3CDTF">2010-11-30T14:15:01Z</dcterms:created>
  <dcterms:modified xsi:type="dcterms:W3CDTF">2019-01-25T16:35:25Z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edfa6b03-c144-4c18-8471-09dbee134889,3;edfa6b03-c144-4c18-8471-09dbee134889,3;edfa6b03-c144-4c18-8471-09dbee134889,3;edfa6b03-c144-4c18-8471-09dbee134889,3;edfa6b03-c144-4c18-8471-09dbee134889,3;edfa6b03-c144-4c18-8471-09dbee134889,3;edfa6b03-c144-4c18-8471-09dbee134889,3;edfa6b03-c144-4c18-8471-09dbee134889,3;edfa6b03-c144-4c18-8471-09dbee134889,3;</vt:lpwstr>
  </property>
</Properties>
</file>