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showInkAnnotation="0" autoCompressPictures="0" defaultThemeVersion="124226"/>
  <mc:AlternateContent xmlns:mc="http://schemas.openxmlformats.org/markup-compatibility/2006">
    <mc:Choice Requires="x15">
      <x15ac:absPath xmlns:x15ac="http://schemas.microsoft.com/office/spreadsheetml/2010/11/ac" url="C:\Users\WB512518\Downloads\"/>
    </mc:Choice>
  </mc:AlternateContent>
  <xr:revisionPtr revIDLastSave="0" documentId="8_{4F194C67-759E-421F-9E74-1A9D055F5255}" xr6:coauthVersionLast="47" xr6:coauthVersionMax="47" xr10:uidLastSave="{00000000-0000-0000-0000-000000000000}"/>
  <bookViews>
    <workbookView xWindow="-108" yWindow="-108" windowWidth="23256" windowHeight="12456" tabRatio="910" firstSheet="1" activeTab="1" xr2:uid="{00000000-000D-0000-FFFF-FFFF00000000}"/>
  </bookViews>
  <sheets>
    <sheet name="Overview" sheetId="1" r:id="rId1"/>
    <sheet name="FinancialData" sheetId="2" r:id="rId2"/>
    <sheet name="Risk Assessment" sheetId="4" r:id="rId3"/>
    <sheet name="Rating" sheetId="7" r:id="rId4"/>
    <sheet name="GP Compliance" sheetId="6" r:id="rId5"/>
    <sheet name="ESP Compliance" sheetId="12" r:id="rId6"/>
    <sheet name="ESP and GP Guidance notes" sheetId="14" r:id="rId7"/>
    <sheet name="Project Indicators" sheetId="8" r:id="rId8"/>
    <sheet name="Lessons Learned" sheetId="9" r:id="rId9"/>
    <sheet name="Results Tracker" sheetId="10" r:id="rId10"/>
    <sheet name="Units for Indicators" sheetId="11" r:id="rId11"/>
  </sheets>
  <externalReferences>
    <externalReference r:id="rId12"/>
    <externalReference r:id="rId13"/>
  </externalReferences>
  <definedNames>
    <definedName name="iincome" localSheetId="5">#REF!</definedName>
    <definedName name="iincome">#REF!</definedName>
    <definedName name="income" localSheetId="5">#REF!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6">'ESP and GP Guidance notes'!$A$1:$D$35</definedName>
    <definedName name="_xlnm.Print_Area" localSheetId="5">'ESP Compliance'!$B$2:$L$76</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8" i="2" l="1"/>
  <c r="F19" i="2"/>
  <c r="F18" i="2"/>
  <c r="F21" i="2"/>
  <c r="F22" i="2"/>
  <c r="F24" i="2"/>
  <c r="F25" i="2"/>
  <c r="F27" i="2"/>
  <c r="F34" i="7" l="1"/>
  <c r="F40" i="2"/>
  <c r="F37" i="2"/>
  <c r="F34" i="2"/>
  <c r="F44" i="2" l="1"/>
</calcChain>
</file>

<file path=xl/sharedStrings.xml><?xml version="1.0" encoding="utf-8"?>
<sst xmlns="http://schemas.openxmlformats.org/spreadsheetml/2006/main" count="2006" uniqueCount="1052">
  <si>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</si>
  <si>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</si>
  <si>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</si>
  <si>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</si>
  <si>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</si>
  <si>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</si>
  <si>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</si>
  <si>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</si>
  <si>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</si>
  <si>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</si>
  <si>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</si>
  <si>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</si>
  <si>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</si>
  <si>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</si>
  <si>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</si>
  <si>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</si>
  <si>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</si>
  <si>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</si>
  <si>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</si>
  <si>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</si>
  <si>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</si>
  <si>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</si>
  <si>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</si>
  <si>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</si>
  <si>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</si>
  <si>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</si>
  <si>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</si>
  <si>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</si>
  <si>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</si>
  <si>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</si>
  <si>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</si>
  <si>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</si>
  <si>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</si>
  <si>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</si>
  <si>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</si>
  <si>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</si>
  <si>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</si>
  <si>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</si>
  <si>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</si>
  <si>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</si>
  <si>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</si>
  <si>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</si>
  <si>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</si>
  <si>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</si>
  <si>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</si>
  <si>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</si>
  <si>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</si>
  <si>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</si>
  <si>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</si>
  <si>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</si>
  <si>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</si>
  <si>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</si>
  <si>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</si>
  <si>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</si>
  <si>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</si>
  <si>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</si>
  <si>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</si>
  <si>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</si>
  <si>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</si>
  <si>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</si>
  <si>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</si>
  <si>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</si>
  <si>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</si>
  <si>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</si>
  <si>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</si>
  <si>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</si>
  <si>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</si>
  <si>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</si>
  <si>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</si>
  <si>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</si>
  <si>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</si>
  <si>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</si>
  <si>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</si>
  <si>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</si>
  <si>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</si>
  <si>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</si>
  <si>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</si>
  <si>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</si>
  <si>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</si>
  <si>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</si>
  <si>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</si>
  <si>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</si>
  <si>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</si>
  <si>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</si>
  <si>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</si>
  <si>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</si>
  <si>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</si>
  <si>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</si>
  <si>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</si>
  <si>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</si>
  <si>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</si>
  <si>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</si>
  <si>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</si>
  <si>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</si>
  <si>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</si>
  <si>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</si>
  <si>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</si>
  <si>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</si>
  <si>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</si>
  <si>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</si>
  <si>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</si>
  <si>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</si>
  <si>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</si>
  <si>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</si>
  <si>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</si>
  <si>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</si>
  <si>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</si>
  <si>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</si>
  <si>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</si>
  <si>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</si>
  <si>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</si>
  <si>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</si>
  <si>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</si>
  <si>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</si>
  <si>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</si>
  <si>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</si>
  <si>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</si>
  <si>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</si>
  <si>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</si>
  <si>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</si>
  <si>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</si>
  <si>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</si>
  <si>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</si>
  <si>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</si>
  <si>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</si>
  <si>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</si>
  <si>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</si>
  <si>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</si>
  <si>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</si>
  <si>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</si>
  <si>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</si>
  <si>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</si>
  <si>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</si>
  <si>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</si>
  <si>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</si>
  <si>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</si>
  <si>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</si>
  <si>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</si>
  <si>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</si>
  <si>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</si>
  <si>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</si>
  <si>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</si>
  <si>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</si>
  <si>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</si>
  <si>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</si>
  <si>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</si>
  <si>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</si>
  <si>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</si>
  <si>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</si>
  <si>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</si>
  <si>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</si>
  <si>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</si>
  <si>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</si>
  <si>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</si>
  <si>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</si>
  <si>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</si>
  <si>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</si>
  <si>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</si>
  <si>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</si>
  <si>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</si>
  <si>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</si>
  <si>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</si>
  <si>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</si>
  <si>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</si>
  <si>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</si>
  <si>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</si>
  <si>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</si>
  <si>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</si>
  <si>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</si>
  <si>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</si>
  <si>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</si>
  <si>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</si>
  <si>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</si>
  <si>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</si>
  <si>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</si>
  <si>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</si>
  <si>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</si>
  <si>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</si>
  <si>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</si>
  <si>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</si>
  <si>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</si>
  <si>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</si>
  <si>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</si>
  <si>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</si>
  <si>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</si>
  <si>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</si>
  <si>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</si>
  <si>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</si>
  <si>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</si>
  <si>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</si>
  <si>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</si>
  <si>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</si>
  <si>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</si>
  <si>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</si>
  <si>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</si>
  <si>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</si>
  <si>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</si>
  <si>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</si>
  <si>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</si>
  <si>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</si>
  <si>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</si>
  <si>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</si>
  <si>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</si>
  <si>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</si>
  <si>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</si>
  <si>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</si>
  <si>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</si>
  <si>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</si>
  <si>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</si>
  <si>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</si>
  <si>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</si>
  <si>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</si>
  <si>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</si>
  <si>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</si>
  <si>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</si>
  <si>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</si>
  <si>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</si>
  <si>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</si>
  <si>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</si>
  <si>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</si>
  <si>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</si>
  <si>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</si>
  <si>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</si>
  <si>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</si>
  <si>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</si>
  <si>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</si>
  <si>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</si>
  <si>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</si>
  <si>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</si>
  <si>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</si>
  <si>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</si>
  <si>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</si>
  <si>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</si>
  <si>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</si>
  <si>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</si>
  <si>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</si>
  <si>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</si>
  <si>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</si>
  <si>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t>Fund Output Indicator Units</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</si>
  <si>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</si>
  <si>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</si>
  <si>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</si>
  <si>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</si>
  <si>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</si>
  <si>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</si>
  <si>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</si>
  <si>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</si>
  <si>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</si>
  <si>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</si>
  <si>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</si>
  <si>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</si>
  <si>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</si>
  <si>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</si>
  <si>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</si>
  <si>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</si>
  <si>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</si>
  <si>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</si>
  <si>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</si>
  <si>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</si>
  <si>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</si>
  <si>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</si>
  <si>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</si>
  <si>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</si>
  <si>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</si>
  <si>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</si>
  <si>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</si>
  <si>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</si>
  <si>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</si>
  <si>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</si>
  <si>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</si>
  <si>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</si>
  <si>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</si>
  <si>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</si>
  <si>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</si>
  <si>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</si>
  <si>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</si>
  <si>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</si>
  <si>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</si>
  <si>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</si>
  <si>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</si>
  <si>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</si>
  <si>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</si>
  <si>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</si>
  <si>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</si>
  <si>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</si>
  <si>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</si>
  <si>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</si>
  <si>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</si>
  <si>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</si>
  <si>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</si>
  <si>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</si>
  <si>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</si>
  <si>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</si>
  <si>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</si>
  <si>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</si>
  <si>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</si>
  <si>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</si>
  <si>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</si>
  <si>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</si>
  <si>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</si>
  <si>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</si>
  <si>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</si>
  <si>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</si>
  <si>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</si>
  <si>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</si>
  <si>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</si>
  <si>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</si>
  <si>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</si>
  <si>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</si>
  <si>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</si>
  <si>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</si>
  <si>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</si>
  <si>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</si>
  <si>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</si>
  <si>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</si>
  <si>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</si>
  <si>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</si>
  <si>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</si>
  <si>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</si>
  <si>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</si>
  <si>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</si>
  <si>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</si>
  <si>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</si>
  <si>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</si>
  <si>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</si>
  <si>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</si>
  <si>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</si>
  <si>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</si>
  <si>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</si>
  <si>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</si>
  <si>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</si>
  <si>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</si>
  <si>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</si>
  <si>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</si>
  <si>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</si>
  <si>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</si>
  <si>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</si>
  <si>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</si>
  <si>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</si>
  <si>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</si>
  <si>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</si>
  <si>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Outcome 3: Strengthened awareness and owernship of adaptation and climate risk reduction processes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</si>
  <si>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</si>
  <si>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</si>
  <si>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</si>
  <si>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</si>
  <si>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</si>
  <si>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</si>
  <si>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</si>
  <si>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</si>
  <si>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</si>
  <si>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</si>
  <si>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</si>
  <si>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</si>
  <si>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</si>
  <si>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</si>
  <si>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</si>
  <si>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</si>
  <si>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</si>
  <si>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</si>
  <si>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</si>
  <si>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</si>
  <si>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</si>
  <si>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</si>
  <si>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</si>
  <si>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</si>
  <si>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</si>
  <si>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</si>
  <si>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</si>
  <si>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</si>
  <si>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</si>
  <si>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</si>
  <si>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</si>
  <si>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</si>
  <si>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</si>
  <si>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</si>
  <si>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</si>
  <si>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</si>
  <si>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</si>
  <si>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</si>
  <si>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</si>
  <si>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</si>
  <si>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</si>
  <si>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</si>
  <si>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</si>
  <si>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</si>
  <si>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</si>
  <si>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</si>
  <si>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</si>
  <si>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</si>
  <si>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</si>
  <si>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</si>
  <si>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</si>
  <si>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</si>
  <si>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</si>
  <si>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</si>
  <si>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</si>
  <si>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</si>
  <si>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</si>
  <si>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</si>
  <si>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</si>
  <si>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</si>
  <si>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</si>
  <si>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</si>
  <si>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</si>
  <si>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</si>
  <si>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</si>
  <si>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</si>
  <si>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</si>
  <si>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</si>
  <si>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</si>
  <si>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</si>
  <si>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</si>
  <si>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</si>
  <si>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</si>
  <si>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</si>
  <si>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</si>
  <si>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</si>
  <si>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</si>
  <si>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</si>
  <si>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</si>
  <si>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</si>
  <si>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</si>
  <si>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</si>
  <si>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</si>
  <si>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</si>
  <si>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</si>
  <si>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</si>
  <si>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</si>
  <si>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</si>
  <si>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</si>
  <si>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</si>
  <si>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</si>
  <si>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</si>
  <si>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</si>
  <si>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</si>
  <si>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</si>
  <si>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</si>
  <si>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</si>
  <si>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</si>
  <si>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</si>
  <si>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</si>
  <si>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</si>
  <si>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</si>
  <si>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</si>
  <si>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</si>
  <si>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</si>
  <si>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</si>
  <si>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</si>
  <si>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</si>
  <si>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</si>
  <si>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</si>
  <si>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</si>
  <si>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</si>
  <si>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</si>
  <si>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</si>
  <si>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</si>
  <si>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</si>
  <si>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</si>
  <si>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</si>
  <si>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</si>
  <si>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</si>
  <si>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</si>
  <si>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</si>
  <si>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</si>
  <si>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</si>
  <si>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</si>
  <si>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</si>
  <si>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</si>
  <si>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</si>
  <si>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</si>
  <si>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</si>
  <si>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</si>
  <si>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</si>
  <si>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</si>
  <si>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</si>
  <si>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</si>
  <si>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</si>
  <si>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</si>
  <si>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</si>
  <si>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</si>
  <si>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</si>
  <si>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</si>
  <si>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</si>
  <si>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</si>
  <si>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</si>
  <si>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</si>
  <si>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</si>
  <si>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</si>
  <si>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</si>
  <si>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</si>
  <si>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</si>
  <si>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</si>
  <si>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</si>
  <si>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</si>
  <si>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</si>
  <si>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</si>
  <si>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</si>
  <si>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</si>
  <si>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</si>
  <si>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</si>
  <si>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</si>
  <si>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</si>
  <si>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</si>
  <si>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</si>
  <si>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</si>
  <si>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</si>
  <si>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</si>
  <si>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</si>
  <si>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</si>
  <si>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</si>
  <si>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</si>
  <si>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</si>
  <si>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</si>
  <si>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</si>
  <si>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</si>
  <si>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</si>
  <si>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</si>
  <si>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</si>
  <si>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</si>
  <si>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</si>
  <si>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</si>
  <si>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</si>
  <si>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</si>
  <si>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</si>
  <si>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</si>
  <si>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</si>
  <si>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</si>
  <si>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</si>
  <si>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</si>
  <si>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</si>
  <si>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indexed="8"/>
        <rFont val="Calibri"/>
        <family val="2"/>
      </rPr>
      <t>(developed/improved)</t>
    </r>
  </si>
  <si>
    <t>Forests</t>
  </si>
  <si>
    <t>4: Response capability</t>
  </si>
  <si>
    <t>Supporting livelihoods</t>
  </si>
  <si>
    <r>
      <t xml:space="preserve">2: Physical asset </t>
    </r>
    <r>
      <rPr>
        <i/>
        <sz val="11"/>
        <color indexed="8"/>
        <rFont val="Calibri"/>
        <family val="2"/>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</si>
  <si>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</si>
  <si>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</si>
  <si>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</si>
  <si>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</si>
  <si>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</si>
  <si>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</si>
  <si>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</si>
  <si>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</si>
  <si>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</si>
  <si>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</si>
  <si>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</si>
  <si>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</si>
  <si>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</si>
  <si>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</si>
  <si>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</si>
  <si>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</si>
  <si>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</si>
  <si>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</si>
  <si>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</si>
  <si>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</si>
  <si>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</si>
  <si>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</si>
  <si>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</si>
  <si>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</si>
  <si>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</si>
  <si>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</si>
  <si>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</si>
  <si>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</si>
  <si>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</si>
  <si>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</si>
  <si>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</si>
  <si>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</si>
  <si>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</si>
  <si>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</si>
  <si>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</si>
  <si>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</si>
  <si>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</si>
  <si>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</si>
  <si>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</si>
  <si>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</si>
  <si>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</si>
  <si>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</si>
  <si>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</si>
  <si>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</si>
  <si>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</si>
  <si>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</si>
  <si>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</si>
  <si>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</si>
  <si>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</si>
  <si>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</si>
  <si>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</si>
  <si>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</si>
  <si>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</si>
  <si>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</si>
  <si>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</si>
  <si>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</si>
  <si>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</si>
  <si>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</si>
  <si>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</si>
  <si>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</si>
  <si>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</si>
  <si>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</si>
  <si>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</si>
  <si>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</si>
  <si>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</si>
  <si>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</si>
  <si>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</si>
  <si>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</si>
  <si>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</si>
  <si>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</si>
  <si>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</si>
  <si>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</si>
  <si>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</si>
  <si>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</si>
  <si>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</si>
  <si>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</si>
  <si>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</si>
  <si>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</si>
  <si>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</si>
  <si>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</si>
  <si>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</si>
  <si>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</si>
  <si>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</si>
  <si>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</si>
  <si>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</si>
  <si>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</si>
  <si>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</si>
  <si>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</si>
  <si>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</si>
  <si>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</si>
  <si>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</si>
  <si>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</si>
  <si>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</si>
  <si>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</si>
  <si>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</si>
  <si>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</si>
  <si>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</si>
  <si>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</si>
  <si>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</si>
  <si>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</si>
  <si>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</si>
  <si>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</si>
  <si>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</si>
  <si>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</si>
  <si>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</si>
  <si>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</si>
  <si>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</si>
  <si>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</si>
  <si>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</si>
  <si>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</si>
  <si>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</si>
  <si>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</si>
  <si>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</si>
  <si>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 xml:space="preserve">What have been the lessons learned, both positive and negative, in accessing and implementing climate finance readiness support that would be relevant to the preparation, design and implementation of future concrete adaptation projects/programmes? </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</si>
  <si>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</si>
  <si>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</si>
  <si>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</si>
  <si>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</si>
  <si>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</si>
  <si>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</si>
  <si>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</si>
  <si>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</si>
  <si>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</si>
  <si>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</si>
  <si>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</si>
  <si>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</si>
  <si>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</si>
  <si>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</si>
  <si>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</si>
  <si>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</si>
  <si>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</si>
  <si>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</si>
  <si>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</si>
  <si>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</si>
  <si>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</si>
  <si>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</si>
  <si>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</si>
  <si>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</si>
  <si>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</si>
  <si>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</si>
  <si>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</si>
  <si>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</si>
  <si>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</si>
  <si>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</si>
  <si>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</si>
  <si>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</si>
  <si>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</si>
  <si>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</si>
  <si>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</si>
  <si>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</si>
  <si>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</si>
  <si>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</si>
  <si>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</si>
  <si>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</si>
  <si>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</si>
  <si>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</si>
  <si>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</si>
  <si>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</si>
  <si>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</si>
  <si>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</si>
  <si>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</si>
  <si>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</si>
  <si>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</si>
  <si>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</si>
  <si>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</si>
  <si>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</si>
  <si>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</si>
  <si>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</si>
  <si>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</si>
  <si>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</si>
  <si>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</si>
  <si>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</si>
  <si>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</si>
  <si>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</si>
  <si>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</si>
  <si>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</si>
  <si>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</si>
  <si>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</si>
  <si>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</si>
  <si>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</si>
  <si>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</si>
  <si>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</si>
  <si>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</si>
  <si>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</si>
  <si>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</si>
  <si>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</si>
  <si>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</si>
  <si>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</si>
  <si>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</si>
  <si>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</si>
  <si>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</si>
  <si>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</si>
  <si>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</si>
  <si>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</si>
  <si>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</si>
  <si>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</si>
  <si>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</si>
  <si>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</si>
  <si>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</si>
  <si>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</si>
  <si>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</si>
  <si>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</si>
  <si>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</si>
  <si>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indexed="8"/>
        <rFont val="Times New Roman"/>
        <family val="1"/>
      </rPr>
      <t>all</t>
    </r>
    <r>
      <rPr>
        <sz val="11"/>
        <color indexed="8"/>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</si>
  <si>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</si>
  <si>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</si>
  <si>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</si>
  <si>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</si>
  <si>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</si>
  <si>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</si>
  <si>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</si>
  <si>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</si>
  <si>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</si>
  <si>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</si>
  <si>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</si>
  <si>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</si>
  <si>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r>
      <t>USP 4:</t>
    </r>
    <r>
      <rPr>
        <i/>
        <sz val="11"/>
        <color indexed="8"/>
        <rFont val="Times New Roman"/>
        <family val="1"/>
      </rPr>
      <t xml:space="preserve"> [name the USP]</t>
    </r>
  </si>
  <si>
    <r>
      <t xml:space="preserve">USP 5: </t>
    </r>
    <r>
      <rPr>
        <i/>
        <sz val="11"/>
        <color indexed="8"/>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</si>
  <si>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</si>
  <si>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</si>
  <si>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</si>
  <si>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</si>
  <si>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</si>
  <si>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</si>
  <si>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[7]</t>
    </r>
  </si>
  <si>
    <t>Policy makers prioritize economic benefits over sustainable and resilient ecosystems.</t>
  </si>
  <si>
    <t>Environmental impact of structures in watercourses and reefs</t>
  </si>
  <si>
    <t>Methods of ecosystem rehabilitation need better testing for hydrological impacts</t>
  </si>
  <si>
    <t>Adaptation measures increase inequity</t>
  </si>
  <si>
    <t xml:space="preserve">The legislative framework does not adequately support adaptation interventions  </t>
  </si>
  <si>
    <t>Private lands identified for potential rehabilitation within the catchment areas may not be available if land owners refuse to approve the rehabilitation works or if it is unclear who owns the land.</t>
  </si>
  <si>
    <t>Annual water production at: Mare aux Cochons: 614,336 KL Baie Lazare: 191,232 KL</t>
  </si>
  <si>
    <t>No watershed committees established</t>
  </si>
  <si>
    <t>Output 3</t>
  </si>
  <si>
    <t>Not applicable</t>
  </si>
  <si>
    <t xml:space="preserve">Total hectares of mangroves, wetlands, fringing reef, beach berms and other ecosystems with increased resilience to climate change impacts: 0                                
</t>
  </si>
  <si>
    <t>Not Applicable</t>
  </si>
  <si>
    <t>UNDP</t>
  </si>
  <si>
    <t>Multilateral</t>
  </si>
  <si>
    <t>District communities in watersheds, upland and coastal wetlands, woodland and riverside forests.</t>
  </si>
  <si>
    <t xml:space="preserve">Ecosystem-based Adaptation to Climate Change in Seychelles </t>
  </si>
  <si>
    <t>Betty Victor</t>
  </si>
  <si>
    <t>The proposed project seeks to reduce the vulnerability of the Seychelles to climate change, focusing on two key issues—water scarcity and flooding. The climate change projections in the Seychelles show that rainfall, while increasing in overall terms, will become even more irregular. Much of the precipitation is falling in sharp bursts, creating heavy flooding in the wet season, while imposing extended period of drought during the dry season. As the country does not have a large water storage capacity, and the topography of the islands constrains such infrastructure, water supplies are heavily dependent on rainfall. Furthermore, the coastal zone is vulnerable to flooding as a consequence of rising sea surface levels, and increased storm surges from cyclonic activity in the Western Indian Ocean. The project will reduce these vulnerabilities by spearheading ecosystem-based adaptation as climate change risk management—restoring ecosystem functionality, and enhancing ecosystem resilience and sustaining watershed and coastal processes in order to secure critical water provisioning and flood attenuation ecosystem services from watersheds and coastal areas.</t>
  </si>
  <si>
    <t>Wills Agricole</t>
  </si>
  <si>
    <t>Active community watershed committees with gender balance</t>
  </si>
  <si>
    <t>Gender inclusive community based watershed committees</t>
  </si>
  <si>
    <t xml:space="preserve">At least 4 watershed committees established with gender balance. </t>
  </si>
  <si>
    <t>Gender-equitable training and capacity building programs</t>
  </si>
  <si>
    <t>Number of trainees by gender skilled in EBA methods</t>
  </si>
  <si>
    <t xml:space="preserve">No watershed committees established.  </t>
  </si>
  <si>
    <t>Few government or NGO staff experienced in watershed or wetland rehabilitation</t>
  </si>
  <si>
    <t>Gender analysis to develop a gender work plan for the project</t>
  </si>
  <si>
    <t>http://www.adaptation-fund.org/sites/default/files/Results%20Framework%20and%20Baseline%20Guidance%20final.pdf</t>
  </si>
  <si>
    <t xml:space="preserve">What would you consider to be the most successful aspects for the target communities? </t>
  </si>
  <si>
    <t>Output 1</t>
  </si>
  <si>
    <t>Output 2</t>
  </si>
  <si>
    <t>w.agricole@meteo.gov.sc</t>
  </si>
  <si>
    <t>https://www.pcusey.sc/</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</si>
  <si>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</si>
  <si>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the Name and Contact information of person(s) responsible for completing the Rating section</t>
  </si>
  <si>
    <t>#</t>
  </si>
  <si>
    <t xml:space="preserve"> </t>
  </si>
  <si>
    <r>
      <rPr>
        <sz val="12"/>
        <rFont val="Times New Roman"/>
        <family val="1"/>
      </rPr>
      <t>3. January mean daily discharge on two rivers with decreased flood flows.</t>
    </r>
    <r>
      <rPr>
        <sz val="12"/>
        <color indexed="53"/>
        <rFont val="Times New Roman"/>
        <family val="1"/>
      </rPr>
      <t xml:space="preserve">                         </t>
    </r>
    <r>
      <rPr>
        <b/>
        <i/>
        <sz val="12"/>
        <color indexed="10"/>
        <rFont val="Times New Roman"/>
        <family val="1"/>
      </rPr>
      <t>Proposed Shadow Indicator 3:</t>
    </r>
    <r>
      <rPr>
        <i/>
        <sz val="12"/>
        <color indexed="10"/>
        <rFont val="Times New Roman"/>
        <family val="1"/>
      </rPr>
      <t xml:space="preserve">
National capacity to implement ecosystem based adaptation is increased with greater civil society participation in water management by End of Project</t>
    </r>
    <r>
      <rPr>
        <sz val="12"/>
        <color indexed="53"/>
        <rFont val="Times New Roman"/>
        <family val="1"/>
      </rPr>
      <t xml:space="preserve">
</t>
    </r>
  </si>
  <si>
    <t>Does the results framework include gender-responsive indicators broken down at the different levels (objective, outcome, output)?</t>
  </si>
  <si>
    <t xml:space="preserve">Total  </t>
  </si>
  <si>
    <r>
      <t>Total</t>
    </r>
    <r>
      <rPr>
        <b/>
        <i/>
        <sz val="11"/>
        <color indexed="10"/>
        <rFont val="Calibri"/>
        <family val="2"/>
      </rPr>
      <t xml:space="preserve"> </t>
    </r>
  </si>
  <si>
    <r>
      <t xml:space="preserve">Indicator 1.1: No. of projects/programmes that conduct and update risk and vulnerability assessments 
</t>
    </r>
    <r>
      <rPr>
        <sz val="11"/>
        <color indexed="10"/>
        <rFont val="Calibri"/>
        <family val="2"/>
      </rPr>
      <t>Note: At baseline there is one project developing a vulnerability assessment, but this is not part of the AF project and neither is this to be followed up under the AF project.</t>
    </r>
  </si>
  <si>
    <r>
      <rPr>
        <b/>
        <u/>
        <sz val="11"/>
        <color indexed="8"/>
        <rFont val="Calibri"/>
        <family val="2"/>
      </rPr>
      <t>Core Indicator</t>
    </r>
    <r>
      <rPr>
        <sz val="11"/>
        <color theme="1"/>
        <rFont val="Calibri"/>
        <family val="2"/>
        <scheme val="minor"/>
      </rPr>
      <t xml:space="preserve"> 1.2: No. of Early Warning Systems
</t>
    </r>
    <r>
      <rPr>
        <sz val="11"/>
        <color indexed="10"/>
        <rFont val="Calibri"/>
        <family val="2"/>
      </rPr>
      <t>Note: This is not a part of the current project as the project does not work directly with Departent of Risk and Disaster Management (DRDM) - which has other sources of funds.</t>
    </r>
  </si>
  <si>
    <r>
      <t xml:space="preserve">Indicator 2.1.2: </t>
    </r>
    <r>
      <rPr>
        <i/>
        <u/>
        <sz val="11"/>
        <rFont val="Calibri"/>
        <family val="2"/>
      </rPr>
      <t>No. of targeted institutions</t>
    </r>
    <r>
      <rPr>
        <i/>
        <sz val="11"/>
        <rFont val="Calibri"/>
        <family val="2"/>
      </rPr>
      <t xml:space="preserve"> with increased capacity to minimize exposure to climate variability risks</t>
    </r>
  </si>
  <si>
    <t>output 2.2 removed  and associated fund indicator 2.2.2 recommendation to report against 2.1</t>
  </si>
  <si>
    <r>
      <rPr>
        <b/>
        <u/>
        <sz val="11"/>
        <rFont val="Calibri"/>
        <family val="2"/>
      </rPr>
      <t>Core Indicator</t>
    </r>
    <r>
      <rPr>
        <sz val="11"/>
        <rFont val="Calibri"/>
        <family val="2"/>
      </rPr>
      <t xml:space="preserve"> 4.2: Assets produced, developed, improved or strengthened</t>
    </r>
  </si>
  <si>
    <t>2: Physical asset (produced/improved/strenghtened)</t>
  </si>
  <si>
    <t>indicator 4.1.2 removed we can only really change this to reporting 4.1.1</t>
  </si>
  <si>
    <r>
      <rPr>
        <b/>
        <u/>
        <sz val="11"/>
        <rFont val="Calibri"/>
        <family val="2"/>
      </rPr>
      <t>Core Indicator</t>
    </r>
    <r>
      <rPr>
        <sz val="11"/>
        <rFont val="Calibri"/>
        <family val="2"/>
      </rPr>
      <t xml:space="preserve"> 5.1: Natural Assets protected or rehabilitated 
</t>
    </r>
    <r>
      <rPr>
        <sz val="11"/>
        <color indexed="10"/>
        <rFont val="Calibri"/>
        <family val="2"/>
      </rPr>
      <t>Note. Baseline figures are set at 0 and refer to the areas targeted for rehabilitation by the project; some of these areas are nominally protected but this is ineffective.  Nationally there are other areas that have been rehabilitated to varying degrees and levels of effectiveness.</t>
    </r>
  </si>
  <si>
    <r>
      <t xml:space="preserve">Indicator 6.1: Increase in households and communities having more secure access to livelihood assets  
</t>
    </r>
    <r>
      <rPr>
        <sz val="11"/>
        <color indexed="10"/>
        <rFont val="Calibri"/>
        <family val="2"/>
      </rPr>
      <t>Note. Refers to farming households.  55% of female headed households is as per national average reported in household surveys (but noting that in a hgh percentage of cases the respondent is female)</t>
    </r>
  </si>
  <si>
    <t>Water Policy</t>
  </si>
  <si>
    <t xml:space="preserve">Ecosystem-based Adaptation approaches along the shoreline to increase the resilience of the coastal ecosystem and communities and reduce the risks of climate change induced flooding. </t>
  </si>
  <si>
    <t>To develop a policy legal framework to regulate watershed management and coastal climate change adaptation in the targeted watershed and nationally. To further develop the capacity of the key project stakeholders to implement ecosystem based adaptation measures and adoption of methods in the</t>
  </si>
  <si>
    <t xml:space="preserve">Component 1 ECOSYSTEM-BASED ADAPTATION APPROACH TO ENHANCING FRESHWATER SECURITY AND FLOOD CONTROL IN MAHÉ AND PRASLIN UNDER CONDITIONS OF CLIMATE CHANGE
</t>
  </si>
  <si>
    <t>Component 2 ECOSYSTEM-BASED ADAPTATION APPROACHES ALONG THE SHORELINES OF THE GRANITIC ISLANDS REDUCE THE RISKS OF CLIMATE CHANGE INDUCED COASTAL FLOODING</t>
  </si>
  <si>
    <t xml:space="preserve">Component 3 ECOSYSTEM BASED ADAPTATION MAINSTREAMED INTO DEVELOPMENT PLANNING AND FINANCING
</t>
  </si>
  <si>
    <t>SUB TOTAL</t>
  </si>
  <si>
    <r>
      <t xml:space="preserve">Mare aux Cochons January Avg Mean Daily Discharge: 595.4 L/S Baie Lazare January Mean Daily Discharge: 173.1 L/S.                                                             </t>
    </r>
    <r>
      <rPr>
        <b/>
        <i/>
        <u/>
        <sz val="12"/>
        <color indexed="10"/>
        <rFont val="Times New Roman"/>
        <family val="1"/>
      </rPr>
      <t>Proposed Shadow Baseline 3:</t>
    </r>
    <r>
      <rPr>
        <b/>
        <i/>
        <sz val="12"/>
        <color indexed="10"/>
        <rFont val="Times New Roman"/>
        <family val="1"/>
      </rPr>
      <t xml:space="preserve"> 
</t>
    </r>
    <r>
      <rPr>
        <i/>
        <sz val="12"/>
        <color indexed="10"/>
        <rFont val="Times New Roman"/>
        <family val="1"/>
      </rPr>
      <t>Little EBA capacity and civil society participation in water or catchment management</t>
    </r>
    <r>
      <rPr>
        <b/>
        <sz val="12"/>
        <color indexed="8"/>
        <rFont val="Times New Roman"/>
        <family val="1"/>
      </rPr>
      <t xml:space="preserve">
</t>
    </r>
  </si>
  <si>
    <r>
      <t xml:space="preserve">4. Number of water users with more reliable water supply                                                          </t>
    </r>
    <r>
      <rPr>
        <b/>
        <i/>
        <u/>
        <sz val="12"/>
        <color indexed="10"/>
        <rFont val="Times New Roman"/>
        <family val="1"/>
      </rPr>
      <t>Proposed Shadow indicator 4</t>
    </r>
    <r>
      <rPr>
        <b/>
        <i/>
        <sz val="12"/>
        <color indexed="10"/>
        <rFont val="Times New Roman"/>
        <family val="1"/>
      </rPr>
      <t xml:space="preserve">
</t>
    </r>
    <r>
      <rPr>
        <i/>
        <sz val="12"/>
        <color indexed="10"/>
        <rFont val="Times New Roman"/>
        <family val="1"/>
      </rPr>
      <t>Enhancement of the (in-watershed) water retention capacity by 52,000m3 in 5 water catchments; Caiman, Baie Lazare, Mont Plaisir, Mare aux Cochons and Praslin</t>
    </r>
    <r>
      <rPr>
        <b/>
        <sz val="12"/>
        <color indexed="8"/>
        <rFont val="Times New Roman"/>
        <family val="1"/>
      </rPr>
      <t xml:space="preserve">
</t>
    </r>
  </si>
  <si>
    <r>
      <t xml:space="preserve">10% of PUC water supply customers in project watersheds without fully reliable surface water supply.                </t>
    </r>
    <r>
      <rPr>
        <i/>
        <sz val="12"/>
        <color indexed="8"/>
        <rFont val="Times New Roman"/>
        <family val="1"/>
      </rPr>
      <t xml:space="preserve">       </t>
    </r>
    <r>
      <rPr>
        <b/>
        <i/>
        <u/>
        <sz val="12"/>
        <color indexed="10"/>
        <rFont val="Times New Roman"/>
        <family val="1"/>
      </rPr>
      <t>Proposed Shadow Baseline 4:</t>
    </r>
    <r>
      <rPr>
        <b/>
        <i/>
        <sz val="12"/>
        <color indexed="10"/>
        <rFont val="Times New Roman"/>
        <family val="1"/>
      </rPr>
      <t xml:space="preserve"> </t>
    </r>
    <r>
      <rPr>
        <i/>
        <sz val="12"/>
        <color indexed="10"/>
        <rFont val="Times New Roman"/>
        <family val="1"/>
      </rPr>
      <t xml:space="preserve">
No retention facility in the 5-project catchment sites; Caiman, Baie Lazare, Mont Plaisir, Mare aux Cochons and Praslin.</t>
    </r>
    <r>
      <rPr>
        <i/>
        <sz val="12"/>
        <color indexed="8"/>
        <rFont val="Times New Roman"/>
        <family val="1"/>
      </rPr>
      <t xml:space="preserve">
</t>
    </r>
  </si>
  <si>
    <r>
      <t xml:space="preserve">Number of days per year when stream flows at critical low: Baie Lazare: avg. 18 days Mare aux Cochons: avg. 75 days (2010 - 2011).                                               </t>
    </r>
    <r>
      <rPr>
        <b/>
        <i/>
        <u/>
        <sz val="12"/>
        <color indexed="10"/>
        <rFont val="Times New Roman"/>
        <family val="1"/>
      </rPr>
      <t xml:space="preserve">Proposed Shadow baseline 5: </t>
    </r>
    <r>
      <rPr>
        <b/>
        <i/>
        <sz val="12"/>
        <color indexed="10"/>
        <rFont val="Times New Roman"/>
        <family val="1"/>
      </rPr>
      <t xml:space="preserve">
</t>
    </r>
    <r>
      <rPr>
        <i/>
        <sz val="12"/>
        <color indexed="10"/>
        <rFont val="Times New Roman"/>
        <family val="1"/>
      </rPr>
      <t xml:space="preserve">No baseline available, no data being collected. </t>
    </r>
    <r>
      <rPr>
        <sz val="12"/>
        <rFont val="Times New Roman"/>
        <family val="1"/>
      </rPr>
      <t xml:space="preserve">
</t>
    </r>
  </si>
  <si>
    <t xml:space="preserve">w.agricole@meteo.gov.sc; </t>
  </si>
  <si>
    <t xml:space="preserve">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 (Double click on cell D11 for information). </t>
  </si>
  <si>
    <r>
      <t xml:space="preserve">Mare aux Cochons August Avg Mean Daily Discharge: 261.1 L/S Baie Lazare August Mean Daily Discharge: 33.4 L/S  </t>
    </r>
    <r>
      <rPr>
        <b/>
        <sz val="12"/>
        <color indexed="8"/>
        <rFont val="Times New Roman"/>
        <family val="1"/>
      </rPr>
      <t xml:space="preserve">                                                            </t>
    </r>
    <r>
      <rPr>
        <b/>
        <i/>
        <u/>
        <sz val="12"/>
        <color indexed="10"/>
        <rFont val="Times New Roman"/>
        <family val="1"/>
      </rPr>
      <t>Proposed Shadow Baseline 2:</t>
    </r>
    <r>
      <rPr>
        <b/>
        <i/>
        <sz val="12"/>
        <color indexed="10"/>
        <rFont val="Times New Roman"/>
        <family val="1"/>
      </rPr>
      <t xml:space="preserve"> 
</t>
    </r>
    <r>
      <rPr>
        <i/>
        <sz val="12"/>
        <color indexed="10"/>
        <rFont val="Times New Roman"/>
        <family val="1"/>
      </rPr>
      <t>Coastal wetlands are degraded, polluted, heavily silted and not functional.</t>
    </r>
    <r>
      <rPr>
        <b/>
        <i/>
        <sz val="12"/>
        <color indexed="8"/>
        <rFont val="Times New Roman"/>
        <family val="1"/>
      </rPr>
      <t xml:space="preserve">
</t>
    </r>
  </si>
  <si>
    <r>
      <t xml:space="preserve">6. Volume of raw water production from PUC facilities in project watersheds.                          </t>
    </r>
    <r>
      <rPr>
        <sz val="12"/>
        <color indexed="10"/>
        <rFont val="Times New Roman"/>
        <family val="1"/>
      </rPr>
      <t xml:space="preserve">
 </t>
    </r>
    <r>
      <rPr>
        <sz val="12"/>
        <color indexed="8"/>
        <rFont val="Times New Roman"/>
        <family val="1"/>
      </rPr>
      <t xml:space="preserve">
</t>
    </r>
  </si>
  <si>
    <r>
      <rPr>
        <b/>
        <sz val="12"/>
        <color indexed="8"/>
        <rFont val="Times New Roman"/>
        <family val="1"/>
      </rPr>
      <t xml:space="preserve">0 days no water availability per year in project watersheds.        </t>
    </r>
    <r>
      <rPr>
        <i/>
        <sz val="12"/>
        <color indexed="8"/>
        <rFont val="Times New Roman"/>
        <family val="1"/>
      </rPr>
      <t xml:space="preserve">                                                                                                                                                                                                                                                                   </t>
    </r>
    <r>
      <rPr>
        <b/>
        <i/>
        <u/>
        <sz val="12"/>
        <color indexed="10"/>
        <rFont val="Times New Roman"/>
        <family val="1"/>
      </rPr>
      <t>Proposed shadow Target 5:</t>
    </r>
    <r>
      <rPr>
        <i/>
        <u/>
        <sz val="12"/>
        <color indexed="10"/>
        <rFont val="Times New Roman"/>
        <family val="1"/>
      </rPr>
      <t xml:space="preserve"> </t>
    </r>
    <r>
      <rPr>
        <i/>
        <sz val="12"/>
        <color indexed="10"/>
        <rFont val="Times New Roman"/>
        <family val="1"/>
      </rPr>
      <t xml:space="preserve">
River flow and water quality being monitored at Baie Lazare from 2016 &amp; at Mont Plaisir in 2019, indicating water resources availability all year</t>
    </r>
    <r>
      <rPr>
        <i/>
        <sz val="12"/>
        <color indexed="8"/>
        <rFont val="Times New Roman"/>
        <family val="1"/>
      </rPr>
      <t xml:space="preserve">
</t>
    </r>
  </si>
  <si>
    <t xml:space="preserve">Annual water production figures increase by 20%. </t>
  </si>
  <si>
    <t xml:space="preserve">Yes monitoring for unanticipated risks have been carried out for the project sites. </t>
  </si>
  <si>
    <t>The project does not have USPs</t>
  </si>
  <si>
    <t>Is the categorization according to ESP standards still relevant?</t>
  </si>
  <si>
    <t>NR</t>
  </si>
  <si>
    <r>
      <t xml:space="preserve">Please complete the following section at </t>
    </r>
    <r>
      <rPr>
        <b/>
        <i/>
        <sz val="11"/>
        <color indexed="10"/>
        <rFont val="Times New Roman"/>
        <family val="1"/>
      </rPr>
      <t xml:space="preserve">mid-term </t>
    </r>
    <r>
      <rPr>
        <i/>
        <sz val="11"/>
        <color indexed="10"/>
        <rFont val="Times New Roman"/>
        <family val="1"/>
      </rPr>
      <t>and</t>
    </r>
    <r>
      <rPr>
        <b/>
        <i/>
        <sz val="11"/>
        <color indexed="10"/>
        <rFont val="Times New Roman"/>
        <family val="1"/>
      </rPr>
      <t xml:space="preserve"> project completion</t>
    </r>
  </si>
  <si>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</si>
  <si>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Water Policy, Seychelles sustainable Development Strategy (SSDS) and document from the National Visioning exercise</t>
  </si>
  <si>
    <t>To be completed at PPR</t>
  </si>
  <si>
    <t xml:space="preserve">1.2  Creation of  small scale water storage and detention facilities designed and constructed or rehabilitated in critical waterways for communities to benefit from enhance ecosystem functioning by forests.                                                                                </t>
  </si>
  <si>
    <t>Wills Agricole, National Project Director</t>
  </si>
  <si>
    <t xml:space="preserve">Project indicators </t>
  </si>
  <si>
    <t xml:space="preserve">50 persons (gender balanced) trained in watershed, tidal wetland and beach and reef rehabilitation. </t>
  </si>
  <si>
    <t xml:space="preserve">No elderly community members and people living with physical disabilities participated in the project activities and events. </t>
  </si>
  <si>
    <t>1. Ecosystem services and natural assets maintained or improved under climate change and variability-induced stress.</t>
  </si>
  <si>
    <r>
      <t xml:space="preserve">2. August mean daily discharge on two rivers (Mare aux Cochons &amp; Baie Lazare) with increased base flows.                                                         </t>
    </r>
    <r>
      <rPr>
        <b/>
        <i/>
        <u/>
        <sz val="12"/>
        <color indexed="10"/>
        <rFont val="Times New Roman"/>
        <family val="1"/>
      </rPr>
      <t>Proposed Shadow indicator 2:</t>
    </r>
    <r>
      <rPr>
        <i/>
        <sz val="12"/>
        <color indexed="10"/>
        <rFont val="Times New Roman"/>
        <family val="1"/>
      </rPr>
      <t xml:space="preserve">
Coastal wetlands at Anse Royale and North East Point are enhanced to improve flood attenuation capacity by end of project</t>
    </r>
    <r>
      <rPr>
        <sz val="12"/>
        <color indexed="10"/>
        <rFont val="Times New Roman"/>
        <family val="1"/>
      </rPr>
      <t xml:space="preserve">
</t>
    </r>
  </si>
  <si>
    <r>
      <t xml:space="preserve">Project watersheds and coastal areas are regularly subject to water shortages and flooding events.                                                                                                                                                              </t>
    </r>
    <r>
      <rPr>
        <b/>
        <sz val="12"/>
        <color indexed="8"/>
        <rFont val="Times New Roman"/>
        <family val="1"/>
      </rPr>
      <t xml:space="preserve">     </t>
    </r>
    <r>
      <rPr>
        <b/>
        <i/>
        <sz val="12"/>
        <color indexed="8"/>
        <rFont val="Times New Roman"/>
        <family val="1"/>
      </rPr>
      <t xml:space="preserve">                                                                                                                                                          </t>
    </r>
    <r>
      <rPr>
        <b/>
        <sz val="12"/>
        <color indexed="8"/>
        <rFont val="Times New Roman"/>
        <family val="1"/>
      </rPr>
      <t xml:space="preserve">
                                                                                                                                                                                                                                                                                                                                                                                                                                                                                                                                                                                            </t>
    </r>
    <r>
      <rPr>
        <b/>
        <i/>
        <u/>
        <sz val="12"/>
        <color indexed="10"/>
        <rFont val="Times New Roman"/>
        <family val="1"/>
      </rPr>
      <t xml:space="preserve">Proposed Shadow Baseline 1: </t>
    </r>
    <r>
      <rPr>
        <i/>
        <sz val="12"/>
        <color indexed="10"/>
        <rFont val="Times New Roman"/>
        <family val="1"/>
      </rPr>
      <t xml:space="preserve">
EBA not included in spatial plans or other national plans.  </t>
    </r>
  </si>
  <si>
    <t xml:space="preserve">Were there any delays in implementation?  If so, include any causes of delays. What measures have been taken to reduce delays?  </t>
  </si>
  <si>
    <t xml:space="preserve">What implementation issues/lessons, either positive or negative, affected progress? </t>
  </si>
  <si>
    <t>Component 1 ECOSYSTEM-BASED ADAPTATION APPROACH TO ENHANCING FRESHWATER SECURITY AND FLOOD CONTROL IN MAHÉ AND PRASLIN UNDER CONDITIONS OF CLIMATE CHANGE</t>
  </si>
  <si>
    <t xml:space="preserve">The cost of the proposed measures may be higher than expected and bidders lodge complaints against the procurement process. </t>
  </si>
  <si>
    <t>Less women applied for consultancies during the procurement of consultants/contractors</t>
  </si>
  <si>
    <t>Less women submitted expressions of interests during call for proposals or calls for training.</t>
  </si>
  <si>
    <t>N/A</t>
  </si>
  <si>
    <t>Outcome 1</t>
  </si>
  <si>
    <t>Outcome 2</t>
  </si>
  <si>
    <t>Outcome 3</t>
  </si>
  <si>
    <t xml:space="preserve">Describe any changes undertaken to improve results on the ground or any changes made to project outputs (i.e. changes to project design). </t>
  </si>
  <si>
    <r>
      <t xml:space="preserve">In June 2019, the gender consultant identified that still less women are inclined to apply for technical consultancies, work packages or technical training offered by the </t>
    </r>
    <r>
      <rPr>
        <sz val="11"/>
        <rFont val="Times New Roman"/>
        <family val="1"/>
      </rPr>
      <t>project. The consultant has developed</t>
    </r>
    <r>
      <rPr>
        <sz val="11"/>
        <color indexed="8"/>
        <rFont val="Times New Roman"/>
        <family val="1"/>
      </rPr>
      <t xml:space="preserve"> a gender action plan to assist the project </t>
    </r>
    <r>
      <rPr>
        <sz val="11"/>
        <rFont val="Times New Roman"/>
        <family val="1"/>
      </rPr>
      <t>with recommendations to consider offering formal certification in technical skills training for women in the future. The project has been recommended to target women community leaders for certificate training and to offer trainings specifically targeting the women involved in the watershed management and overall program coordinated by the project. M</t>
    </r>
    <r>
      <rPr>
        <sz val="11"/>
        <color indexed="8"/>
        <rFont val="Times New Roman"/>
        <family val="1"/>
      </rPr>
      <t>ore training have been offered to all gender inclusive of female participants to provide equal opportunities to further develop their capacity. The project offers the same training opportunities to women, men and youth.</t>
    </r>
  </si>
  <si>
    <t xml:space="preserve">Yes all activities are gender inclusive, catering for the needs of men, women, youth, children, people living with physical disabilities and senior citizens. The entities and projects should create more enabling environment to include more people living with disabilities in the implementation phase and project activities. </t>
  </si>
  <si>
    <r>
      <t xml:space="preserve">5. Number of days per year water supply is not available at 2 sites: Baie Lazare and Mare aux Cochons.                                                                                                                            </t>
    </r>
    <r>
      <rPr>
        <b/>
        <i/>
        <u/>
        <sz val="12"/>
        <color indexed="10"/>
        <rFont val="Times New Roman"/>
        <family val="1"/>
      </rPr>
      <t>Proposed Shadow indicator 5</t>
    </r>
    <r>
      <rPr>
        <i/>
        <sz val="12"/>
        <color indexed="10"/>
        <rFont val="Times New Roman"/>
        <family val="1"/>
      </rPr>
      <t xml:space="preserve">
Data from 2 catchments provide baseline for long-term monitoring programme.</t>
    </r>
    <r>
      <rPr>
        <sz val="12"/>
        <color indexed="8"/>
        <rFont val="Times New Roman"/>
        <family val="1"/>
      </rPr>
      <t xml:space="preserve">
</t>
    </r>
  </si>
  <si>
    <r>
      <t xml:space="preserve">[Number of hectares of watersheds covered by site-based water management plans] 0 hectares                                                                                                       
                                                                                                                                                                                                                                                                                                                                                                                        </t>
    </r>
    <r>
      <rPr>
        <b/>
        <i/>
        <u/>
        <sz val="12"/>
        <color indexed="10"/>
        <rFont val="Times New Roman"/>
        <family val="1"/>
      </rPr>
      <t>Proposed Shadow baseline 7:</t>
    </r>
    <r>
      <rPr>
        <i/>
        <u/>
        <sz val="12"/>
        <color indexed="10"/>
        <rFont val="Times New Roman"/>
        <family val="1"/>
      </rPr>
      <t xml:space="preserve"> </t>
    </r>
    <r>
      <rPr>
        <i/>
        <sz val="12"/>
        <color indexed="10"/>
        <rFont val="Times New Roman"/>
        <family val="1"/>
      </rPr>
      <t xml:space="preserve">
a) No catchments have agreed land use plans incorporating adaptation measures.
b) National Park management plans are out of date and do not consider adaptation measures</t>
    </r>
    <r>
      <rPr>
        <sz val="12"/>
        <color indexed="10"/>
        <rFont val="Times New Roman"/>
        <family val="1"/>
      </rPr>
      <t xml:space="preserve">
</t>
    </r>
  </si>
  <si>
    <r>
      <t xml:space="preserve">7. Number of hectares of watersheds covered by site-based water management plans                                                                                                                    
</t>
    </r>
    <r>
      <rPr>
        <b/>
        <i/>
        <u/>
        <sz val="12"/>
        <color indexed="10"/>
        <rFont val="Times New Roman"/>
        <family val="1"/>
      </rPr>
      <t>Proposed Shadow indicator 7:</t>
    </r>
    <r>
      <rPr>
        <i/>
        <sz val="12"/>
        <color indexed="10"/>
        <rFont val="Times New Roman"/>
        <family val="1"/>
      </rPr>
      <t xml:space="preserve">
-EBA recommendations incorporated into Land Use Plans for 5 target catchments by end of Project.                                                               EBA recommendations are incorporated into 2 National Park Management Plans by end of Project.
  </t>
    </r>
    <r>
      <rPr>
        <sz val="12"/>
        <color indexed="10"/>
        <rFont val="Times New Roman"/>
        <family val="1"/>
      </rPr>
      <t xml:space="preserve">                                  </t>
    </r>
    <r>
      <rPr>
        <sz val="12"/>
        <rFont val="Times New Roman"/>
        <family val="1"/>
      </rPr>
      <t xml:space="preserve">                                          </t>
    </r>
  </si>
  <si>
    <r>
      <t xml:space="preserve">Total hectares of watershed with increased resilience to climate change: 0 
Total area of watershed that has undergone total rehabilitation: 0
</t>
    </r>
    <r>
      <rPr>
        <b/>
        <i/>
        <u/>
        <sz val="12"/>
        <color indexed="10"/>
        <rFont val="Times New Roman"/>
        <family val="1"/>
      </rPr>
      <t>Proposed Shadow baseline 8</t>
    </r>
    <r>
      <rPr>
        <i/>
        <sz val="12"/>
        <color indexed="10"/>
        <rFont val="Times New Roman"/>
        <family val="1"/>
      </rPr>
      <t xml:space="preserve">
0ha are sustainably managed</t>
    </r>
    <r>
      <rPr>
        <i/>
        <sz val="12"/>
        <rFont val="Times New Roman"/>
        <family val="1"/>
      </rPr>
      <t xml:space="preserve">
</t>
    </r>
  </si>
  <si>
    <r>
      <t>9. Active community watershed committees (with gender balance).</t>
    </r>
    <r>
      <rPr>
        <i/>
        <sz val="12"/>
        <color indexed="8"/>
        <rFont val="Times New Roman"/>
        <family val="1"/>
      </rPr>
      <t xml:space="preserve"> </t>
    </r>
    <r>
      <rPr>
        <sz val="12"/>
        <color indexed="10"/>
        <rFont val="Times New Roman"/>
        <family val="1"/>
      </rPr>
      <t xml:space="preserve">              </t>
    </r>
    <r>
      <rPr>
        <sz val="12"/>
        <color indexed="10"/>
        <rFont val="Times New Roman"/>
        <family val="1"/>
      </rPr>
      <t xml:space="preserve">                                                                             </t>
    </r>
  </si>
  <si>
    <r>
      <t xml:space="preserve"># of tidal sluice gates installed: 0                                                 </t>
    </r>
    <r>
      <rPr>
        <b/>
        <i/>
        <u/>
        <sz val="12"/>
        <color indexed="10"/>
        <rFont val="Times New Roman"/>
        <family val="1"/>
      </rPr>
      <t xml:space="preserve">Proposed  Shadow baseline 10a: </t>
    </r>
    <r>
      <rPr>
        <i/>
        <sz val="12"/>
        <color indexed="10"/>
        <rFont val="Times New Roman"/>
        <family val="1"/>
      </rPr>
      <t xml:space="preserve">
No wetlands rehabilitated to attenuate climate change</t>
    </r>
    <r>
      <rPr>
        <sz val="12"/>
        <color indexed="10"/>
        <rFont val="Times New Roman"/>
        <family val="1"/>
      </rPr>
      <t xml:space="preserve">
</t>
    </r>
  </si>
  <si>
    <r>
      <t xml:space="preserve">10. Area of rehabilitated coastal ecosystems.             
</t>
    </r>
    <r>
      <rPr>
        <b/>
        <i/>
        <u/>
        <sz val="12"/>
        <color indexed="10"/>
        <rFont val="Times New Roman"/>
        <family val="1"/>
      </rPr>
      <t>Shadow indicator 10</t>
    </r>
    <r>
      <rPr>
        <i/>
        <sz val="12"/>
        <color indexed="10"/>
        <rFont val="Times New Roman"/>
        <family val="1"/>
      </rPr>
      <t xml:space="preserve">
Area of 17 – 20ha of rehabilitated coastal wetlands have improved resilience to climate change by EOP </t>
    </r>
    <r>
      <rPr>
        <i/>
        <sz val="12"/>
        <color indexed="8"/>
        <rFont val="Times New Roman"/>
        <family val="1"/>
      </rPr>
      <t xml:space="preserve">
</t>
    </r>
  </si>
  <si>
    <r>
      <t xml:space="preserve">Little wave energy attenuation provided by reef (5% of the pre-1998 bleaching event reef size. 
</t>
    </r>
    <r>
      <rPr>
        <b/>
        <i/>
        <u/>
        <sz val="12"/>
        <color indexed="10"/>
        <rFont val="Times New Roman"/>
        <family val="1"/>
      </rPr>
      <t>Proposed Shadow baseline 10b:</t>
    </r>
    <r>
      <rPr>
        <i/>
        <sz val="12"/>
        <color indexed="10"/>
        <rFont val="Times New Roman"/>
        <family val="1"/>
      </rPr>
      <t xml:space="preserve">
No wetlands rehabilitated to attenuate climate change</t>
    </r>
  </si>
  <si>
    <r>
      <t xml:space="preserve">Total hectares of wetlands rehabilitated to provide flood attenuation services: 0ha. 
</t>
    </r>
    <r>
      <rPr>
        <b/>
        <i/>
        <u/>
        <sz val="12"/>
        <color indexed="10"/>
        <rFont val="Times New Roman"/>
        <family val="1"/>
      </rPr>
      <t>Proposed Shadow baseline 10c;</t>
    </r>
    <r>
      <rPr>
        <i/>
        <sz val="12"/>
        <color indexed="10"/>
        <rFont val="Times New Roman"/>
        <family val="1"/>
      </rPr>
      <t xml:space="preserve"> 
No wetlands rehabilitated to attenuate climate change</t>
    </r>
  </si>
  <si>
    <r>
      <t xml:space="preserve">Total km of rehabilitated beach berms providing a barrier for coastal floods: 0 km.                                                         </t>
    </r>
    <r>
      <rPr>
        <b/>
        <i/>
        <u/>
        <sz val="12"/>
        <color indexed="10"/>
        <rFont val="Times New Roman"/>
        <family val="1"/>
      </rPr>
      <t xml:space="preserve">Proposed Shadow baseline 10d: </t>
    </r>
    <r>
      <rPr>
        <i/>
        <sz val="12"/>
        <color indexed="10"/>
        <rFont val="Times New Roman"/>
        <family val="1"/>
      </rPr>
      <t xml:space="preserve">
No wetlands rehabilitated to attenuate climate change</t>
    </r>
  </si>
  <si>
    <r>
      <rPr>
        <sz val="12"/>
        <color indexed="10"/>
        <rFont val="Times New Roman"/>
        <family val="1"/>
      </rPr>
      <t xml:space="preserve"> 11.</t>
    </r>
    <r>
      <rPr>
        <sz val="12"/>
        <rFont val="Times New Roman"/>
        <family val="1"/>
      </rPr>
      <t xml:space="preserve"> Farm pond salinity levels reduced.               </t>
    </r>
    <r>
      <rPr>
        <b/>
        <i/>
        <u/>
        <sz val="12"/>
        <color indexed="10"/>
        <rFont val="Times New Roman"/>
        <family val="1"/>
      </rPr>
      <t>Shadow indicator 11</t>
    </r>
    <r>
      <rPr>
        <i/>
        <sz val="12"/>
        <color indexed="10"/>
        <rFont val="Times New Roman"/>
        <family val="1"/>
      </rPr>
      <t xml:space="preserve">
Farm irrigation water salinity levels reduced</t>
    </r>
    <r>
      <rPr>
        <sz val="12"/>
        <rFont val="Times New Roman"/>
        <family val="1"/>
      </rPr>
      <t xml:space="preserve">
</t>
    </r>
  </si>
  <si>
    <r>
      <t xml:space="preserve">Up to 6.0 ppt salinity levels in farm ponds during dry season.                                                                                   </t>
    </r>
    <r>
      <rPr>
        <b/>
        <u/>
        <sz val="12"/>
        <rFont val="Times New Roman"/>
        <family val="1"/>
      </rPr>
      <t xml:space="preserve"> </t>
    </r>
    <r>
      <rPr>
        <b/>
        <i/>
        <u/>
        <sz val="12"/>
        <color indexed="10"/>
        <rFont val="Times New Roman"/>
        <family val="1"/>
      </rPr>
      <t>Proposed Shadow baseline 11:</t>
    </r>
    <r>
      <rPr>
        <i/>
        <sz val="12"/>
        <color indexed="10"/>
        <rFont val="Times New Roman"/>
        <family val="1"/>
      </rPr>
      <t xml:space="preserve">
5 Farmers using saline ponds for irrigation at Anse Royale</t>
    </r>
    <r>
      <rPr>
        <sz val="12"/>
        <rFont val="Times New Roman"/>
        <family val="1"/>
      </rPr>
      <t xml:space="preserve">
</t>
    </r>
  </si>
  <si>
    <r>
      <rPr>
        <sz val="12"/>
        <color indexed="10"/>
        <rFont val="Times New Roman"/>
        <family val="1"/>
      </rPr>
      <t xml:space="preserve"> 12.</t>
    </r>
    <r>
      <rPr>
        <sz val="12"/>
        <color indexed="8"/>
        <rFont val="Times New Roman"/>
        <family val="1"/>
      </rPr>
      <t xml:space="preserve"> Number of hectares of coastal ecosystems covered by Integrated Shoreline Management Plans.                                                                            </t>
    </r>
    <r>
      <rPr>
        <b/>
        <i/>
        <u/>
        <sz val="12"/>
        <color indexed="10"/>
        <rFont val="Times New Roman"/>
        <family val="1"/>
      </rPr>
      <t>Shadow indicator 12</t>
    </r>
    <r>
      <rPr>
        <i/>
        <sz val="12"/>
        <color indexed="10"/>
        <rFont val="Times New Roman"/>
        <family val="1"/>
      </rPr>
      <t xml:space="preserve">
EBA management recommendations are incorporated in the strategic land use plans for 17-20ha of coastal land at North East Point and Anse Royale.</t>
    </r>
    <r>
      <rPr>
        <sz val="12"/>
        <color indexed="8"/>
        <rFont val="Times New Roman"/>
        <family val="1"/>
      </rPr>
      <t xml:space="preserve">
</t>
    </r>
  </si>
  <si>
    <r>
      <t xml:space="preserve">[Number of hectares of coastal ecosystems covered by Integrated Shoreline Management Plans] 0 hectares.                                                                                                           </t>
    </r>
    <r>
      <rPr>
        <b/>
        <u/>
        <sz val="12"/>
        <color indexed="10"/>
        <rFont val="Times New Roman"/>
        <family val="1"/>
      </rPr>
      <t xml:space="preserve"> </t>
    </r>
    <r>
      <rPr>
        <b/>
        <i/>
        <u/>
        <sz val="12"/>
        <color indexed="10"/>
        <rFont val="Times New Roman"/>
        <family val="1"/>
      </rPr>
      <t>Proposed Shadow baseline 12:</t>
    </r>
    <r>
      <rPr>
        <i/>
        <sz val="12"/>
        <color indexed="10"/>
        <rFont val="Times New Roman"/>
        <family val="1"/>
      </rPr>
      <t xml:space="preserve"> 
Coastal management plans are not in place for North East Point and Anse Royale 
LUPs do not include areas below low water mark</t>
    </r>
    <r>
      <rPr>
        <sz val="12"/>
        <color indexed="8"/>
        <rFont val="Times New Roman"/>
        <family val="1"/>
      </rPr>
      <t xml:space="preserve">
</t>
    </r>
  </si>
  <si>
    <r>
      <rPr>
        <sz val="12"/>
        <color indexed="10"/>
        <rFont val="Times New Roman"/>
        <family val="1"/>
      </rPr>
      <t>13.</t>
    </r>
    <r>
      <rPr>
        <sz val="12"/>
        <color indexed="8"/>
        <rFont val="Times New Roman"/>
        <family val="1"/>
      </rPr>
      <t xml:space="preserve"> Approved water management policy framework being implemented for watershed areas.                                                                             </t>
    </r>
    <r>
      <rPr>
        <b/>
        <i/>
        <u/>
        <sz val="12"/>
        <color indexed="10"/>
        <rFont val="Times New Roman"/>
        <family val="1"/>
      </rPr>
      <t>Shadow indicator 13</t>
    </r>
    <r>
      <rPr>
        <i/>
        <sz val="12"/>
        <color indexed="10"/>
        <rFont val="Times New Roman"/>
        <family val="1"/>
      </rPr>
      <t xml:space="preserve">
EBA principles incorporated into three policies and or Acts related to water and wetland management by end of project.</t>
    </r>
    <r>
      <rPr>
        <sz val="12"/>
        <color indexed="10"/>
        <rFont val="Times New Roman"/>
        <family val="1"/>
      </rPr>
      <t xml:space="preserve">  </t>
    </r>
    <r>
      <rPr>
        <sz val="12"/>
        <color indexed="8"/>
        <rFont val="Times New Roman"/>
        <family val="1"/>
      </rPr>
      <t xml:space="preserve">
</t>
    </r>
  </si>
  <si>
    <r>
      <t xml:space="preserve">No policy and financing framework.                                                                    </t>
    </r>
    <r>
      <rPr>
        <b/>
        <i/>
        <u/>
        <sz val="12"/>
        <color indexed="10"/>
        <rFont val="Times New Roman"/>
        <family val="1"/>
      </rPr>
      <t>Proposed Shadow baseline 13:</t>
    </r>
    <r>
      <rPr>
        <i/>
        <sz val="12"/>
        <color indexed="10"/>
        <rFont val="Times New Roman"/>
        <family val="1"/>
      </rPr>
      <t xml:space="preserve"> 
Existing PUC Act, existing policies and legislation does not enable ecosystem-based adaptation</t>
    </r>
  </si>
  <si>
    <r>
      <rPr>
        <b/>
        <i/>
        <sz val="12"/>
        <color indexed="8"/>
        <rFont val="Times New Roman"/>
        <family val="1"/>
      </rPr>
      <t xml:space="preserve">Approved water management policy for watershed areas
Core annual funding for local watershed management provided by tariffs and fees: $ 500,000.     </t>
    </r>
    <r>
      <rPr>
        <i/>
        <sz val="12"/>
        <color indexed="8"/>
        <rFont val="Times New Roman"/>
        <family val="1"/>
      </rPr>
      <t xml:space="preserve">                                                        </t>
    </r>
    <r>
      <rPr>
        <b/>
        <i/>
        <u/>
        <sz val="12"/>
        <color indexed="8"/>
        <rFont val="Times New Roman"/>
        <family val="1"/>
      </rPr>
      <t xml:space="preserve"> </t>
    </r>
    <r>
      <rPr>
        <b/>
        <i/>
        <u/>
        <sz val="12"/>
        <color indexed="10"/>
        <rFont val="Times New Roman"/>
        <family val="1"/>
      </rPr>
      <t>Proposed shadow target 13:</t>
    </r>
    <r>
      <rPr>
        <i/>
        <sz val="12"/>
        <color indexed="8"/>
        <rFont val="Times New Roman"/>
        <family val="1"/>
      </rPr>
      <t xml:space="preserve">
</t>
    </r>
    <r>
      <rPr>
        <i/>
        <sz val="12"/>
        <color indexed="10"/>
        <rFont val="Times New Roman"/>
        <family val="1"/>
      </rPr>
      <t>A water policy that enables ecosystem based adaptation is approved by Government by 2017.                                                                                                                                                                                                                                         A Water Bill that incorporates provisions for a water regulator, holistic catchment management and sustainable funding mechanisms to support adaption is validated by 2017.</t>
    </r>
  </si>
  <si>
    <r>
      <rPr>
        <sz val="12"/>
        <color indexed="10"/>
        <rFont val="Times New Roman"/>
        <family val="1"/>
      </rPr>
      <t xml:space="preserve">15. </t>
    </r>
    <r>
      <rPr>
        <sz val="12"/>
        <color indexed="8"/>
        <rFont val="Times New Roman"/>
        <family val="1"/>
      </rPr>
      <t xml:space="preserve">Number of knowledge products on watershed and coastal ecosystem- based adaptation.                                                   </t>
    </r>
    <r>
      <rPr>
        <b/>
        <i/>
        <u/>
        <sz val="12"/>
        <color indexed="10"/>
        <rFont val="Times New Roman"/>
        <family val="1"/>
      </rPr>
      <t>Shadow Indicator 15</t>
    </r>
    <r>
      <rPr>
        <sz val="12"/>
        <color indexed="10"/>
        <rFont val="Times New Roman"/>
        <family val="1"/>
      </rPr>
      <t xml:space="preserve">
At least 10 knowledge products detailing adaptation techniques and incorporating lessons learned are available by end of project. </t>
    </r>
    <r>
      <rPr>
        <sz val="12"/>
        <color indexed="8"/>
        <rFont val="Times New Roman"/>
        <family val="1"/>
      </rPr>
      <t xml:space="preserve">
</t>
    </r>
  </si>
  <si>
    <r>
      <t xml:space="preserve">Limited awareness of EbA methods related to watersheds and coastal ecosystems.                                                     </t>
    </r>
    <r>
      <rPr>
        <b/>
        <i/>
        <u/>
        <sz val="12"/>
        <color indexed="10"/>
        <rFont val="Times New Roman"/>
        <family val="1"/>
      </rPr>
      <t xml:space="preserve">Proposed Shadow Baseline 15: </t>
    </r>
    <r>
      <rPr>
        <i/>
        <sz val="12"/>
        <color indexed="10"/>
        <rFont val="Times New Roman"/>
        <family val="1"/>
      </rPr>
      <t xml:space="preserve">
No EBA resources specific to national conditions available</t>
    </r>
    <r>
      <rPr>
        <sz val="12"/>
        <color indexed="8"/>
        <rFont val="Times New Roman"/>
        <family val="1"/>
      </rPr>
      <t xml:space="preserve">
</t>
    </r>
  </si>
  <si>
    <r>
      <rPr>
        <sz val="12"/>
        <rFont val="Times New Roman"/>
        <family val="1"/>
      </rPr>
      <t xml:space="preserve"> 14. Capacity developed for EbA methods:   
-Rivers</t>
    </r>
    <r>
      <rPr>
        <sz val="12"/>
        <color indexed="8"/>
        <rFont val="Times New Roman"/>
        <family val="1"/>
      </rPr>
      <t xml:space="preserve"> Committee meet regularly.                               -Technical standards established for watershed, tidal wetland, and beach and reef rehabilitation.                                                   -Number of trainees by gender skilled in EbA methods. Active community watershed committees (with gender balance).                                                       The MTR proposes to report on this indicator to focus on human capacity developed by the project through training and awareness raising.                                                   </t>
    </r>
    <r>
      <rPr>
        <b/>
        <i/>
        <u/>
        <sz val="12"/>
        <color indexed="10"/>
        <rFont val="Times New Roman"/>
        <family val="1"/>
      </rPr>
      <t>Shadow indicator 14:</t>
    </r>
    <r>
      <rPr>
        <i/>
        <sz val="12"/>
        <color indexed="10"/>
        <rFont val="Times New Roman"/>
        <family val="1"/>
      </rPr>
      <t xml:space="preserve">
National Capacity to influence catchment management and implement technical solutions is increased by end of project</t>
    </r>
  </si>
  <si>
    <t xml:space="preserve">The UNDP recruited a consultant in July 2019 to conduct a training for project managers on gender mainstreaming in UNDP reporting. This included session on gender terminology and gender issues. Through co-financing some of the expenses the EBA project contributed to the procurement of the consultant. </t>
  </si>
  <si>
    <t>The project is expected to maintain and enhance coastal wetlands, beach berms with EbA measures that includes shoreline re-vegetation, protection and wetland enhancement.  It is forecasted that the project will enhance coastal wetlands to improve their climate change adaptation role in flood attenuation, and measures that address saltwater intrusion effects on coastal agricultural areas, focusing on Anse Royale and North East Point areas that have high vulnerability to climate change. The interventions will focus where coastal development, erosion and climate change have diminished the natural coastal defenses as a result of climate change.</t>
  </si>
  <si>
    <t xml:space="preserve">The project will develop the policy framework for watershed management to support EbA measures to address drought and flooding problems induced by climate change. It will also generate appropriate legislation, regulations, standards and This component will also increase the awareness, skills and responsibilities of a wide range of stakeholders including district authorities and community guidelines for watershed and coastal protection, and develop the capacity of stakeholders to apply EbA measures in development, decision making. </t>
  </si>
  <si>
    <t>https://www.facebook.com/EBAsey.sc</t>
  </si>
  <si>
    <t xml:space="preserve">Accessing private lands to undertake forest and wetland rehabilitation using the EBA method. </t>
  </si>
  <si>
    <t xml:space="preserve">1. Surveys: The project has proposed a survey to be carried out to identify landownership in one particular catchment where there are fragments of private lands in the watershed area and will be replicated in other watersheds. 2. Monitoring visits: The project has conducted a number of monitoring visits to the areas where there are land owner issues or illegal encroachment or reclamation of the wetlands. </t>
  </si>
  <si>
    <t>1. Survey conducted in project catchment   2. Number of monitoring visits undertaken to the farms adjacent to the wetland</t>
  </si>
  <si>
    <t xml:space="preserve">1. No existing survey on landownership conducted in the catchment. 2. 1 monitoring visit </t>
  </si>
  <si>
    <t xml:space="preserve">1. The project has developed the Terms of reference to recruit a consultant to assist with identifying land owners  and establishing contact with residents and ensure they are aware of project activities in the Mont Plaisir catchment, to obtain their agreement to rehabilitation works including vegetation rehabilitation, waste collection and habitat rehabilitation on their land. </t>
  </si>
  <si>
    <t xml:space="preserve">Negligible </t>
  </si>
  <si>
    <t>Oksana Vovk</t>
  </si>
  <si>
    <t>oksana.vovk@undp.org</t>
  </si>
  <si>
    <t>NA</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</si>
  <si>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</si>
  <si>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</si>
  <si>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r>
      <rPr>
        <sz val="12"/>
        <color indexed="10"/>
        <rFont val="Times New Roman"/>
        <family val="1"/>
      </rPr>
      <t xml:space="preserve"> </t>
    </r>
    <r>
      <rPr>
        <sz val="12"/>
        <color indexed="8"/>
        <rFont val="Times New Roman"/>
        <family val="1"/>
      </rPr>
      <t xml:space="preserve">8. Area of rehabilitated water provisioning and watershed flooding attenuation ecosystems                                     
                                                                          </t>
    </r>
    <r>
      <rPr>
        <i/>
        <sz val="12"/>
        <color indexed="8"/>
        <rFont val="Times New Roman"/>
        <family val="1"/>
      </rPr>
      <t xml:space="preserve">                         </t>
    </r>
    <r>
      <rPr>
        <b/>
        <i/>
        <u/>
        <sz val="12"/>
        <color indexed="10"/>
        <rFont val="Times New Roman"/>
        <family val="1"/>
      </rPr>
      <t xml:space="preserve">Shadow indicator 8 </t>
    </r>
    <r>
      <rPr>
        <i/>
        <sz val="12"/>
        <color indexed="10"/>
        <rFont val="Times New Roman"/>
        <family val="1"/>
      </rPr>
      <t xml:space="preserve">
145ha of catchment forest are under sustainable management by end of project</t>
    </r>
    <r>
      <rPr>
        <i/>
        <sz val="12"/>
        <color indexed="8"/>
        <rFont val="Times New Roman"/>
        <family val="1"/>
      </rPr>
      <t xml:space="preserve">
</t>
    </r>
  </si>
  <si>
    <t xml:space="preserve">Not applicable. This is applicable to NIEs that received one or more readiness grants. The Ministry of Agriculture, Climate Change and Environment may access NIE readiness funds in the future. </t>
  </si>
  <si>
    <t>Not applicable. This is applicable to NIEs that received one or more readiness grants. The Ministry of Agriculture, Climate Change and Environment may access NIE readiness funds in the future.</t>
  </si>
  <si>
    <r>
      <t>Only 2 project indicators make reference to gender - one relates to the composition of the watershed committees stating "Active community watershed committees with gender balance" and the second indicator refers to capacity building, namely "Number of trainees by gender skilled in EBA methods". These gender-responsive indicators focus on creating an enabling environment for women, youth and other vulnerable groups to participate in decision-making in water resource management and forest re</t>
    </r>
    <r>
      <rPr>
        <sz val="11"/>
        <rFont val="Times New Roman"/>
        <family val="1"/>
      </rPr>
      <t xml:space="preserve">storation as well as gender equity in capacity building. </t>
    </r>
  </si>
  <si>
    <r>
      <t>Satisfactory. More elderly and people living with phy</t>
    </r>
    <r>
      <rPr>
        <sz val="11"/>
        <rFont val="Times New Roman"/>
        <family val="1"/>
      </rPr>
      <t xml:space="preserve">sical disabilities have participated in project activities and events in 2020-2021. The elderlies on the watershed committees also assist the project to monitor the project sites and do tree planting by the wetlands  </t>
    </r>
  </si>
  <si>
    <t xml:space="preserve">Delayed Project Operations delayed due to the continued and unprecedented impact of the COVID 19 Pandemic </t>
  </si>
  <si>
    <t>Output 2.1 Ecosystem-based measures for flood protection on an urban shoreline and Output 2.2 Ecosystem-based measures for flood protection and mitigating salt water intrusion in an agricultural and tourism development area</t>
  </si>
  <si>
    <t>Gender was not wholly part of the project design. One project consultant reported that 'gender was included in the project design to a certain extent and this was eventually translated into action during implementation. Gender related actions focussed essentially on the level of participation/positions of leadership of women in watershed committees and the participation of women in capacity building activities". The consultant made recommendations that will attempt to expand on project activities to include aspects of empowerment (both personal and economic) as well as public awareness raising regarding the possible contribution of women and girls to ecosystem-based adaptation approaches intended to deal with the effects of climate change.</t>
  </si>
  <si>
    <t>The project has almost completed the coastal wetland rehabilitation targeted under the project and to date has enhanced the coastal wetlands of Anse Royale, Caiman and North East Point. Currently 12.3ha of coastal wetland has been enhanced and cleaned at Anse Royale, 0.8ha at Caiman wetland and 8.8ha of wetland at North East Point. The project has completed the integrated shoreline management plan for North East Point and has jointly started implementation of the plan with the Climate Change Department of the Ministry of Environment. The project has now started the development of an integrated shoreline management plan  for Anse Royale and the implementation will be done by the relevant stakeholders in 2022. A total of 21.9ha ha of wetland at the Anse Royale, Caiman and North East Point coastal sites have been desilted and restored in this reporting period for coastal flooding attenuation.</t>
  </si>
  <si>
    <r>
      <rPr>
        <b/>
        <u/>
        <sz val="11"/>
        <rFont val="Calibri"/>
        <family val="2"/>
      </rPr>
      <t>Core Indicator</t>
    </r>
    <r>
      <rPr>
        <sz val="11"/>
        <rFont val="Calibri"/>
        <family val="2"/>
      </rPr>
      <t>: No. of beneficiaries  
Note: For this project the direct beneficiaries will be PUC customers and other water users in the target sites; indirect beneficiaries will be customers and users outside the target sites who either receive water piped or flowing from those sites, benefit from improved coastal defences at the target sites, etc.  This information was collected in 2012 and presented in the Prodoc, but without the youth dimension.  As 47% of the Seychelles population is youth (aged below 30), as per the Seychelles Youth Council, this is the figure used.</t>
    </r>
  </si>
  <si>
    <r>
      <t xml:space="preserve">Indicator 3.1: Increase in application of appropriate adaptation responses 
</t>
    </r>
    <r>
      <rPr>
        <sz val="11"/>
        <color indexed="10"/>
        <rFont val="Calibri"/>
        <family val="2"/>
      </rPr>
      <t xml:space="preserve">Note. Refers to direct beneficiaries </t>
    </r>
  </si>
  <si>
    <r>
      <t xml:space="preserve">Indicator 3.1.1: Percentage in targeted population awareness of predicted adverse impacts of climate change, and of appropriate responses 
</t>
    </r>
    <r>
      <rPr>
        <sz val="11"/>
        <color indexed="10"/>
        <rFont val="Calibri"/>
        <family val="2"/>
      </rPr>
      <t xml:space="preserve">
Note. Baseline knowledge survey not yet undertaken to realistically verify</t>
    </r>
    <r>
      <rPr>
        <sz val="11"/>
        <color theme="1"/>
        <rFont val="Calibri"/>
        <family val="2"/>
        <scheme val="minor"/>
      </rPr>
      <t>.</t>
    </r>
  </si>
  <si>
    <r>
      <t xml:space="preserve">Indicator 7.1: No. of policies introduced or adjusted to address climate change risks  
</t>
    </r>
    <r>
      <rPr>
        <sz val="11"/>
        <color indexed="10"/>
        <rFont val="Calibri"/>
        <family val="2"/>
      </rPr>
      <t>Note. Seychelles National Climate Change Policy, National Water Policy, National wetland policy, Water Bill being developed, Seychelles Sustainable Development Strategy</t>
    </r>
  </si>
  <si>
    <r>
      <t xml:space="preserve">Indicator 7.2: No. of targeted development strategies with incorporated climate change priorities enforced 
</t>
    </r>
    <r>
      <rPr>
        <sz val="11"/>
        <color indexed="10"/>
        <rFont val="Calibri"/>
        <family val="2"/>
      </rPr>
      <t>Note. Seychelles National Climate Change Policy, National Water Policy, National wetland policy, Seychelles Sustainable Development Strategy</t>
    </r>
  </si>
  <si>
    <t>National Policies, strategies</t>
  </si>
  <si>
    <t>3: Partially enforced (some elements implemented)</t>
  </si>
  <si>
    <t>Output 1.1 Management and rehabilitation of critical watersheds to enhance functional connectivity and the resilience of these areas to climate change and reduce water scarcity and watershed flooding (Mare aux Cochons, Mt Plaisir, Baie Lazare, Caiman, Praslin Fond B’Offay/Nouvelle Decouverte watershed management)</t>
  </si>
  <si>
    <t>Output 1.2 Small-scale water storage and detention facilities designed and constructed or rehabilitated in critical waterways for communities to benefit from enhanced ecosystem functioning by forests (Mare aux Cochons, Mt Plaisir, Baie Lazare, Caiman, Praslin Fond B’Offay/Nouvelle Decouverte watershed control structures)</t>
  </si>
  <si>
    <t>Output 2.1 Ecosystem-based measures for flood protection on an urban shoreline</t>
  </si>
  <si>
    <t>Output 2.2 Ecosystem-based measures for flood protection and mitigating salt water intrusion in an agricultural and tourism development area</t>
  </si>
  <si>
    <t xml:space="preserve">Output 3.1 Policy and legal frameworks for watershed and coastal climate change adaptation </t>
  </si>
  <si>
    <t>Output 3.2 Capacity Development for Ecosystem Based Adaptation Methods</t>
  </si>
  <si>
    <t>Output 3.3 Lessons learned and Knowledge Dissemination</t>
  </si>
  <si>
    <r>
      <rPr>
        <b/>
        <sz val="12"/>
        <rFont val="Times New Roman"/>
        <family val="1"/>
      </rPr>
      <t xml:space="preserve">Component 4 </t>
    </r>
    <r>
      <rPr>
        <sz val="12"/>
        <rFont val="Times New Roman"/>
        <family val="1"/>
      </rPr>
      <t xml:space="preserve">Project Management
</t>
    </r>
  </si>
  <si>
    <t>Project Management</t>
  </si>
  <si>
    <t xml:space="preserve">Component 4 PROJECT MANAGEMENT
</t>
  </si>
  <si>
    <r>
      <rPr>
        <b/>
        <sz val="11"/>
        <rFont val="Times New Roman"/>
        <family val="1"/>
      </rPr>
      <t xml:space="preserve">Output 1.1 </t>
    </r>
    <r>
      <rPr>
        <sz val="11"/>
        <rFont val="Times New Roman"/>
        <family val="1"/>
      </rPr>
      <t xml:space="preserve">Management and rehabilitation of critical watersheds to enhance functional connectivity and the resilience of these areas to climate change and reduce water scarcity and watershed flooding and Output 1.2 Output 1.2 Small-scale water storage and detention facilities designed and constructed or rehabilitated in critical waterways for communities to benefit </t>
    </r>
  </si>
  <si>
    <t>Output 3.1 Policy and legal frameworks for watershed and coastal climate change adaptation, Output 3.2 Capacity Development for Ecosystem Based Adaptation Methods and Output 3.3 Lessons learned and Knowledge Dissemination</t>
  </si>
  <si>
    <t>Oksana Vovk, Programme Manager UNDP Seychelles</t>
  </si>
  <si>
    <r>
      <rPr>
        <b/>
        <u/>
        <sz val="12"/>
        <rFont val="Times New Roman"/>
        <family val="1"/>
      </rPr>
      <t>Outcome 3:</t>
    </r>
    <r>
      <rPr>
        <b/>
        <sz val="12"/>
        <rFont val="Times New Roman"/>
        <family val="1"/>
      </rPr>
      <t xml:space="preserve"> a) </t>
    </r>
    <r>
      <rPr>
        <sz val="12"/>
        <rFont val="Times New Roman"/>
        <family val="1"/>
      </rPr>
      <t xml:space="preserve">The Policy and legal framework is developed for watershed management and protection at a national level.                                                                                    b)The project has a robust capacity building programme that provides a variety of training for project stakeholders, focusing on the local residents in the communities directly impacted by project intervention. </t>
    </r>
  </si>
  <si>
    <t>b.seraphine@pcusey.sc, r.barbe@pcusey.sc, j.mendez@pcusey.sc, j.millett@pcusey.sc</t>
  </si>
  <si>
    <t>Betty Victor (Project manager) and project implementation team</t>
  </si>
  <si>
    <t>Management and rehabilitation of critical watersheds to enhance functional connectivity and the resilience of these areas to climate change and reduce water scarcity and watershed flooding. 
Small-scale water storage and detention facilities designed and constructed or rehabilitated in critical waterways for communities to benefit from enhanced ecosystem functioning by forests.</t>
  </si>
  <si>
    <t xml:space="preserve">The Implementing Entity (UNDP) have supported ESP measures through participation in the Project Steering Committee meetings and the expertise of the Project Implementation team and also through the  Regional Technical Advisor. </t>
  </si>
  <si>
    <t>Yes appropriate assessments of sites and mitigation action has been recommended by the management process and implemented by the Executing Entity (The Ministry of Environment, Energy and Climate Change- which has recently been changed to Ministry of Agriculture, Climate Change and Environment.)</t>
  </si>
  <si>
    <t>Enhanced ecosystem functions in natural habitats and protection and restoration of native vegetation and fauna in areas where such approaches were applied</t>
  </si>
  <si>
    <t xml:space="preserve">Remedial actions to mitigate effects of climate change in uplands through increasing capacity of watersheds and similarly mapping of coastal zones </t>
  </si>
  <si>
    <t>No major actions during this reporting cycle</t>
  </si>
  <si>
    <r>
      <rPr>
        <b/>
        <sz val="12"/>
        <rFont val="Times New Roman"/>
        <family val="1"/>
      </rPr>
      <t>Outcome 2:</t>
    </r>
    <r>
      <rPr>
        <sz val="12"/>
        <rFont val="Times New Roman"/>
        <family val="1"/>
      </rPr>
      <t xml:space="preserve"> The wetland reprofiling at the coastal area of Anse Royale (17.5ha) and parts of North East Point (3.5ha) have significantly enhanced the ecosystem integrity and functional connectivity, as there is improved hydrological flow of water from the wetland to the sea. These wetlands have been enhanced to increase their buffering zone capacity to control coastal flooding. Mangroves and coastal plants have been planted by watershed committees, school children and project partners to increase the resilience of the Anse Royale, Caiman and North East Point wetlands to further develop the capacity of the coastal communities from future natural disasters, such as storm surges, flooding during heavy rainfall induced by climate change, sea level rise and the potential threats from tsunami.  </t>
    </r>
  </si>
  <si>
    <t>Enhancing capacity of watersheds; training and capacity building to build gabion weirs; planting of native vegetation.</t>
  </si>
  <si>
    <t xml:space="preserve">Developed protocols for safe removal of IAS, re-vegetation of native and endemic species, terrapin trapping and translocation. </t>
  </si>
  <si>
    <t xml:space="preserve"> The project has taken on board the specific recommendations of the Mid term evaluator recruited by the UNDP in 2018 to focus on areas of weakness and to improve on delivery and implementations in following years. The project team acknowledges that the set of original indicators proposed and endorsed in Adaptation Fund results framework were more realistic to attain than previously presumed, and has been better able to deliver on both the original sets of indicators and the "shadow indicators" recommended by the UNDP consultant's report in 2018. The project has also applied for the Adaptation Fund's COVID-19 extension to request extension for an additional 5 months. The extension was approved by both the Adaptation Fund and UNDP, as the last extension for the Seychelles EBA project. This will enable the project team to complete  project deliverables that were delayed due to the impediments of the COVID-19 pandemic. The project end date will now be the 31st March 2022. 
</t>
  </si>
  <si>
    <t xml:space="preserve">1.1  Management and rehabilitation of critical watersheds to enhance functional connectivity and the resilience of these areas to climate change and reduce water scarcity and watershed flooding.                                        
Some continuity exists in terms of MACCE Leadership, that at a high level there is potential for supporting the strategic direction of project results in terms of leadership, although financing will depend to some extent on IMF reform.
                                            </t>
  </si>
  <si>
    <t xml:space="preserve">The EBA project has made progress in vegetation management at most of the targeted project sites. 4 other wetlands have been rehabilitated in the Caiman, Mont Plaisir and Baie Lazare watersheds. These wetlands have been enhanced to provide better ecosystem services like freshwater supply that will improve the livelihood of residents in the communities such as farmers and other water users. For output 1.2 the project has made a milestone achievement, with the enhancement of wetlands in the Baie Lazare and Mont Plaisir watersheds, creating water storage and improving the availability of ecosystem services, in terms of freshwater availability. (see above). The project has also cleaned and enhanced the coastal wetlands of Caiman, Anse Royale and North East Point  piloting the installation of on-site gabion-retaining walls at 3 wetlands in Baie Lazare watershed, using only rocks, aggregates, whilst also using soil and the compact roots of native vegetation to stabilise and create water reservoirs that now provides a steady flow of water for water users such as farmers. The Seychelles Agriculture Agency and the Public Utilities Corporation have both enlisted the assistance of the project's Hydrologist (implementation team), to advise on the replication of the gabion weir in the river to trap sediments and for on-site training at a landslide area on Praslin affecting the river course. This success story will enable the Government to upscale this flagship project and apply for other climate finance projects for Seychelles. </t>
  </si>
  <si>
    <t xml:space="preserve">The project has played an active part in assisting the Ministry of Environment to develop the policy framework for which is needed to support EbA measures to address water resource management in the country, by supporting the finalisation of the national water policy, national wetland policy and national climate change policy. Most importantly, the project has started the consultative process to draft the national Water Bill, anew, to generate appropriate legislation to guide water resource and watershed management in the country. A partner UNDP-GEF project (Ridge to Reef) will thereafter draft the regulations. In terms of capacity building, the project team has built the capacity of a broad-based stakeholder group, inclusive of all gender since the start of the project to date. An accurate total of 180 persons have been trained. Due to project intervention, training seminars, there is a stronger capacity of some Government departments, agencies and communities that can now better address rehabilitation needs and manage ecosystems to ensure their resilience in targeted watersheds.  This was identified as a critical barrier to advancing ecosystem based approaches to climate change risk management during the project's preparatory phase. There is a notable increase in community-based capacity and government stakeholder's capacity to better plan and monitor climate resilient management systems at local and national levels, especially related to wetland restoration and forest fire adaptation. </t>
  </si>
  <si>
    <t>June 2021 - March 2022</t>
  </si>
  <si>
    <r>
      <t>The institutional contributions are as follows:                                                                                                                                                                                                                                                                                             The Executing Entity (MACCE) and key project partners (namely SNPA, PUC, SAA</t>
    </r>
    <r>
      <rPr>
        <sz val="11"/>
        <rFont val="Times New Roman"/>
        <family val="1"/>
      </rPr>
      <t>, Watershed Committees</t>
    </r>
    <r>
      <rPr>
        <sz val="11"/>
        <color indexed="8"/>
        <rFont val="Times New Roman"/>
        <family val="1"/>
      </rPr>
      <t xml:space="preserve">, NGOs, SFRSA, PH, DRDM) provide co-financing in-kind by the time they invest to hold monitoring visits, attend steering committee board meetings, replicate gabion weirs in other rivers and landscapes, purchasing pipes to supply water to farmers in project watersheds, and engage the EBA project in relevant platforms. </t>
    </r>
    <r>
      <rPr>
        <sz val="11"/>
        <rFont val="Times New Roman"/>
        <family val="1"/>
      </rPr>
      <t xml:space="preserve">The Watershed Committee members specifically volunteer their time to carry out unpaid watershed rehabilitation works, attend training organised by EBA project during their working hours, attend committee meetings and consultative meetings when necessary with partners mentioned above. </t>
    </r>
  </si>
  <si>
    <r>
      <rPr>
        <b/>
        <sz val="12"/>
        <rFont val="Times New Roman"/>
        <family val="1"/>
      </rPr>
      <t>Status of risk:</t>
    </r>
    <r>
      <rPr>
        <sz val="12"/>
        <rFont val="Times New Roman"/>
        <family val="1"/>
      </rPr>
      <t xml:space="preserve"> Low                                                                                                                            An Environmental Impact Assessment (EIA) study Class 1 was completed and submitted to the Ministry in March 2022. The Ministry will follow up post project on the result of the Government's decision regarding the proposal for the construction of the Praslin water control structure to improve the availability of fire suppression water supply at Glacis Noire. </t>
    </r>
  </si>
  <si>
    <t>An Environmental Impact Assessment (EIA) study Class 1 was completed and submitted to the Ministry in March 2022.</t>
  </si>
  <si>
    <t xml:space="preserve">The project actively promotes social inclusion.  Five watershed committees are established and actively involved in raising awareness about the existing vulnerabilities induced by climate change in Seychelles. There is gender equality in all 5 committees, ensuring everyone is engaged in and benefits equally from the climate adaptation activities, action plan and policies being put forth by the local and national government agencies in partnership with the project. </t>
  </si>
  <si>
    <r>
      <rPr>
        <b/>
        <sz val="12"/>
        <rFont val="Times New Roman"/>
        <family val="1"/>
      </rPr>
      <t>Status of risk:</t>
    </r>
    <r>
      <rPr>
        <sz val="12"/>
        <rFont val="Times New Roman"/>
        <family val="1"/>
      </rPr>
      <t xml:space="preserve"> Retired</t>
    </r>
  </si>
  <si>
    <t xml:space="preserve">In the project context, rapid biodiversity assessments are conducted in the wetland areas prior to designing physical interventions, such as wetland topography survey, reprofiling and construction of the gabion retaining wall to form water reservoirs. </t>
  </si>
  <si>
    <r>
      <t>Status of risk</t>
    </r>
    <r>
      <rPr>
        <sz val="12"/>
        <rFont val="Times New Roman"/>
        <family val="1"/>
      </rPr>
      <t xml:space="preserve">: Retired                                                                                                                                       As far as climate change equity is concerned, the project has ensured that the watershed committees raise the awareness and build the capacity of various members in the community to reduce any societal group vulnerabilities from inequity.  The watershed  committees have created gender-based knowledge sharing platforms where small farming communities and women have equal opportunities to contribute to and benefit in the decision-making process. </t>
    </r>
  </si>
  <si>
    <r>
      <rPr>
        <b/>
        <sz val="12"/>
        <rFont val="Times New Roman"/>
        <family val="1"/>
      </rPr>
      <t>Status of risk</t>
    </r>
    <r>
      <rPr>
        <sz val="12"/>
        <rFont val="Times New Roman"/>
        <family val="1"/>
      </rPr>
      <t xml:space="preserve">: Retired                                                                                                                                        </t>
    </r>
  </si>
  <si>
    <t xml:space="preserve">The risk has been retired, as the project followed procurement procedures approved by the Ministry. </t>
  </si>
  <si>
    <r>
      <t>Status of risk:</t>
    </r>
    <r>
      <rPr>
        <sz val="12"/>
        <rFont val="Times New Roman"/>
        <family val="1"/>
      </rPr>
      <t xml:space="preserve"> Retired                                                                                                                                         </t>
    </r>
  </si>
  <si>
    <t xml:space="preserve">The EBA project has ensured that the water policy, wetland policy, climate change policy and the Integrated water resources Bill, which all forms part of the legislative framework, support adaptation interventions  </t>
  </si>
  <si>
    <r>
      <rPr>
        <b/>
        <sz val="12"/>
        <rFont val="Times New Roman"/>
        <family val="1"/>
      </rPr>
      <t>Status of risk</t>
    </r>
    <r>
      <rPr>
        <sz val="12"/>
        <rFont val="Times New Roman"/>
        <family val="1"/>
      </rPr>
      <t>: Retired                                                                                                                                       The  EBA project ensured it drafted way leave agreements to obtain landowner permission prior to initiating forest rehabilitation works.</t>
    </r>
  </si>
  <si>
    <t xml:space="preserve">The  EBA project ensured it drafted way leave agreements to obtain landowner permission prior to initiating forest rehabilitation works. Relevant approval were sought from Government ministries prior to any physical works. </t>
  </si>
  <si>
    <r>
      <rPr>
        <b/>
        <sz val="11"/>
        <color indexed="63"/>
        <rFont val="Times New Roman"/>
        <family val="1"/>
      </rPr>
      <t xml:space="preserve">Status of risk: Retired                                                                                                                     </t>
    </r>
    <r>
      <rPr>
        <sz val="11"/>
        <color indexed="63"/>
        <rFont val="Times New Roman"/>
        <family val="1"/>
      </rPr>
      <t xml:space="preserve"> The project team maximised efforts to complete the project activities by March 2022. </t>
    </r>
  </si>
  <si>
    <r>
      <rPr>
        <b/>
        <sz val="12"/>
        <rFont val="Times New Roman"/>
        <family val="1"/>
      </rPr>
      <t>Status of risk:</t>
    </r>
    <r>
      <rPr>
        <sz val="12"/>
        <rFont val="Times New Roman"/>
        <family val="1"/>
      </rPr>
      <t xml:space="preserve"> Low                                                                                                                                 </t>
    </r>
  </si>
  <si>
    <t xml:space="preserve">With Adaptive management the project team has managed to achieve a significant number of indicators. The terminal evaluation conducted by UNDP acknowledge that a laudable effort has been made to initiate new activities that created an enabling environment for the achievement of a majority of the project indicators. </t>
  </si>
  <si>
    <t>Delayed disbursement of funds in the last quarter of 2022</t>
  </si>
  <si>
    <t>Status of risk: Retired (&gt;50%)  Medium</t>
  </si>
  <si>
    <t>Outcome 1 for output 1.1:</t>
  </si>
  <si>
    <r>
      <rPr>
        <b/>
        <u/>
        <sz val="12"/>
        <rFont val="Times New Roman"/>
        <family val="1"/>
      </rPr>
      <t>Outcome 3:</t>
    </r>
    <r>
      <rPr>
        <b/>
        <sz val="12"/>
        <rFont val="Times New Roman"/>
        <family val="1"/>
      </rPr>
      <t xml:space="preserve"> a) </t>
    </r>
    <r>
      <rPr>
        <sz val="12"/>
        <rFont val="Times New Roman"/>
        <family val="1"/>
      </rPr>
      <t>The Policy and legal framework is being developed for watershed management and protection at a national level.                                                                          b)The project has a robust capacity building programme that provides a variety of training for project stakeholders, focusing on the local residents in the communities directly impacted by project intervention</t>
    </r>
  </si>
  <si>
    <r>
      <rPr>
        <b/>
        <sz val="12"/>
        <rFont val="Times New Roman"/>
        <family val="1"/>
      </rPr>
      <t>2.1 Flood protection in an urban shoreline:</t>
    </r>
    <r>
      <rPr>
        <sz val="12"/>
        <rFont val="Times New Roman"/>
        <family val="1"/>
      </rPr>
      <t xml:space="preserve"> The project completed the integrated shoreline management plan for North East Point shoreline since 2020 and implementation started with stakeholders and the Climate Adaptation Management Section of the Department of Climate Change. The installation of bollards along selected parts of the coastline at North East Point was successfully completed.                                                                                                                                                      -                                                                                                                                                                      </t>
    </r>
    <r>
      <rPr>
        <b/>
        <sz val="12"/>
        <rFont val="Times New Roman"/>
        <family val="1"/>
      </rPr>
      <t xml:space="preserve">2.2. a) Flood protection in an agricultural and tourism shoreline: </t>
    </r>
    <r>
      <rPr>
        <sz val="12"/>
        <rFont val="Times New Roman"/>
        <family val="1"/>
      </rPr>
      <t xml:space="preserve">The integrated shoreline management plan for Anse Royale district was completed and submitted to the Ministry. A Cabinet paper will be submitted to the politicians post project by the Ministry, to solicit Cabinet of Ministers approval. </t>
    </r>
  </si>
  <si>
    <r>
      <t xml:space="preserve"> </t>
    </r>
    <r>
      <rPr>
        <b/>
        <sz val="11"/>
        <color indexed="8"/>
        <rFont val="Times New Roman"/>
        <family val="1"/>
      </rPr>
      <t>Links to project stories/articles/profile:</t>
    </r>
    <r>
      <rPr>
        <sz val="11"/>
        <color indexed="8"/>
        <rFont val="Times New Roman"/>
        <family val="1"/>
      </rPr>
      <t xml:space="preserve">                                                                                                                                                                                                                                                                                                                                                                        </t>
    </r>
    <r>
      <rPr>
        <sz val="11"/>
        <color rgb="FF0070C0"/>
        <rFont val="Times New Roman"/>
        <family val="1"/>
      </rPr>
      <t>https://www.adaptation-fund.org/pdfjs/web/viewer.html?file=https://www.adaptation-fund.org/wp-content/uploads/2022/04/Adaptation-Story_Seychelles_English.pdf  (by the Adaptation Fund)                        and
https://www.adaptation-fund.org/project-story-adaptation-fund-in-seychelles/ (by the Adaptation Fund</t>
    </r>
    <r>
      <rPr>
        <sz val="11"/>
        <color indexed="8"/>
        <rFont val="Times New Roman"/>
        <family val="1"/>
      </rPr>
      <t xml:space="preserve">)        
https://undp-biodiversity.exposure.co/farming-for-life  
https://seychellesresearchjournalcom.files.wordpress.com/2019/08/climate-change-adaptation-in-seychelles-daniel-etongo.pdf
http://nation.sc/articles/3533/local-communities-join-eba-project-in-community-based-wetland-restoration
https://www.climatechangenews.com/2020/06/29/ecosystem-based-adaptation-project-reduces-flood-risk-seychelles/
https://www.dropbox.com/sh/u6e8ajhucs319z9/AABt0mraGVbG0b1YjAZRy6ora?dl=0                            https://shar.es/ab3Biz                                                                         </t>
    </r>
  </si>
  <si>
    <t>No grievances reported in the last reporting year</t>
  </si>
  <si>
    <t xml:space="preserve">No grievances reported in the last reporting year. All previous grievances have been handled and retired. </t>
  </si>
  <si>
    <t>Not Applicable for the last year</t>
  </si>
  <si>
    <t xml:space="preserve"> The COVID-19 pandemic has affected the project operations and results achievement and has put a risk to sustaining project results this last reporting period. This is reported in details below at row C8. Forest rehabilitation in protected areas has remained a challenge for implementation, that is beyond donor-funded project's control. This is being rolled out in the project watersheds areas to deliver improved ecosystem services. For the Mare aux Cochons catchment (1.1.1), the complexities of working on this site remain.  
</t>
  </si>
  <si>
    <t xml:space="preserve">While all activities and reporting of the project are gender targeted, the project endeavours to be more gender responsive with the ultimate aim of demonstrating gender transformation as a result of EBA interventions.  It is common in Seychelles, and frequently reported by other donor funded projects, that women are in the forefront as key stakeholders, and so some of the projects' effort is directed at trying to ensure engagement of men and the youth. The project has also successfully secured participation from senior citizens and youth with physical disabilities in tree planting events at both coastal wetlands and to join the watershed committees. Conversely, while voluntary activities are dominated by women, paid contractual works are more often than not awarded to men, given the nature of the EBA interventions. In June 2019, the project commissioned a gender analysis of the project intervention as well as the development of a Gender Action Plan for 2020/21. The project has implemented the recommendations by advertising for women to also apply for project consultancies, and have recruited more women for consultancies. The project has built additional capacity and taken advantage of the training needs assessment by identifying women who receive advanced training so that they are skilled enough to provide support/services to others in their community. Establishing links with organisations such as NISTI (which focusses on STEM  areas), the SAA, or the Seychelles Institute of Agriculture and Horticulture (SIAH),  in addition to the organisations and NGOs already linked to the project. This will add value to and broaden the impact of project activities. These form the basis of a gender action plan developed by the consultant for the EBA project. </t>
  </si>
  <si>
    <r>
      <rPr>
        <sz val="12"/>
        <rFont val="Times New Roman"/>
        <family val="1"/>
      </rPr>
      <t xml:space="preserve">The wetland rehabilitation strategy and the EbA method used to enhance, rehabilitate these wetlands, to improve ecosystem services and natural assests in both upland and coastal wetlands have been very effective. In terms of wetland rehabilitation,  the project has enhanced and rehabilitated 4 wetlands in targeted watersheds and in 2 coastal areas. By end of March 2022.
                                                                                                                                                                                                                                                                                                                                                                                                                                                                                                                                                                                                 </t>
    </r>
    <r>
      <rPr>
        <b/>
        <sz val="12"/>
        <rFont val="Times New Roman"/>
        <family val="1"/>
      </rPr>
      <t>(a) WATER CATCHMENT STORAGE CAPACITY:</t>
    </r>
    <r>
      <rPr>
        <sz val="12"/>
        <rFont val="Times New Roman"/>
        <family val="1"/>
      </rPr>
      <t xml:space="preserve"> A total of </t>
    </r>
    <r>
      <rPr>
        <u/>
        <sz val="12"/>
        <rFont val="Times New Roman"/>
        <family val="1"/>
      </rPr>
      <t>89.3% of the project's mid-term shadow indicator target has been achieved.</t>
    </r>
    <r>
      <rPr>
        <sz val="12"/>
        <rFont val="Times New Roman"/>
        <family val="1"/>
      </rPr>
      <t xml:space="preserve"> To date 46,452m3 of water storage has been created by the project in the Baie Lazare, Caiman and Mont Plaisir watersheds. These include 3 upland wetlands that have been improved in the Baie Lazare watershed, with a total storage capacity of 25,102m3 at the Bougainville upland wetland, 6,000m3 at the Dame le Roi upland wetland. For this reporting period the project has usccessfully enhanced a new upland wetland at Val d'Endor (still in Baie Lazare watershed), to provide a further11,300m3 water storage.  The project has completed the enhancement of this third new wetland and its newly constructed gabion weir, by December 2020. Furthremore, the</t>
    </r>
    <r>
      <rPr>
        <b/>
        <sz val="12"/>
        <color rgb="FFFF0000"/>
        <rFont val="Times New Roman"/>
        <family val="1"/>
      </rPr>
      <t xml:space="preserve"> </t>
    </r>
    <r>
      <rPr>
        <sz val="12"/>
        <color theme="1"/>
        <rFont val="Times New Roman"/>
        <family val="1"/>
      </rPr>
      <t>project maintains the 3,000m3 water storage in the improved upland wetland that was enhanced at Les Cannelles, connecting to the Mont Plaisir watershed,  and also maintains another 1,000m3 water storage in a small upland wetland that was enhanced at Mont Plaisir, flowing downstream to the Anse Royale coastal ecosystem.</t>
    </r>
    <r>
      <rPr>
        <sz val="12"/>
        <rFont val="Times New Roman"/>
        <family val="1"/>
      </rPr>
      <t xml:space="preserve"> These improved wetlands safeguard water supplies in the targeted watersheds, and the project's adaptation response has built the resilience of the resident communities in the area of intervention. With these wetland rehabilitation works, freshwater, ecosystem services are now available to a total of 40 farmers in the Baie Lazare watershed and to 6 farmers on the Anse Royale costal area. More farmers will benefit when the Department of Agriculture will be able to provide more water from the wetlands to other farmers through gravitaitonal pull from a new pumping station that they are planning to construct in the latter part of 2021, through a partner COMESA project being jointly implemented by the UNDP and EU. 
In terms of </t>
    </r>
    <r>
      <rPr>
        <b/>
        <sz val="12"/>
        <rFont val="Times New Roman"/>
        <family val="1"/>
      </rPr>
      <t>coastal wetland rehabilitation</t>
    </r>
    <r>
      <rPr>
        <sz val="12"/>
        <rFont val="Times New Roman"/>
        <family val="1"/>
      </rPr>
      <t xml:space="preserve">, by end of July 2021, a total of 21.9ha of coastal ecosystem has been improved through rehabilitation. These comprise: 
12.3ha at Anse Royale coastal wetland (2017-2019), 8.8ha at North East Point coastal wetland (2018-2021) and 0.8ha reprofiled at Caiman coastal wetland (2020).                                                                                                                                                                                                                            Further to this, the project has started the rehabilitation of an additional part of the coastal wetland at Anse Boileau in the targeted Caiman catchment and will subsequently start rehabilitating a fourth and fifth upland wetlands in the Baie Lazare watershed by the fourth quarter of 2021. Coastal wetland enhancement and rehabilitation works at North East Point and Anse Royale wetlands have created buffers for flooding risks arising as a result of higher sea levels and storm surges. The fragmented parts of the wetlands have now been improved to provide connectivity, hydrological flows during high rainfall and the full scale benefits will be realized when the works are completed by October 2021 at North East Point.                                                                                                                                  
</t>
    </r>
    <r>
      <rPr>
        <b/>
        <sz val="12"/>
        <rFont val="Times New Roman"/>
        <family val="1"/>
      </rPr>
      <t xml:space="preserve">b) FOREST UNDER SUSTAINABLE MANAGEMENT: </t>
    </r>
    <r>
      <rPr>
        <sz val="12"/>
        <rFont val="Times New Roman"/>
        <family val="1"/>
      </rPr>
      <t>(73.5% achieved)</t>
    </r>
    <r>
      <rPr>
        <b/>
        <sz val="12"/>
        <rFont val="Times New Roman"/>
        <family val="1"/>
      </rPr>
      <t xml:space="preserve"> </t>
    </r>
    <r>
      <rPr>
        <sz val="12"/>
        <rFont val="Times New Roman"/>
        <family val="1"/>
      </rPr>
      <t xml:space="preserve">To date the project has managed 18ha in the Fond Boffay watershed Praslin, 57ha in the Caiman Watershed, 27ha in Baie Lazare watershed, 2.5ha in the Mont Plaisir watershed and 0ha for the Mare Aux Cochons area (total 110ha). By the end of July, rehabilitation work on a further 3.5ha is ongoing in Mont Plaisir and a further 12ha in Mare Aux Cochons.  The latter falls within the Morne Seychellois National Park in a protected area, where extensive research indicated that rehabilitating 12 ha of priority forest using a semi-experimental approach should be carried out rather than a larger area of less suitable habitat. 
</t>
    </r>
    <r>
      <rPr>
        <b/>
        <sz val="12"/>
        <rFont val="Times New Roman"/>
        <family val="1"/>
      </rPr>
      <t>c)</t>
    </r>
    <r>
      <rPr>
        <b/>
        <u/>
        <sz val="12"/>
        <rFont val="Times New Roman"/>
        <family val="1"/>
      </rPr>
      <t xml:space="preserve"> LAND USE PLANS INFLUCED BY EBA PRINCIPLES: </t>
    </r>
    <r>
      <rPr>
        <sz val="12"/>
        <rFont val="Times New Roman"/>
        <family val="1"/>
      </rPr>
      <t xml:space="preserve">The project has influenced the Land Use Plan (LUP) for Anse Royale district by providing specific criteria that will enable the Government to protect the Mont Plaisir water catchment. The LUP for Anse Royale has been approved, therefore providing protected status for the upper catchment. The Project continues to engage with LUPs and other processes around development plans in the Caiman and Baie Lazare watersheds. Two catchments are within National Parks (Mare Aux Cochons and Praslin (Fond Boffay and Nouvelle Decouverte watersheds) and the project contributed data to the preliminary assessment of the Morne Seychellois Management Plan, and will support the information needed for the Praslin National Park Management Plans, both being developed under the GEF funded Protected Areas Finance Project . While planning processes are ongoing this is an efficient and effective means of extending EBA principles over c.3000 ha of catchment. </t>
    </r>
    <r>
      <rPr>
        <sz val="12"/>
        <color indexed="8"/>
        <rFont val="Times New Roman"/>
        <family val="1"/>
      </rPr>
      <t xml:space="preserve">
</t>
    </r>
  </si>
  <si>
    <r>
      <t xml:space="preserve">The Water Policy, Wetland Policy and National Climate Change Policy have been approved by the Seychelles Government (Cabinet of Ministers), prior to this reporting period.
The Integrated Water Resources Management Bill was drafted and the final draft was submitted to the Ministry for follow up submission to the Cabinet of Minister post project implementation. 
</t>
    </r>
    <r>
      <rPr>
        <b/>
        <sz val="12"/>
        <rFont val="Times New Roman"/>
        <family val="1"/>
      </rPr>
      <t>Progress:  (100% achieved) for legal framework</t>
    </r>
  </si>
  <si>
    <r>
      <t xml:space="preserve">The project had set up stream and river monitoring stations in the Baie Lazare watershed from previous reporting periods and  monitoring station in the Mont Plaisir watershed. These stations were set up for streamflow measurement and water quality measurements to assess the health and hydrology of the watersheds. To a large extent the develop of a National Watershed Monitoring System is contingent on the Enactment of the Water Bill through the new regulatory body that is currently being discussed by the Department of Environment. One of the reasons the monitoring system was established was to enable the project hydrologist to analyse how to maintain and expand the existing water freshwater availability in target watersheds to keep up with growing demand and enable the resident community adapt to periods of drought induced by climate change. 
</t>
    </r>
    <r>
      <rPr>
        <b/>
        <sz val="12"/>
        <rFont val="Times New Roman"/>
        <family val="1"/>
      </rPr>
      <t xml:space="preserve">
</t>
    </r>
  </si>
  <si>
    <r>
      <t xml:space="preserve">The indicator target has been 100% achieved, with 5 active watershed committees set up that are still operational in 2022. 2 of the Chairpersons are females and youth and the remaining 3 are males including 1 youth. The overall gender composition of these watershed committees are as follows: </t>
    </r>
    <r>
      <rPr>
        <u/>
        <sz val="12"/>
        <rFont val="Times New Roman"/>
        <family val="1"/>
      </rPr>
      <t>Baie Lazare Watershed Committee: 6</t>
    </r>
    <r>
      <rPr>
        <sz val="12"/>
        <rFont val="Times New Roman"/>
        <family val="1"/>
      </rPr>
      <t xml:space="preserve"> females (60%), 4 males (40%),  </t>
    </r>
    <r>
      <rPr>
        <u/>
        <sz val="12"/>
        <rFont val="Times New Roman"/>
        <family val="1"/>
      </rPr>
      <t xml:space="preserve">Praslin Watershed Committee: </t>
    </r>
    <r>
      <rPr>
        <sz val="12"/>
        <rFont val="Times New Roman"/>
        <family val="1"/>
      </rPr>
      <t>3 females/ 2 youth (37.5%), 5 males (62.5%), C</t>
    </r>
    <r>
      <rPr>
        <u/>
        <sz val="12"/>
        <rFont val="Times New Roman"/>
        <family val="1"/>
      </rPr>
      <t xml:space="preserve">aiman Watershed Committee: </t>
    </r>
    <r>
      <rPr>
        <sz val="12"/>
        <rFont val="Times New Roman"/>
        <family val="1"/>
      </rPr>
      <t xml:space="preserve"> 3 females (42.9%), 4 males (57.1%),  </t>
    </r>
    <r>
      <rPr>
        <u/>
        <sz val="12"/>
        <rFont val="Times New Roman"/>
        <family val="1"/>
      </rPr>
      <t>Mont Plaisir Watershed Committee:</t>
    </r>
    <r>
      <rPr>
        <sz val="12"/>
        <rFont val="Times New Roman"/>
        <family val="1"/>
      </rPr>
      <t xml:space="preserve"> 6 females (46%), 7 males (54%). 
</t>
    </r>
  </si>
  <si>
    <r>
      <t>A detailed consultancy undertaken by local consultant on the mapping and assessment of coral reef ecosystem current status at the North East Point in 2015 and an assessment conducted by international consultan</t>
    </r>
    <r>
      <rPr>
        <sz val="12"/>
        <rFont val="Times New Roman"/>
        <family val="1"/>
      </rPr>
      <t>ts in 2015 co</t>
    </r>
    <r>
      <rPr>
        <sz val="12"/>
        <color indexed="8"/>
        <rFont val="Times New Roman"/>
        <family val="1"/>
      </rPr>
      <t xml:space="preserve">ncluded that an artificial break water would not be an effective measure to reduce coastal erosion at North East Point and recommended applying an integrated approach. 2 Integrated Shoreline Management Plans (ISMP) were developed and completed, proposing management interventions for the shorelines. </t>
    </r>
    <r>
      <rPr>
        <b/>
        <sz val="12"/>
        <rFont val="Times New Roman"/>
        <family val="1"/>
      </rPr>
      <t/>
    </r>
  </si>
  <si>
    <r>
      <t xml:space="preserve">Both the Integrated shoreline management plans for North East Point and Anse Royale were completed and submitted to the Ministry and one was submitted to the Cabinet of Ministers for approval. The other will be submitted by the Ministry post project implementation. 
</t>
    </r>
    <r>
      <rPr>
        <b/>
        <sz val="12"/>
        <rFont val="Times New Roman"/>
        <family val="1"/>
      </rPr>
      <t>Progress:</t>
    </r>
    <r>
      <rPr>
        <i/>
        <sz val="12"/>
        <rFont val="Times New Roman"/>
        <family val="1"/>
      </rPr>
      <t xml:space="preserve"> </t>
    </r>
    <r>
      <rPr>
        <u/>
        <sz val="12"/>
        <rFont val="Times New Roman"/>
        <family val="1"/>
      </rPr>
      <t>COASTAL MANAGEMENT PLANS</t>
    </r>
    <r>
      <rPr>
        <i/>
        <sz val="12"/>
        <rFont val="Times New Roman"/>
        <family val="1"/>
      </rPr>
      <t xml:space="preserve"> (100% achieved) </t>
    </r>
    <r>
      <rPr>
        <sz val="12"/>
        <rFont val="Times New Roman"/>
        <family val="1"/>
      </rPr>
      <t xml:space="preserve">The ISMP for North East Point was finalised by September 2020. In the case of Anse Royale, the ISMP is being developed and will be available by quarter 4 of 2021. </t>
    </r>
  </si>
  <si>
    <r>
      <rPr>
        <b/>
        <sz val="12"/>
        <rFont val="Times New Roman"/>
        <family val="1"/>
      </rPr>
      <t xml:space="preserve">Reduced water shortages and flooded area involving about 4,000 ha of watershed and coastal ecosystems  </t>
    </r>
    <r>
      <rPr>
        <b/>
        <sz val="12"/>
        <color indexed="53"/>
        <rFont val="Times New Roman"/>
        <family val="1"/>
      </rPr>
      <t xml:space="preserve">                                                                               </t>
    </r>
    <r>
      <rPr>
        <b/>
        <i/>
        <u/>
        <sz val="12"/>
        <rFont val="Times New Roman"/>
        <family val="1"/>
      </rPr>
      <t/>
    </r>
  </si>
  <si>
    <r>
      <rPr>
        <b/>
        <sz val="12"/>
        <rFont val="Times New Roman"/>
        <family val="1"/>
      </rPr>
      <t xml:space="preserve">100% of PUC customers in target watersheds with more reliable water supply.   </t>
    </r>
    <r>
      <rPr>
        <sz val="12"/>
        <rFont val="Times New Roman"/>
        <family val="1"/>
      </rPr>
      <t xml:space="preserve">                                                                    </t>
    </r>
    <r>
      <rPr>
        <b/>
        <i/>
        <u/>
        <sz val="12"/>
        <color indexed="10"/>
        <rFont val="Times New Roman"/>
        <family val="1"/>
      </rPr>
      <t/>
    </r>
  </si>
  <si>
    <r>
      <rPr>
        <b/>
        <sz val="12"/>
        <rFont val="Times New Roman"/>
        <family val="1"/>
      </rPr>
      <t xml:space="preserve">Mare aux Cochons and Baie Lazare: January baseline flows -20%          </t>
    </r>
    <r>
      <rPr>
        <sz val="12"/>
        <rFont val="Times New Roman"/>
        <family val="1"/>
      </rPr>
      <t xml:space="preserve">                                                                   </t>
    </r>
    <r>
      <rPr>
        <u/>
        <sz val="12"/>
        <rFont val="Times New Roman"/>
        <family val="1"/>
      </rPr>
      <t xml:space="preserve"> </t>
    </r>
    <r>
      <rPr>
        <b/>
        <i/>
        <u/>
        <sz val="12"/>
        <color indexed="10"/>
        <rFont val="Times New Roman"/>
        <family val="1"/>
      </rPr>
      <t/>
    </r>
  </si>
  <si>
    <r>
      <rPr>
        <b/>
        <i/>
        <sz val="12"/>
        <color indexed="8"/>
        <rFont val="Times New Roman"/>
        <family val="1"/>
      </rPr>
      <t xml:space="preserve">Total hectares of watershed with increased resilience to climate change: 3000 ha                                        
Total area of forest that has undergone total rehabilitation at least 60ha   </t>
    </r>
    <r>
      <rPr>
        <i/>
        <sz val="12"/>
        <color indexed="8"/>
        <rFont val="Times New Roman"/>
        <family val="1"/>
      </rPr>
      <t xml:space="preserve">                                              </t>
    </r>
    <r>
      <rPr>
        <b/>
        <i/>
        <sz val="12"/>
        <color indexed="10"/>
        <rFont val="Times New Roman"/>
        <family val="1"/>
      </rPr>
      <t/>
    </r>
  </si>
  <si>
    <r>
      <rPr>
        <b/>
        <sz val="12"/>
        <color indexed="8"/>
        <rFont val="Times New Roman"/>
        <family val="1"/>
      </rPr>
      <t xml:space="preserve">Total km of rehabilitated beach berms providing a barrier for coastal floods: 5 km.          </t>
    </r>
    <r>
      <rPr>
        <sz val="12"/>
        <color indexed="8"/>
        <rFont val="Times New Roman"/>
        <family val="1"/>
      </rPr>
      <t xml:space="preserve">                                                    </t>
    </r>
    <r>
      <rPr>
        <i/>
        <sz val="12"/>
        <color indexed="10"/>
        <rFont val="Times New Roman"/>
        <family val="1"/>
      </rPr>
      <t xml:space="preserve"> </t>
    </r>
  </si>
  <si>
    <r>
      <rPr>
        <b/>
        <sz val="12"/>
        <color indexed="8"/>
        <rFont val="Times New Roman"/>
        <family val="1"/>
      </rPr>
      <t>Total hectares with increased resilience: 1,000 ha.</t>
    </r>
    <r>
      <rPr>
        <sz val="12"/>
        <color indexed="8"/>
        <rFont val="Times New Roman"/>
        <family val="1"/>
      </rPr>
      <t xml:space="preserve">       </t>
    </r>
  </si>
  <si>
    <r>
      <rPr>
        <b/>
        <sz val="12"/>
        <rFont val="Times New Roman"/>
        <family val="1"/>
      </rPr>
      <t xml:space="preserve">70% less salinity levels in farm ponds during the dry season.   </t>
    </r>
    <r>
      <rPr>
        <sz val="12"/>
        <rFont val="Times New Roman"/>
        <family val="1"/>
      </rPr>
      <t xml:space="preserve">                                                                         </t>
    </r>
    <r>
      <rPr>
        <b/>
        <i/>
        <u/>
        <sz val="12"/>
        <color indexed="10"/>
        <rFont val="Times New Roman"/>
        <family val="1"/>
      </rPr>
      <t/>
    </r>
  </si>
  <si>
    <r>
      <rPr>
        <b/>
        <sz val="12"/>
        <color indexed="8"/>
        <rFont val="Times New Roman"/>
        <family val="1"/>
      </rPr>
      <t xml:space="preserve">1000 ha of coastal ecosystems   </t>
    </r>
    <r>
      <rPr>
        <sz val="12"/>
        <color indexed="8"/>
        <rFont val="Times New Roman"/>
        <family val="1"/>
      </rPr>
      <t xml:space="preserve">                               </t>
    </r>
    <r>
      <rPr>
        <b/>
        <i/>
        <u/>
        <sz val="12"/>
        <color indexed="10"/>
        <rFont val="Times New Roman"/>
        <family val="1"/>
      </rPr>
      <t/>
    </r>
  </si>
  <si>
    <r>
      <rPr>
        <b/>
        <sz val="12"/>
        <color indexed="8"/>
        <rFont val="Times New Roman"/>
        <family val="1"/>
      </rPr>
      <t xml:space="preserve">River Committee meets every quarter to discuss and address issues.        </t>
    </r>
    <r>
      <rPr>
        <sz val="12"/>
        <color indexed="8"/>
        <rFont val="Times New Roman"/>
        <family val="1"/>
      </rPr>
      <t xml:space="preserve">                                                   </t>
    </r>
    <r>
      <rPr>
        <sz val="12"/>
        <color indexed="10"/>
        <rFont val="Times New Roman"/>
        <family val="1"/>
      </rPr>
      <t xml:space="preserve">                   </t>
    </r>
    <r>
      <rPr>
        <i/>
        <sz val="12"/>
        <color indexed="10"/>
        <rFont val="Times New Roman"/>
        <family val="1"/>
      </rPr>
      <t xml:space="preserve">                                                                                           </t>
    </r>
  </si>
  <si>
    <r>
      <rPr>
        <b/>
        <i/>
        <sz val="12"/>
        <color indexed="8"/>
        <rFont val="Times New Roman"/>
        <family val="1"/>
      </rPr>
      <t xml:space="preserve">Technical standards are established and provide the basis for training.  </t>
    </r>
    <r>
      <rPr>
        <i/>
        <sz val="12"/>
        <color indexed="8"/>
        <rFont val="Times New Roman"/>
        <family val="1"/>
      </rPr>
      <t xml:space="preserve">                                                                                  </t>
    </r>
  </si>
  <si>
    <r>
      <rPr>
        <b/>
        <sz val="12"/>
        <color indexed="8"/>
        <rFont val="Times New Roman"/>
        <family val="1"/>
      </rPr>
      <t xml:space="preserve">Institutionalized and operational watershed monitoring system ensures adaptive management of watershed systems.     </t>
    </r>
    <r>
      <rPr>
        <sz val="12"/>
        <color indexed="8"/>
        <rFont val="Times New Roman"/>
        <family val="1"/>
      </rPr>
      <t xml:space="preserve">                                                                </t>
    </r>
    <r>
      <rPr>
        <b/>
        <sz val="12"/>
        <color indexed="8"/>
        <rFont val="Times New Roman"/>
        <family val="1"/>
      </rPr>
      <t xml:space="preserve"> </t>
    </r>
    <r>
      <rPr>
        <i/>
        <sz val="12"/>
        <color indexed="10"/>
        <rFont val="Times New Roman"/>
        <family val="1"/>
      </rPr>
      <t xml:space="preserve">                                               </t>
    </r>
  </si>
  <si>
    <r>
      <rPr>
        <b/>
        <i/>
        <sz val="12"/>
        <color indexed="8"/>
        <rFont val="Times New Roman"/>
        <family val="1"/>
      </rPr>
      <t xml:space="preserve">50 persons (gender balanced) trained in watershed, tidal wetland and beach and reef restoration. </t>
    </r>
    <r>
      <rPr>
        <i/>
        <sz val="12"/>
        <color indexed="8"/>
        <rFont val="Times New Roman"/>
        <family val="1"/>
      </rPr>
      <t xml:space="preserve">                                                                          </t>
    </r>
    <r>
      <rPr>
        <i/>
        <sz val="12"/>
        <color indexed="10"/>
        <rFont val="Times New Roman"/>
        <family val="1"/>
      </rPr>
      <t xml:space="preserve">                                  </t>
    </r>
  </si>
  <si>
    <r>
      <rPr>
        <b/>
        <sz val="12"/>
        <rFont val="Times New Roman"/>
        <family val="1"/>
      </rPr>
      <t xml:space="preserve">10 knowledge products produced to assist awareness building.          </t>
    </r>
    <r>
      <rPr>
        <sz val="12"/>
        <rFont val="Times New Roman"/>
        <family val="1"/>
      </rPr>
      <t xml:space="preserve">                                                                                 </t>
    </r>
    <r>
      <rPr>
        <b/>
        <i/>
        <u/>
        <sz val="12"/>
        <color indexed="10"/>
        <rFont val="Times New Roman"/>
        <family val="1"/>
      </rPr>
      <t/>
    </r>
  </si>
  <si>
    <r>
      <rPr>
        <b/>
        <sz val="12"/>
        <color indexed="8"/>
        <rFont val="Times New Roman"/>
        <family val="1"/>
      </rPr>
      <t>Total hectares of wetlands rehabilitated to provide flood attenuation services:17 ha.</t>
    </r>
    <r>
      <rPr>
        <sz val="12"/>
        <color indexed="8"/>
        <rFont val="Times New Roman"/>
        <family val="1"/>
      </rPr>
      <t xml:space="preserve"> 
</t>
    </r>
    <r>
      <rPr>
        <b/>
        <i/>
        <u/>
        <sz val="12"/>
        <color indexed="10"/>
        <rFont val="Times New Roman"/>
        <family val="1"/>
      </rPr>
      <t/>
    </r>
  </si>
  <si>
    <r>
      <rPr>
        <b/>
        <sz val="12"/>
        <color indexed="8"/>
        <rFont val="Times New Roman"/>
        <family val="1"/>
      </rPr>
      <t># of tidal sluice gates installed: 2 by end of project</t>
    </r>
    <r>
      <rPr>
        <sz val="12"/>
        <color indexed="8"/>
        <rFont val="Times New Roman"/>
        <family val="1"/>
      </rPr>
      <t xml:space="preserve">         </t>
    </r>
    <r>
      <rPr>
        <b/>
        <u/>
        <sz val="12"/>
        <color indexed="8"/>
        <rFont val="Times New Roman"/>
        <family val="1"/>
      </rPr>
      <t xml:space="preserve"> 
</t>
    </r>
  </si>
  <si>
    <r>
      <rPr>
        <b/>
        <i/>
        <sz val="12"/>
        <color indexed="8"/>
        <rFont val="Times New Roman"/>
        <family val="1"/>
      </rPr>
      <t xml:space="preserve">At least 4 watershed committees established with gender balance.  </t>
    </r>
    <r>
      <rPr>
        <i/>
        <sz val="12"/>
        <color indexed="8"/>
        <rFont val="Times New Roman"/>
        <family val="1"/>
      </rPr>
      <t xml:space="preserve">                                                                        </t>
    </r>
    <r>
      <rPr>
        <i/>
        <sz val="12"/>
        <color indexed="10"/>
        <rFont val="Times New Roman"/>
        <family val="1"/>
      </rPr>
      <t xml:space="preserve">
</t>
    </r>
    <r>
      <rPr>
        <b/>
        <i/>
        <u/>
        <sz val="12"/>
        <color indexed="10"/>
        <rFont val="Times New Roman"/>
        <family val="1"/>
      </rPr>
      <t/>
    </r>
  </si>
  <si>
    <r>
      <rPr>
        <b/>
        <sz val="12"/>
        <rFont val="Times New Roman"/>
        <family val="1"/>
      </rPr>
      <t xml:space="preserve">Mare aux Cochons and Baie Lazare: Aug. baseline flows +20 – 30%   </t>
    </r>
    <r>
      <rPr>
        <sz val="12"/>
        <rFont val="Times New Roman"/>
        <family val="1"/>
      </rPr>
      <t xml:space="preserve">       </t>
    </r>
    <r>
      <rPr>
        <b/>
        <i/>
        <sz val="12"/>
        <color indexed="53"/>
        <rFont val="Times New Roman"/>
        <family val="1"/>
      </rPr>
      <t xml:space="preserve">                                                                                        </t>
    </r>
    <r>
      <rPr>
        <b/>
        <i/>
        <u/>
        <sz val="12"/>
        <color indexed="10"/>
        <rFont val="Times New Roman"/>
        <family val="1"/>
      </rPr>
      <t/>
    </r>
  </si>
  <si>
    <r>
      <rPr>
        <b/>
        <sz val="12"/>
        <color indexed="8"/>
        <rFont val="Times New Roman"/>
        <family val="1"/>
      </rPr>
      <t xml:space="preserve">150 m of artificial breakwater providing substrate for coral growth and wave energy attenuation and more than 10% of original reef area rehabilitated at NE Point.    </t>
    </r>
    <r>
      <rPr>
        <sz val="12"/>
        <color indexed="8"/>
        <rFont val="Times New Roman"/>
        <family val="1"/>
      </rPr>
      <t xml:space="preserve">                                                                                   </t>
    </r>
    <r>
      <rPr>
        <b/>
        <u/>
        <sz val="12"/>
        <color indexed="10"/>
        <rFont val="Times New Roman"/>
        <family val="1"/>
      </rPr>
      <t xml:space="preserve"> </t>
    </r>
    <r>
      <rPr>
        <i/>
        <sz val="12"/>
        <color indexed="10"/>
        <rFont val="Times New Roman"/>
        <family val="1"/>
      </rPr>
      <t xml:space="preserve"> </t>
    </r>
  </si>
  <si>
    <r>
      <rPr>
        <b/>
        <i/>
        <sz val="12"/>
        <color indexed="8"/>
        <rFont val="Times New Roman"/>
        <family val="1"/>
      </rPr>
      <t xml:space="preserve">[Number of hectares of watersheds covered by site-based water management plans] 3000 ha of critical watersheds
</t>
    </r>
    <r>
      <rPr>
        <i/>
        <sz val="10"/>
        <color indexed="53"/>
        <rFont val="Arial"/>
        <family val="2"/>
      </rPr>
      <t/>
    </r>
  </si>
  <si>
    <t xml:space="preserve">b.seraphine@pcusey.sc; bettyevictor@outlook.com; r.barbe@pcusey.sc; </t>
  </si>
  <si>
    <t>Under Component 2, the Integrated Shoreline Management plan for NE point was completed in 2020 and some key actions are already being implemented by the EBA project and  through the Climate Adaptation Section (CAMS) under the MACCE. These include installation of bollards to protect sand dunes at North East Point. A watershed committee for North East Point was also set up and the project is working closely with national stakeholders to ensure local buy-in and implementation of actions over the 5 years.
Furthermore an Integrated Shoreline Management plan for Anse Royale was developed and district consultations are being led by the Ministry
The synergies between the EBA project and other donor funded projects enable the GoS to tackle the issue of flooding and coastal erosion. The TE report found that the project had performed satisfactorily in laying the groundwork and in the realization of many of the key indicators and shadow indicators.</t>
  </si>
  <si>
    <t>Under Component 3, work on the legal and policy framework the National Water Bill was drafted in alignment with other existing legislations and will further provide relevant provisions for the sustainable use of watersheds. The Ridge to Reef project will build on updates and drafting of other legislations related to State Lands and Rivers. 
The project greatly contributed to capacity building in communities, providing hands-on approaches to EbA practices.
The project developed several knowledge products including videos, documentaries and articles. Overall, the TE lauded the project's success on Community engagement and in the integration of nature based solutions and ecosystem approaches to Climate Adaptation and building climate resilience.</t>
  </si>
  <si>
    <t>Financial information: Cumulative from project start to March 2022</t>
  </si>
  <si>
    <r>
      <t>List output and corresponding amount spent f</t>
    </r>
    <r>
      <rPr>
        <b/>
        <sz val="11"/>
        <rFont val="Times New Roman"/>
        <family val="1"/>
      </rPr>
      <t>or the current reporting period July 2021 - March 2022</t>
    </r>
  </si>
  <si>
    <t xml:space="preserve">List outputs planned and corresponding projected cost for the upcoming reporting period </t>
  </si>
  <si>
    <t>Estimated cumulative total disbursement as of 31st March 2022</t>
  </si>
  <si>
    <r>
      <t>The cumulative disbursement is</t>
    </r>
    <r>
      <rPr>
        <sz val="11"/>
        <rFont val="Times New Roman"/>
        <family val="1"/>
      </rPr>
      <t xml:space="preserve"> $5,950,000.00 as at March 2022. It represents 100% of the transferred amount. </t>
    </r>
    <r>
      <rPr>
        <sz val="11"/>
        <color indexed="8"/>
        <rFont val="Times New Roman"/>
        <family val="1"/>
      </rPr>
      <t xml:space="preserve"> </t>
    </r>
  </si>
  <si>
    <r>
      <t xml:space="preserve">The co-financing contribution as at March 2022 is US $ </t>
    </r>
    <r>
      <rPr>
        <b/>
        <sz val="11"/>
        <color rgb="FFFF0000"/>
        <rFont val="Times New Roman"/>
        <family val="1"/>
      </rPr>
      <t>4,000,745.51</t>
    </r>
    <r>
      <rPr>
        <sz val="11"/>
        <rFont val="Times New Roman"/>
        <family val="1"/>
      </rPr>
      <t xml:space="preserve">
The ProDoc does not stipulate a co-financing commitment but in-kind contributions are provided by key project stakeholders, through the voluntary time they spend implementing activities. They contribute as follows: The Watershed Committee members volunteer their time to carry out unpaid watershed rehabilitation works, attend committee meetings and consultative meetings with government agencies and partners such as the Seychelles National Parks Authority, Public Utilities Corporation and Seychelles Agriculture Agency. Such in-kind co-financing is a positive reflection of strong stakeholder interest and involvement in the project. It also speaks of country ownership and is a promising indication of long-term sustainability of the specific project activities that are receiving this in-kind contribution. As per the directive received by UNDP in September 2019, EBA is endeavouring to provide co-financing figures. </t>
    </r>
  </si>
  <si>
    <r>
      <t xml:space="preserve">The Public Utilities Corporation (PUC) is moderately responsive to the evolving needs from changing and variable climate. During the lifespan of the project, PUC has built their own water abstraction barrage in the Mare Aux Cochons catchment, in 2020. PUC is planning to start abstraction by the 1st quarter 2022. However, the EBA project was unable to obtain data to measure the August mean daily discharge on the Mare Aux Cochons rivers since the start of the project, as the PUC stream gauge was dysfunctional. This was beyond the EBA project team's control, but the project collaborated by conducting site visits with the PUC engineers and providing technical guidance at the time of construction. The project even offered to build a small gabion-retaining weir to act as a filter at the new PUC Mare Ax Cochons water barrage, but offer was not considered.                                                                                                                                                                                                                                                                                                          The EBA project has set up its own  monitoring station in the Baie Lazare catchment, as the PUC Baie Lazare monitoring station was not operational at the start of the project, as the river was heavily polluted by sediment washdown from an uncontrolled development. As a result of the EBA project intervention to enhance 3 wetlands in the Baie Lazare catchment, (as reported above at indicator 1), 42,402m3 of water storage has been created by the project in the Baie Lazare watersheds. These include 3 upland wetlands that have been improved in the Baie Lazare watershed, with storage capacity of 25,102m3 at the Bougainville wetland, 6,000m3 at the Dame le Roi wetland and 11,300m3 at a new wetland that has been enhanced by the  EBA project in December 2020.                                                                    In spite of EBA project’s intervention to increase the water storage capacity of the largest upland wetland with water flowing from the Baie Lazare river, above the PUC water station at Bougainville,  the Public Utilities Corporation (PUC) water resource manager has stated that PUC has not yet supplied water to their water users, since the project enhanced the wetland in 2018. It was claimed that the Public Health Authority has not yet certified the upper Bougainville catchment for use, as laboratory results from water samples taken twice in 2019 indicated a high level of iron and manganese, above the maximum admissible concentration of 0.3mg/l. PUC stated that they need to further upgrade their Bougainville raw water pump and treatment plant in order to use the water from the wetland.
The EBA project took the reading from the PUC metres installed at the PUC water station and recorded a cumulative reading of 92,070m3.             </t>
    </r>
    <r>
      <rPr>
        <sz val="12"/>
        <color rgb="FFFF0000"/>
        <rFont val="Times New Roman"/>
        <family val="1"/>
      </rPr>
      <t xml:space="preserve">                                                                                                  </t>
    </r>
    <r>
      <rPr>
        <i/>
        <sz val="12"/>
        <rFont val="Times New Roman"/>
        <family val="1"/>
      </rPr>
      <t xml:space="preserve">
                                                                                                                                                                                                                                                                                                                              </t>
    </r>
    <r>
      <rPr>
        <b/>
        <sz val="12"/>
        <rFont val="Times New Roman"/>
        <family val="1"/>
      </rPr>
      <t>Progress on Shadow Indicator 2:</t>
    </r>
    <r>
      <rPr>
        <sz val="12"/>
        <rFont val="Times New Roman"/>
        <family val="1"/>
      </rPr>
      <t xml:space="preserve"> </t>
    </r>
    <r>
      <rPr>
        <b/>
        <u/>
        <sz val="12"/>
        <rFont val="Times New Roman"/>
        <family val="1"/>
      </rPr>
      <t>a) WETLAND REHABILITATION</t>
    </r>
    <r>
      <rPr>
        <b/>
        <sz val="12"/>
        <rFont val="Times New Roman"/>
        <family val="1"/>
      </rPr>
      <t xml:space="preserve"> (100% achieved):</t>
    </r>
    <r>
      <rPr>
        <sz val="12"/>
        <rFont val="Times New Roman"/>
        <family val="1"/>
      </rPr>
      <t xml:space="preserve"> 21.9 ha</t>
    </r>
    <r>
      <rPr>
        <sz val="12"/>
        <color indexed="10"/>
        <rFont val="Times New Roman"/>
        <family val="1"/>
      </rPr>
      <t xml:space="preserve"> </t>
    </r>
    <r>
      <rPr>
        <sz val="12"/>
        <rFont val="Times New Roman"/>
        <family val="1"/>
      </rPr>
      <t xml:space="preserve">of coastal wetland were desilted and enhanced to improve flood attenuation capacity by end of project. This comprise 12.3 ha of wetland improved at Anse Royale coastal wetland, 0.8ha of wetland improved at Caiman coastal wetland and 8.8ha of wetland improved at North East Point coastal wetland. The EBA method of rehabilitation has been very effective in desilting and expanding the wetlands to improve flood attenuation services, to enable the resident community to adapt to climae-0induced coastal flooding. A further 1ha of wetland is expected to be reprofiled and enhanced after the completion of the North East Point wetland rehabilitation works by October 2021. 
</t>
    </r>
    <r>
      <rPr>
        <b/>
        <u/>
        <sz val="12"/>
        <rFont val="Times New Roman"/>
        <family val="1"/>
      </rPr>
      <t>b) INFORMATION PROVIDED TO NATIONAL PLANS TO ENHANCE WETLAND PROTECTION</t>
    </r>
    <r>
      <rPr>
        <b/>
        <sz val="12"/>
        <rFont val="Times New Roman"/>
        <family val="1"/>
      </rPr>
      <t xml:space="preserve"> (100% achieved):</t>
    </r>
    <r>
      <rPr>
        <sz val="12"/>
        <rFont val="Times New Roman"/>
        <family val="1"/>
      </rPr>
      <t xml:space="preserve"> This shadow indicator proposed at Mid-term of the project was wrongly spelt and implies the information provided to national plans to enhance wetland protection. This target has been achieved as the project provided direct technical review of the national wetland policy that was finalised and approved by the Seychelles Government in February 2019. The project team provided technical input in stakeholder consultative meetings during the drafting of both the national water policy approved by the Government in July 2017 and the Seychelles' National Climate Change policy. EBA principles for watershed management have been incorporated into these national policies following a participatory approach that ensured the project team was consulted during the drafting of these national plans. </t>
    </r>
  </si>
  <si>
    <r>
      <t xml:space="preserve">Since the construction of the project's 2 water reservoirs in the Baie Lazare catchment and with an additional 3rd wetland reprofiled, there is a regulated base flow in the Baie Lazare river and wetlands as the wetlands are now providing adequate water storage that prevents flood flows further downstream. This has been achieved through the gabion retaining walls that the project has constructed to create these water reservoirs. There is no hydrological data for Mare Aux Cochons for now as the PUC were not recording the base flow in the catchment at the start of the project due to their malfunctioning equipment.  The EBA project has however, set up it's own monitoring station in the Baie Lazare water catchment.                                                                                                                                                                                                                                                                                                                         </t>
    </r>
    <r>
      <rPr>
        <b/>
        <sz val="12"/>
        <color theme="1"/>
        <rFont val="Times New Roman"/>
        <family val="1"/>
      </rPr>
      <t>Progress against Shadow Indicator 3: COMMUNITY PARTICIPATE IN DECISON-MAKING</t>
    </r>
    <r>
      <rPr>
        <sz val="12"/>
        <color theme="1"/>
        <rFont val="Times New Roman"/>
        <family val="1"/>
      </rPr>
      <t xml:space="preserve"> (100% achieved): 3 representatives of the watershed committees are members of the Rivers committee and they are involved in the decision-making process and actively participate in visits planned by this ad hoc committee of the PUC. The EBA hydrologist was elected as Vice Chairperson of the committee in January 2020. This has increased the project’s influence to build the capacity of committee members in implementing ecosystem-based adaptation approach to water resource management. Additionally, the civil society participation in watershed management has increased from former years as the project has set up 5 watershed committees (Praslin, Baie Lazare, Caiman, North East Point and Mont Plaisir committees) that are engaged in water resource management activities. Other project partners involved includes NGOs S4S and MCSS, the Seychelles National Youth Council, 3 independent youth group (1. Val denD’Or youth group, 2. PARLEY group and 3. the Pathfinder Club of the Seventh-day Adventist Church). Almost all of the stakeholders are mostly aware of the adverse  impacts of climate change on the wetland and forest ecosystems and they are highly responsive to the project's community-based rehabilitation works in their watersheds. </t>
    </r>
  </si>
  <si>
    <r>
      <t xml:space="preserve">Attaining this indicator is beyond the project’s control. In spite of the EBA project’s intervention to increase the catchment storage capacity of the Bougainville wetland, the Public Utilities Corporation (PUC) water resource manager has recently confirmed that PUC has not yet supplied water to the PUC water users, stating that the Public Health Authority has not yet certified the upper Bougainville wetland (catchment) for use.  [PUC has monitored the raw water quality to determine water treatment, but however reported that laboratory results from samples taken twice in 2019 indicated that iron and manganese levels were above the maximum admissible concentration of 0.3mg/l. PUC stated that they need to further upgrade their Bougainville raw water pump and treatment plant in order to use the water from the wetland. However, the EBA project took the reading from the PUC metres installed at the PUC water station and recorded a cumulative reading of 92,070m3 of water flowing to the station since the EBA project's intervention to enhance the upland wetland. Furthermore, the Department of Agriculture is the other Development sector services that is more responsive to the evolving needs of the farming community, from the changing and variable climate. Since the improvement of the largest upland wetland at Bougainville (Baie Lazare), the Department of Agriculture has installed both water pipes and water meter, which has recorded a cumulative 64,472m3 of water, which is being supplied to 40 farms. In addition, the SAA has also recorded a cumulative 24,607 m3 of water supplied to 6 farms on the Anse Royale coast to combat salt water intrusion. The  project has also recorded a cumulative 45,377m3 of water at the Dame le Roi upland wetland that was improved to provide water for the farming community </t>
    </r>
    <r>
      <rPr>
        <sz val="12"/>
        <rFont val="Times New Roman"/>
        <family val="1"/>
      </rPr>
      <t xml:space="preserve">in Baie Lazare. However, the Agriculture sector has not yet constructed their own water station to be able to provide more water to another 6 farmers who can benefit from gravitational pull. They are working on financing their pump station by quarter 4 of 2021. 
                                                                                    </t>
    </r>
    <r>
      <rPr>
        <sz val="12"/>
        <color indexed="8"/>
        <rFont val="Times New Roman"/>
        <family val="1"/>
      </rPr>
      <t xml:space="preserve">                                                                                                                                                                                                                                                                               </t>
    </r>
    <r>
      <rPr>
        <b/>
        <sz val="12"/>
        <rFont val="Times New Roman"/>
        <family val="1"/>
      </rPr>
      <t>Progress against Shadow indicator 4 :</t>
    </r>
    <r>
      <rPr>
        <sz val="12"/>
        <rFont val="Times New Roman"/>
        <family val="1"/>
      </rPr>
      <t xml:space="preserve"> As reported at indicator 1, the enhancement of the in-watershed water retention capacity is reported as follows: A total of 89.3% of the project's mid-term shadow indicator target has been achieved. To date 46,452m3 of water storage has been created by the project in the Baie Lazare, Caiman and Mont Plaisir watersheds. These include 3 upland wetlands that have been improved in the Baie Lazare watershed, with a total storage capacity of 25,102m3 at the Bougainville upland wetland, 6,000m3 at the Dame le Roi upland wetland. For this reporting period the project has successfully enhanced a new upland wetland at Val d'Endor (still in Baie Lazare watershed), to provide a further11,300m3 water storage.  The project has completed the enhancement of this third new wetland and its newly constructed gabion weir, by December 2020. Furthermore, the project maintains the 3,000m3 water storage in the improved upland wetland that was enhanced at Les Cannelles, connecting to the Mont Plaisir watershed,  and also maintains another 1,000m3 water storage in a small upland wetland that was enhanced at Mont Plaisir, flowing downstream to the Anse Royale coastal ecosystem.</t>
    </r>
  </si>
  <si>
    <r>
      <rPr>
        <sz val="12"/>
        <rFont val="Times New Roman"/>
        <family val="1"/>
      </rPr>
      <t>Since the project has enhanced the upland wetland at Baie Lazare and constructed 3 gabion-retaining wall to create 3 water reservoirs, the water storage capacity has been increased to 
42,402 m3 in the Baie Lazare watershed, with:  
 25,102 m3 at the Bougainville wetland, 
6,000 m3 at the Baie Lazare, Dam Le Roi wetland 
11,300 m3 at the Baie Lazare, Val d'En Dor wetland number 3.</t>
    </r>
    <r>
      <rPr>
        <sz val="12"/>
        <color rgb="FF7030A0"/>
        <rFont val="Times New Roman"/>
        <family val="1"/>
      </rPr>
      <t xml:space="preserve">
</t>
    </r>
    <r>
      <rPr>
        <sz val="12"/>
        <color indexed="8"/>
        <rFont val="Times New Roman"/>
        <family val="1"/>
      </rPr>
      <t xml:space="preserve">
</t>
    </r>
    <r>
      <rPr>
        <b/>
        <sz val="12"/>
        <color indexed="8"/>
        <rFont val="Times New Roman"/>
        <family val="1"/>
      </rPr>
      <t xml:space="preserve">Progress on Shadow Indicator 5: </t>
    </r>
    <r>
      <rPr>
        <u/>
        <sz val="12"/>
        <color indexed="8"/>
        <rFont val="Times New Roman"/>
        <family val="1"/>
      </rPr>
      <t>MONITORING RIVER FLOW</t>
    </r>
    <r>
      <rPr>
        <sz val="12"/>
        <color indexed="8"/>
        <rFont val="Times New Roman"/>
        <family val="1"/>
      </rPr>
      <t xml:space="preserve"> (100% achieved) :The project is collecting  data at monitoring stations set up at Baie Lazare watershed. </t>
    </r>
    <r>
      <rPr>
        <sz val="12"/>
        <rFont val="Times New Roman"/>
        <family val="1"/>
      </rPr>
      <t xml:space="preserve"> Those permanent stations confers an advantage of participatory monitoring with UniSey assisting the project with analysis following the water quality tests undertaken by the project. </t>
    </r>
    <r>
      <rPr>
        <sz val="12"/>
        <color indexed="15"/>
        <rFont val="Times New Roman"/>
        <family val="1"/>
      </rPr>
      <t xml:space="preserve"> </t>
    </r>
    <r>
      <rPr>
        <sz val="12"/>
        <color indexed="8"/>
        <rFont val="Times New Roman"/>
        <family val="1"/>
      </rPr>
      <t xml:space="preserve">Data from the Baie Lazare river monitoring stations set up </t>
    </r>
    <r>
      <rPr>
        <sz val="12"/>
        <rFont val="Times New Roman"/>
        <family val="1"/>
      </rPr>
      <t xml:space="preserve">by the project provides the project team with a baseline for long term water resource management in the catchment. As a result of the water retention facility constructed by the project in 2017 at Baie Lazare, water is now available to farmers all year round. Water flowing from the rehabilitated wetland  flows to the PUC water station below the project’s small-scale water reservoir and will be available year round when PUC will be able to treat and abstract to supply to water users.   </t>
    </r>
  </si>
  <si>
    <t xml:space="preserve">The Mid Term Evaluation noted the complexity of measuring this indicator as the PUC stream gauges are not functional throughout the year to measure volume of raw water production. However the volume of raw water has increased significantly since the creation of the project's water reservoir at Bougainville and form wetland enhancement in the Baie Lazare watershed. The PUC has installed water meters at their water station below the project's physical asset and have recorded a cumulative figure of 92,070m3 of water available to provide a more reliable water supply to water users in the Baie Lazare. catchment.  During the lifespan of the project, PUC has built their own water abstraction barrage in the Mare Aux Cochons catchment, in 2020. PUC is planning to start abstraction by the 1st quarter 2022. However, the EBA project was unable to obtain data to measure the August mean daily discharge on the Mare Aux Cochons rivers since the start of the project, as the PUC stream gauge was dysfunctional. This was beyond the EBA project team's control, but the project collaborated by conducting site visits with the PUC engineers and providing technical guidance at the time of construction. The project even offered to build a small gabion-retaining weir to act as a filter at the new PUC Mare Ax Cochons water barrage, but offer was not considered.                                                                                                                                                                                                    </t>
  </si>
  <si>
    <t xml:space="preserve">The project has made progress with 3 watershed management plans completed for Caiman, Mont Plaisir and Praslin watersheds. These are ready for implementation. A draft for Baie Lazare has been submitted for review.  Upon completion of the plans , the Baie Lazare management plan will cover 360 ha, the Caiman watershed management plan will cover 238ha, the Praslin watershed management plan will cover 464ha and the Mont Plaisir watershed management plan will cover 183ha. The EBA project has submitted the 3 watershed management plans to the Ministry of Agriculture, Climate Change and Environment by March 2022, including the draft for Baie Lazare. 
</t>
  </si>
  <si>
    <t xml:space="preserve">The project has made progress towards increasing resilience in all five target catchments through a combination of forest or vegetation management, soft engineering solutions to increase water retention capacity, the collection of new information through survey and scientific research and the promotion of policy instruments. Practical examples include: construction of 3 gabion weirs (reservoirs) in Baie Lazare (see indicator 1), restoration of forest in Baie Lazare, Caiman and Fond B'Offay Catchments (see indicator 1) and the development of catchment sensitive LUPs and National Park Management Plans (see indicator 6)
The target for "total rehabilitation" is taken to be areas where forest has been rehabilitated and wetlands restored (noting that habitat cannot be fully rehabilitated in the time frame of a project because of the time required for native species to establish and grow to a size where they compete with and suppress non-native plants) Forest restoration underway in four catchments: 110ha have benefitted from rehabilitation management and a further 14ha are having management implemented at end of reporting period (see shadow indicators below). In addition native forest has been planted and is establishing around 4 rehabilitated wetlands where the development of closed canopy forest will supress invasive non-native species.
The method for forest rehabilitation, requires selective removal of non-native species and maintenance for the protective shade forming forest canopy creating optimal conditions for the regeneration of shade tolerant native species. The method developed through extensive academic collaboration with partner organisations is now best practice for sustainable forest management on Mahe and Praslin. This method prevents the harmful incursion of more non-native invasive plants, but requires step-wise process where non-native species are progressively removed and native species allowed to regenerate naturally and/or are planted by teams of volunteers. Forest areas brought under management have had repeated treatments to control regenerating non-native plants (i.e. regrowth from cut stumps and to undertake reinforcement planting).  
The project has established 3 tree nurseries for the production of native stock have been established in Baie Lazare and in two Schools and are producing and/or housing stock for planting at project sites. In addition renovation of the existing nursery at UniSey is also being undertaken. 
Progress against Shadow Indicator 8:  a) MORNE SEYCHELLLOIS (0% achieved): however rehabilitation of 12ha is underway. The complexity and sensitivity of working in the National Park required extensive survey and a multi-disciplinary study that have analysed the vegetation and societal pressures of this watershed. These baseline research guides forest the forest rehabilitation and recommended that a smaller area be managed using an experimental approach in favour of attempting larger areas which may not be sustained b) FOND B'OFFAY (100% achieved &amp; surpassed): 23ha in Fond B'Offay (Praslin National Park) under sustainable management, in partnership with the Terrestrial Restoration Action Society (TRASS). c)  CAIMAN (100% achieved &amp; surpassed): 56ha in Caiman Catchment under sustainable management d) BAIE LAZARE (100% achieved &amp; surpassed): 27ha in Baie Lazare Catchment under sustainable management, and d) MONT PLAISIR (50% achieved): 3.96ha Mont Plaisir Catchment under sustainable management with a further 3.5ha under management.
</t>
  </si>
  <si>
    <r>
      <t xml:space="preserve"> The project is currently developing an integrated shoreline management plan for the Anse Royale coastal area. The consultancy has started in quarter 3 of 2021, and the component of the tidal sluice gates will be analysed and discussed in this management plan. 
</t>
    </r>
    <r>
      <rPr>
        <b/>
        <sz val="12"/>
        <rFont val="Times New Roman"/>
        <family val="1"/>
      </rPr>
      <t xml:space="preserve">Progress against The Shadow Indicator 10a: </t>
    </r>
    <r>
      <rPr>
        <u/>
        <sz val="12"/>
        <rFont val="Times New Roman"/>
        <family val="1"/>
      </rPr>
      <t>WETLAND REHABILITATED</t>
    </r>
    <r>
      <rPr>
        <sz val="12"/>
        <rFont val="Times New Roman"/>
        <family val="1"/>
      </rPr>
      <t xml:space="preserve"> (100% achieved):</t>
    </r>
    <r>
      <rPr>
        <b/>
        <sz val="12"/>
        <rFont val="Times New Roman"/>
        <family val="1"/>
      </rPr>
      <t xml:space="preserve">  </t>
    </r>
    <r>
      <rPr>
        <sz val="12"/>
        <rFont val="Times New Roman"/>
        <family val="1"/>
      </rPr>
      <t>21.9ha of coastal wetland have been rehabilitated. These include 
• 12.3ha coastal wetland enhanced at Anse Royale (2017-2019) 
• 8.8ha coastal wetland enhanced at North East Point (2018-2021).
• 0.8ha coastal wetland enhanced at Caiman (2020)</t>
    </r>
    <r>
      <rPr>
        <b/>
        <sz val="12"/>
        <rFont val="Times New Roman"/>
        <family val="1"/>
      </rPr>
      <t xml:space="preserve">
</t>
    </r>
  </si>
  <si>
    <r>
      <t xml:space="preserve">To date, a total of 21.9ha of wetlands have been rehabilitated to provide flood attenuation. These include 
• 12.3ha coastal wetland enhanced at Anse Royale (2017-2019) 
• 8.8ha coastal wetland enhanced at North East Point (2018-2021).
• 0.8ha coastal wetland enhanced at Caiman (2020). Community-based revegetation activities were organised to plant approximately 7000 native trees and palms planted at the rehabilitation areas (Anse Royale and North East Point) and work non native vegetation is ongoing to prevent it overwhelming saplings. However, native trees have already formed a canopy in some areas of Anse Royale and underplanting with shade tolerant palms has been undertaken to create a natural forest structure that will be resilient to incursion of invasive species.                                                                                                                                                                                                                                                                 </t>
    </r>
    <r>
      <rPr>
        <b/>
        <sz val="12"/>
        <rFont val="Times New Roman"/>
        <family val="1"/>
      </rPr>
      <t>Progress against The Shadow Indicator 10c:</t>
    </r>
    <r>
      <rPr>
        <sz val="12"/>
        <rFont val="Times New Roman"/>
        <family val="1"/>
      </rPr>
      <t xml:space="preserve"> </t>
    </r>
    <r>
      <rPr>
        <u/>
        <sz val="12"/>
        <rFont val="Times New Roman"/>
        <family val="1"/>
      </rPr>
      <t xml:space="preserve">WETLAND REHABILITATED </t>
    </r>
    <r>
      <rPr>
        <sz val="12"/>
        <rFont val="Times New Roman"/>
        <family val="1"/>
      </rPr>
      <t>(100% achieved): As mentioned in Indicator 2, work on flood attenuation services has focused on rehabilitation of 21.9ha of Anse Royale, Caiman and North East Point coastal wetlands.</t>
    </r>
  </si>
  <si>
    <r>
      <t>The Integrated Shoreline Management Plan (ISMP) was finalis</t>
    </r>
    <r>
      <rPr>
        <sz val="12"/>
        <rFont val="Times New Roman"/>
        <family val="1"/>
      </rPr>
      <t>ed by September 2020, with the consultant recommending</t>
    </r>
    <r>
      <rPr>
        <sz val="12"/>
        <color indexed="8"/>
        <rFont val="Times New Roman"/>
        <family val="1"/>
      </rPr>
      <t xml:space="preserve"> management interventions that includes beach berm rehabilitation along the North East Point shoreline. The project is planning additional tree planting to revegetate and strengthen the sand dunes and the back beach area in quarter 3 and quarter 4 of 2021, with the assistance of the resident community, watershed community and the Climate Adaptation and Management Section (CAMS). The project has already recruited a contractor to start the installation of bollards along selected parts of the coastal area to further protect the back beach area from erosion. This work is starting in August 2021 and will be monitored closely by the Climate Adaptation and Management Section.                                                                                                                                                                                                                                                                                                                                 </t>
    </r>
    <r>
      <rPr>
        <b/>
        <sz val="12"/>
        <color indexed="8"/>
        <rFont val="Times New Roman"/>
        <family val="1"/>
      </rPr>
      <t>Progress against The Shadow Indicator 10d:</t>
    </r>
    <r>
      <rPr>
        <sz val="12"/>
        <rFont val="Times New Roman"/>
        <family val="1"/>
      </rPr>
      <t xml:space="preserve"> </t>
    </r>
    <r>
      <rPr>
        <u/>
        <sz val="12"/>
        <rFont val="Times New Roman"/>
        <family val="1"/>
      </rPr>
      <t>WETLAND REHABILITATED</t>
    </r>
    <r>
      <rPr>
        <sz val="12"/>
        <rFont val="Times New Roman"/>
        <family val="1"/>
      </rPr>
      <t xml:space="preserve"> (100% achieved): As mentioned in Indicator 2, work on flood attenuation services has focused on rehabilitation of 21.9ha of Anse Royale, Caiman and North East Point coastal wetlands. The reprofiling works are enhanced by on-going vegetation management on the banks of the wetland as part of the restoration programme to provide flood attenuation services. This will strengthen the beach berms to provide a barrier for coastal flooding.         </t>
    </r>
    <r>
      <rPr>
        <sz val="12"/>
        <color indexed="8"/>
        <rFont val="Times New Roman"/>
        <family val="1"/>
      </rPr>
      <t xml:space="preserve">                                                                                  </t>
    </r>
    <r>
      <rPr>
        <b/>
        <sz val="12"/>
        <color indexed="10"/>
        <rFont val="Times New Roman"/>
        <family val="1"/>
      </rPr>
      <t/>
    </r>
  </si>
  <si>
    <r>
      <t xml:space="preserve">An estimated  2534ha of upland wetland ecosystem, 107ha of forest ecosystem, 21.9ha of coastal wetland ecosystem, 1242ha of watersheds, 305ha of integrated shoreline management will have increased resilience to climate change impacts by end of the project by March 2022. This comprise confirmed data recorded above as well as the remaining rehabilitation works at 4th and 5th wetlands that's planned before the project ends.                                                                                                                                                                                                                                                                              </t>
    </r>
    <r>
      <rPr>
        <b/>
        <sz val="12"/>
        <rFont val="Times New Roman"/>
        <family val="1"/>
      </rPr>
      <t xml:space="preserve">Progress against The Shadow Indicator 10e: </t>
    </r>
    <r>
      <rPr>
        <u/>
        <sz val="12"/>
        <rFont val="Times New Roman"/>
        <family val="1"/>
      </rPr>
      <t>WETLAND REHABILITATED</t>
    </r>
    <r>
      <rPr>
        <sz val="12"/>
        <rFont val="Times New Roman"/>
        <family val="1"/>
      </rPr>
      <t xml:space="preserve"> (100% achieved)</t>
    </r>
  </si>
  <si>
    <t>The Department of Agriculture has replicated the construction of the first small gabion-retaining weir as modelled by the EBA project, to act as a filter in the Les Canelles River, to allow a more steady flow of fresh water for the farms affected by salt water intrusion at Anse Royale. The Coastal Adaptation Management Section of the Climate Change Department has learned valuable lessons n innovative ways of piloting wetland rehabilitation and enhancement using an EbA method. The opportunity exits for the Department of climate change to recommend the replication and scaling up of this flagship project to the Government when developing concepts for future climate adaptation projects. The Project Utilities Corporation has sought technical advice from the project hydrologist on climate adaptation intervention following the recent collapse of the terrace at one of their water tanks site on Praslin. During the last few months the country experienced certain periods of prolonged rainfall. As a result several areas where affected by flooding or landslides. The Institution required immediate remedial action to stabilize the terrace and prevent a repeated incident that could disrupt the national water supply operations. The space to construct a proper retaining structure is limited on site therefore PUC requested assistance from the EBA project to explore the possibility of using the gabions being used by the EBA project for the wetland enhancement works. In view that the EBA project has successfully carried out several interventions to build gabion-retaining walls to create water storage in enhanced wetlands, the PUC requested advice how to both undertake and replicate this work as well as on the materials used by the project. The EBA project has therefore recommended a consultancy to replicate the training on constructing a gabion-retaining wall to build the capacity of PUC practitioners in climate adaptation.</t>
  </si>
  <si>
    <t xml:space="preserve">The project has provided opportunities to improve the livelihoods of the communities, especially the water users in the target watersheds. The farmers now benefit from the increased water availability year round in Baie Lazare watershed, which is a predominantly agricultural district. This is as a direct result of the improvement of the ecosystem services from the EBA approach to wetland rehabilitation piloted by the EBA project. Five watershed committees have been successfully s(g) the organisational structure and functions of Water Management Area Committees up with members actively participating on a purely voluntary basis to support watershed protection and management in their resident community. The project has engaged women, men, youth and the elderly in the project activities, making it a gender-inclusive, community-based effort. Family dynamics have been involved and strengthened as a result of community based activities organised by the wetlands and community engagement specialist team. The project has successfully built the capacity of local community members to operate as local community based organisations whose future role will now be analysed as possible Water Management Area Committees in the new Water Bill being developed through the new consultancy. The successful revegetation of the riverine, riparian and wetland ecosystems have been purely a community-based initiative coordinated by the EBA project. The resident communities at large spearheaded by watershed committees in the target watersheds have led the tree planting and removal of invasive vines in these water catchments. Private contractors were enlisted only to assist for a few weeks due to COVID-19 restrictions in the latter part of this project cycle in quarter 2. Two watershed committees have already registered as NGOS or Community-Based Organisations and the remaining three are in preparator phase, with their constitutions in place and other documents. </t>
  </si>
  <si>
    <t xml:space="preserve">Better communications between the project team and the stakeholders in the development sectors, including officers in the same department. Better coordination of joint project work needing support from the different sections in the department of environment and climate change, being in the same ministry and from other development sectors such as agriculture, transport. Earlier joint monitoring task force could have been set up as an in-house mechanism to jointly monitor project sites relevant to the wetland unit's work and coastal adaptation section's work. More advice should have been provided at the onset and a more robust mechanism for evaluation should have been set up. It is not standard operational procedure for a project team to undertake both monitoring and evaluation of a project. </t>
  </si>
  <si>
    <t xml:space="preserve">The learning objective to have a common understanding of the Ecosystem Based Adaptation approach to watershed management was established at the start of the project and has now been met, as EBA is now more widely understood and accepted in the Seychelles and EBA methods are bring replicated in other project areas outside target watersheds. Another learning objective was for the stakeholders and local communities to become more familiar with native and non native plant species, being able to identify the impacts of invasive plants in and around wetlands to inform strategies of forest management. Learning different techniques in wetland restoration and conservation is an objective that has been attained through the capacity building segment of the project and for stakeholders to learn the best practices in mangrove restoration. To increase participants awareness of climate change and appropriate strategies to introduce climate change to children and youth in schools. To increase community group leaders’ awareness of climate change and its expected impacts on
Seychelles’ main populated islands. To share tools to do rapid assessment of community vulnerability to climate change, and plan for
resilience. To inspire workshop participants to apply what they have learned to their grassroots community work in districts. 
</t>
  </si>
  <si>
    <t xml:space="preserve">As a result of malfunctioning equipment it has been difficult to obtain data from the Public Utilities Corporation on the increased or decreased flows in the rivers in the target watersheds. This has made it difficult to monitor and report progress on some project indicators, which was also beyond the control of the project team. Historical maps of the hydrology of the Islands, reports on the existence of a long time water authority in colonial times were hard to obtain, and often the EBA project hydrologist had to map the hydrology of the project sites using GPS and ground truthing exercises. </t>
  </si>
  <si>
    <t xml:space="preserve">Yes, the identification of learning objectives have enabled the watershed committee members and resident coastal communities to benefit from the enhanced ecosystem resilience of the wetland rehabilitation programme. This was done by learning and sharing knowledge on the different techniques in wetland restoration and conservation it has enhanced the ecosystem integrity and functional connectivity covering several hectares in the coastal areas of Seychelles. Lastly, the coastal and resident communities on Mahe and Praslin actively supports and benefit from the enhanced ecosystem water provisioning and flood buffering services provided through increased areas of resilience to climate change. Many project beneficiaries are already joining the project team to educate other locals about EBA approach in climate adaptation and some are even considering including climate adaption in their own planning processes and when developing project concepts. A knowledge of EbA has enabled the local population to learn better practices that safeguard the ecosystem services they depend on and this in turn has improved the livelihoods of farmers, resident communities and their families.  </t>
  </si>
  <si>
    <t xml:space="preserve">Late disbursement of the final tranche of funds received from UNDP in March 2022, impacted negatively on the final implementation in the last quarter of project implementation. Decisions were delayed or rushed and some activities had to be cancelled or postponed or reorganised. The Audits were not planned earlier than the last quarter of implementation, which added further burden on the project team and Programme Coordination Unit.                                                                                                                                                                                             
</t>
  </si>
  <si>
    <t xml:space="preserve">The EBA project followed the recommendations of the Department of Environment to undertake an Environmental Impact Assessment (EIA) as per regulations before considering the construction of a small water structure in the Glacis Noire wetland, which is located in the Praslin national Park. The project will adhere to the recommendations of the study that will start in August 2021. The contract for the EIA consultants have been endorsed in July 2021, and the consultant will start the scoping and consultative phase in August 2021, immediately after the submission of this report. </t>
  </si>
  <si>
    <t xml:space="preserve">The main lessons from the EBA project's implementing climate adaptation measures in the Seychelles maybe summarized as follows: (1) Full time technical staff and community engagement specialists piloting the EBA approaches and methods are valuable, as it is a trial and error basis.  (2) The project's research component and information on climate change impacts needs to be translated into language for the public and students (3) Community-based participatory approach, stakeholder and community engagement should be adopted early for more effective plans, strategies and implementation  (4) The results from the project outputs on how to use an EBA method to adapt to climate change needs to be supported in-country, to enable information to be shared with policy makers. (5) All relevant stakeholders need to be involved, not just the community, but information must be suited to the stakeholder group being engaged with. (6) Politicians, Sectoral level policy makers, planners need to be targeted with suitable material, site visits, visual outputs, especially if they see the visual outputs on the ground (pictures, leaflets). (7)Successful methods should be replicated through other incoming projects, especially to build-on existing project outputs (8) The development sector providing ecosystem services to the general public and resident communities are important stakeholders that should be engaged early 9e.g. Water Utilities company, Department of Agriculture and Environment, Public Health departments in the context of health issues such as the COVID-19, polluted wetlands, littering in project watersheds. (9) Experience with natural disasters such as forest fires is beneficial to prepare for climate adaptation, such as the knowledge of the fire fighters and National Parks rangers. (10) Regional cooperations can be strengthened if project teams reach out to an Embassy, as they can send practitioners to do audit to identify gaps and capacity needs analysis. These regional cooperations provide training opportunities for local practitioners, facilitated by the project. </t>
  </si>
  <si>
    <t xml:space="preserve">There is a high potential for the climate resilience measures of the EBA project and Adaptation Fund and UNDP programme to be replicated in other watersheds in the Seychelles and to be scaled up within and especially outside the project area. The GOS-UNDP-GEF Ridge to Reef project is a fully scaled project that is already operational and likely to replicate the approach of the AF-funded EBA project. The ridge to Reef project is already supporting the development of the watershed management plans for BaieLazare and Anse Royale. This is especially because the EBA project is not expected to support the implementation of the plans during its lifespan, which 2 will be  taken up by the EBA project. The Ridge to Reef project is also joining the EBA project to build and strengthen fire-fighting capacity of local stakeholders and fire-fighting practitioners on Praslin. This is already being successfully replicated in the planning sessions to train the practitioners on Mahe as well, post project intervention. This has been facilitated by the various equipment donated by the EBA project. The Climate Adaption Management section of the Department of Climate Change and the Public Utilities Corporation will build on the lessons learned from the wetland enhancement and wetland rehabilitation work piloted by the EBA project. The NGOs will learn how to upscale voluntary work in the environmental sector by observing the dynamics of the newly created watershed committees of the EBA project. </t>
  </si>
  <si>
    <t xml:space="preserve">The main lessons maybe summarized as follows: (1) Community-based participatory approach, stakeholder and community engagement should be adopted early for more effective plans, strategies and implementation  (2) All relevant stakeholders need to be involved, not just the community, but information must be suited to the stakeholder group being engaged with. (3) The project team should focus on piloting the adaptation interventions in order to test the effectiveness of the methods, which is a complex process in itself when there are little support from other stakeholders and decision-makers.  (3) The development sectors providing the ecosystem services enhanced by project intervention should consult the resident communities early in the project design and implementation.  (4) Public consultation is a priority to educate and raise awareness on intended adaptation intervention that are being proposed. Stakeholder engagement is kept to developing effective strategies and management plans.  (5)  The commitment of the University to adaptation interventions encourages the “mainstreaming” 
approach in academic studies, courses are developed using the projects concrete adaptation interventions. (6) citizens strategies are more effective when the institutional structure such as watershed committees are incorporated into policies and legislations, during the finalisation of legal frameworks. (7) Local leaders such as chairpersons of the watershed committees are very influential in acting as local catalysts to change in their resident communities and watersheds. Building their capacity, empowering them is vital to the success of the project's adaptation interventions. </t>
  </si>
  <si>
    <t xml:space="preserve">The GOS-GEF-UNDP Ridge to Reef project has started working in 2 of the water catchments of the EBA project, therefore forest management and capacity building as well as watershed management plan implementation will be followed up and further implement through this project for the next 4 years. The EBA project have set up 5 watershed committees that are being registered as Community Based Organisations in the targeted watersheds. These committees have already been recognised by the Ministry, and the potential exists for them to be considered as having a role to play as possible water management area committees in the new Water Bill being developed in quarter 3. </t>
  </si>
  <si>
    <t xml:space="preserve">Aside from international research on the principles of the UNFCCC and other country-driven initiatives to inform the development of the technical report in preparation to request for Adaptation Fund finance, existing information and data from a number of sectors and individuals have been valuable to inform the project development. These report provided background information to assist the preparation of a project proposal to the Adaptation Fund. It was prepared based on the Ecosystem-based adaptation approach to watershed services for water supply and flood control and identified issues and opportunities for implementing this component. This informed the expected outcomes of component 1to increase water availability during the dry season and to reduce flooding during the wet season. Some of these included local reports on national adaptation to climate change in the context of drainage and flood impact mitigation, reports on coastal assessments, sites selection and detailed investment plans for the granitic islands of Seychelles. In terms of agricultural sector, the project component was informed by report on surveying and monitoring of coastal agricultural area for the management of soil salinity and sodicity as a result of climate change. In addition, reports on the lowland forest restoration has guided the forest rehabilitation and research of the project. The Seychelles Second National Communication (SSNC) under the UNFCCC, 2007 was useful and the report on Government of Seychelles, National Action Plan for Sustainable Land Management, UNDP, June 2011 also provided guidance. Historical knowledge and historical data from project beneficiaries have been helpful in assisting the project team to understanding the different dynamics that were in place decades before the Adaptation-funded EBA project concept was drafted. These include historical data on the sand and coastal dynamics of the North act Point coastal area, that has helped to inform the development of the integrated shoreline management plan. Advise from farmers following years of good practice have assisted with the successful revegetation of the wetland sites. These studies, mainly from the local indigenous population and local experts, with some international research or consultancies done by scientists and foreign experts. 
</t>
  </si>
  <si>
    <t xml:space="preserve">Project Progress to date is rated as Highly Satisfactory by the Ministry of Agriculture, Climate Change and Environment as it has made great inroads in ensuring ecosystem based adaptation approaches are incorporated in selected sites. The Minister for Environment stated that "this EBA project is a demonstration that with some ingenuity, and a planning process that focuses on the local population, resources for climate adaptation can be used in a way that provides maximum benefit in the present, whilst also creating the conditions for future climate resilience. Its outputs, and the changes that these are bringing to the Val D’Endor farming community makes for an inspiring story of belief in common goals and community collaboration. It has changed how we perceive agricultural adaptation to climate change, and in a fundamental way has changed the community through a demonstration of what is possible when people think, plan and act together". The project has demonstrated how nature-based solutions such as improvement and cleaning of wetlands, revegetation of riparian areas results in healthier ecosystems that increases the community’s resilience to the adverse impacts of climate change because of the freshwater services they now provide. The project has strengthened the enhancement of coastal and upland wetlands at selected high vulnerability sites (North East Point and Anse Royale), increase freshwater inputs at Baie Lazare, Anse Royale coast. This has assisted in maintaining wetland ecosystem processes, promote EbA in restoring some wetland functions and improved connectivity of wetland systems at selected locations. 
The project has improved biodiversity services at targeted wetlands such as Baie Lazare wetlands, and has implemented an adaptation strategy to help resident communities in the watershed adapt to drought and coastal flooding. Adopting these nature-based solutions have delivered vital benefits to the environment, the general population which now uses them for water and as recreational sites and will hopefully deliver benefits to the economy in the near future.  
The project has demonstrated that stakeholder engagement, community-based consultation, self-policing and cooperation are prerequisite for ecosystem and climate resilience, as well as for sustainable water management. The Ministry of Environment is currently analysing EbA in water resource management as a result of the project’s legal consultancy to develop a national Water Bill. A series of consultative meetings to develop watershed management plans and integrated shoreline management plans are ongoing and all contribute towards stakeholder engagement, to review good practices and share experiences on ecosystem-based approaches in water resource management. The example of this project shows that nature-based solutions make rivers and wetlands more resilient to climate change.
</t>
  </si>
  <si>
    <t xml:space="preserve">Forest rehabilitation was finally successfully piloted in the Mare Aux Cochons catchment, by the latter part of the project. The forest rehabilitation work to restore fire degrade lands on Praslin (Fond B’offay) catchment  by the local NGO Terrestrial Restoration Action Society of Seychelles (TRASS) was also successfully completed. 2 knowledge products were submitted as a result of this completion. Forest rehabilitation involving an agro-forestry component will be continued for 2 sites, namely Baie Lazare and Mont Plaisir, by a partner project the GOS-UNDP-GEF Ridge to Reef project. With the lessons learnt from the EBA project, this other project is focusing on more in-depth capacity building sessions for farmers and contractors, to enable them to play a more active role in sustaining forest rehabilitation in these catchments. </t>
  </si>
  <si>
    <r>
      <rPr>
        <b/>
        <u/>
        <sz val="12"/>
        <rFont val="Times New Roman"/>
        <family val="1"/>
      </rPr>
      <t>Outcome 1 for output 1.2:</t>
    </r>
    <r>
      <rPr>
        <sz val="12"/>
        <rFont val="Times New Roman"/>
        <family val="1"/>
      </rPr>
      <t xml:space="preserve"> The project is enhancing the existing rehabilitated upland wetland at Bougainville in the targeted Baie Lazare watershed by rehabilitating a further 1.5ha to increase the storing capacity and encourage native species to populate the area .The project created a second small scale water storage and detention facility at Dame Le Roi to provide an additional 6000 cubic metres of freshwater for the farming community in the Baie Lazare catchment. Together with the first water storage facility at Bougainville in 2018, the project has been able to provide freshwater security for the residents of Baie Lazare, specifically farmers, as the EBA method to store water in a natural wetland ecosystem is assisting the community to adapt to drought. The Ministry of Environment and the Ministry of Agriculture are discussing ways to improve water resource management and allocation for all water users as a result of the project intervention. A co-management agreement is being proposed to ensure that water users in the Baie Lazare catchment benefits from the ecosystem services provided by the rehabilitated forests and wetland. The Public Utilities Corporation have expressed an interest in replicating this successful EBA approach to water stora</t>
    </r>
    <r>
      <rPr>
        <sz val="12"/>
        <color indexed="8"/>
        <rFont val="Times New Roman"/>
        <family val="1"/>
      </rPr>
      <t>ge to lessen i</t>
    </r>
    <r>
      <rPr>
        <sz val="12"/>
        <rFont val="Times New Roman"/>
        <family val="1"/>
      </rPr>
      <t>mpacts on the natural environment.                                                                           To enlarge the river wetland and its bank at a selected site in the Baie Lazare watershed,</t>
    </r>
    <r>
      <rPr>
        <sz val="12"/>
        <color indexed="8"/>
        <rFont val="Times New Roman"/>
        <family val="1"/>
      </rPr>
      <t xml:space="preserve"> the project has procured a contractor to undertake phase 2 for an additional 1.5ha reprofiling. The re-profiled wetland will allow for improved water storage and habitat rehabilitation using native species in this freshwater habitat, thus providing guarantee of species survival, and allow better water flows during rainy season and mitigate the impacts of flash flood events.</t>
    </r>
  </si>
  <si>
    <r>
      <rPr>
        <b/>
        <sz val="12"/>
        <rFont val="Times New Roman"/>
        <family val="1"/>
      </rPr>
      <t xml:space="preserve">1.2 Creation of a small scale water storage and detention facilities: </t>
    </r>
    <r>
      <rPr>
        <sz val="12"/>
        <rFont val="Times New Roman"/>
        <family val="1"/>
      </rPr>
      <t>This output is the most visual and highly satisfactory result of the Seychelles Adaptation-funded EBA project. The project geo-hydrologist has successfully piloted an Ecosystem Based Adaptation approach to restoring the fresh water ecosystem in line with SDG5 15 "Life on Land", SDG 13 "Climate action" and SDG 6 "clean water and sanitation for all". Output 1.2 of this flagship project has motivated the project to pilot the enhancement of polluted and clogged upland and coastal wetlands in an attempt to restore the ecosystem services, improve resilience of coastal wetlands and improve the wetland ecosystem services for resident communities. The project has  rehabilitated 1 last additional wetland in the Baie Lazare watershed by this reporting period, making a total of 4 upland wetlands that have been enhanced in Baie Lazare catchment alone, using an EBA approach. The enhancement of the North East Point coastal wetland was also completed in areas identified as the project site, and where feasible. This has greatly alleviated the problem of coastal flooding in the area of north east point. The Ministry will follow up on the  sustainability of wetland maintenance, as per their mandate. This will be supported by voluntary efforts of the watershed committees and other residents, including schools. In summary, in terms of total water catchment storage capacity, project intervention has increased the storage capacity to 46,452 m3 by July 2021. The breakdown by project site is as follows: 
• 42,402 m3 in total in the Baie Lazare watershed
• 1,000 m3 at the Mont Plaisir wetland
• 3,000 m3 at les Cannelles wetland
• 50 m3 at the Les Cannelles river</t>
    </r>
    <r>
      <rPr>
        <b/>
        <sz val="12"/>
        <rFont val="Times New Roman"/>
        <family val="1"/>
      </rPr>
      <t xml:space="preserve">
                                                                                                                                                                      </t>
    </r>
    <r>
      <rPr>
        <b/>
        <u/>
        <sz val="12"/>
        <rFont val="Times New Roman"/>
        <family val="1"/>
      </rPr>
      <t>21.9ha of coastal wetlands have been enhanced, cleaned and rehabilitated:</t>
    </r>
    <r>
      <rPr>
        <sz val="12"/>
        <rFont val="Times New Roman"/>
        <family val="1"/>
      </rPr>
      <t xml:space="preserve">
• 12.3ha of wetland at Anse Royale (2017-2019) 
</t>
    </r>
    <r>
      <rPr>
        <sz val="12"/>
        <color rgb="FFFF0000"/>
        <rFont val="Times New Roman"/>
        <family val="1"/>
      </rPr>
      <t>• 8.8ha of wetland at North East Point (2018-2022)</t>
    </r>
    <r>
      <rPr>
        <sz val="12"/>
        <rFont val="Times New Roman"/>
        <family val="1"/>
      </rPr>
      <t xml:space="preserve">
• 0.8ha of wetland at Caiman (2020)
</t>
    </r>
    <r>
      <rPr>
        <b/>
        <u/>
        <sz val="12"/>
        <rFont val="Times New Roman"/>
        <family val="1"/>
      </rPr>
      <t>6.6ha of upland wetlands have been enhanced, cleaned and rehabilitated:</t>
    </r>
    <r>
      <rPr>
        <sz val="12"/>
        <rFont val="Times New Roman"/>
        <family val="1"/>
      </rPr>
      <t xml:space="preserve">
• 3.0 ha at the Bougainville wetland
• 0.2 ha at the Dame Le Roi wetland
• 1.5 ha at the new Val d'En Dor wetland
• 0.5 ha capacity at the Mont Plaisir wetland
• 1.4 ha at les Cannelles wetland
</t>
    </r>
    <r>
      <rPr>
        <b/>
        <sz val="12"/>
        <rFont val="Times New Roman"/>
        <family val="1"/>
      </rPr>
      <t>For output 1.2.5</t>
    </r>
    <r>
      <rPr>
        <sz val="12"/>
        <rFont val="Times New Roman"/>
        <family val="1"/>
      </rPr>
      <t xml:space="preserve">, the EIA report has been submitted to the Ministry following completion of the EIA study. The ministry will now appraise the report and it will be placed on public inspection as well, before a final decision is taken. Based on the project's aim to  improve the availability of fire suppression water supply in the Praslin watershed, while maintaining the integrity of this protected landscape, the project has further developed the capacity of forest-fighting practitioners, project stakeholders on Praslin in a training seminar in July 2021. The project has purchased additional modern forest fire equipment's from Reunion Island, that has been used during the training. Therefore the international relations through regional cooperation with the Reunion Island  Fire and Rescue services has been strengthened and His Excellency, the French Ambassador for Seychelles continues to provide support to the EBA project and partners. There is new synergy between the Adaptation Fund project and the GEF-funded Ridge to Reef project, that is also replicating some of the EBA project's outputs by further building the capacity of the partner institutions on Praslin to become more responsive to prevent, combat and adapt to forest-fires induced by climate change. </t>
    </r>
  </si>
  <si>
    <t>2.1 Ecosystem based measures for flood protection on an urban shoreline are in place by end of project.                                                                                        2.2  Ecosystem based measures for flood protection and mitigating salt water intrusion in an agricultural and tourism development area are in place by end of project.</t>
  </si>
  <si>
    <r>
      <rPr>
        <b/>
        <sz val="12"/>
        <rFont val="Times New Roman"/>
        <family val="1"/>
      </rPr>
      <t>3.1. Policy and legal framework:</t>
    </r>
    <r>
      <rPr>
        <sz val="12"/>
        <rFont val="Times New Roman"/>
        <family val="1"/>
      </rPr>
      <t xml:space="preserve"> By the end of the project, a final draft Integrated Water Resource Management Bill was submitted to the Ministry. The Bill will now be sent to the Cabinet, for the Government to follow up and to propose a regulatory entity structure for water and its functions, and provide a scope of work (TOR) to later produce the regulations for the Water Act. A partner UNDP-GEF project (Ridge to Reef) will thereafter draft the regulations. Lessons learned are captured at the Lessons learned sheet of this PPR.                                                                                                                                                                     </t>
    </r>
    <r>
      <rPr>
        <b/>
        <sz val="12"/>
        <rFont val="Times New Roman"/>
        <family val="1"/>
      </rPr>
      <t>3.2.  Capacity development:</t>
    </r>
    <r>
      <rPr>
        <sz val="12"/>
        <rFont val="Times New Roman"/>
        <family val="1"/>
      </rPr>
      <t xml:space="preserve"> The project had a robust capacity building programme that provides a variety of training for project stakeholders, focusing on the local residents in the communities directly impacted by project intervention. A cumulative total of approximately 250 project beneficiaries and stakeholders have been trained in EBA wetland and forest restoration techniques by March 2022. These included youth, elderly, men and women, covering the gender aspect in the capacity building sessions.                                                                                                                         </t>
    </r>
    <r>
      <rPr>
        <b/>
        <sz val="12"/>
        <rFont val="Times New Roman"/>
        <family val="1"/>
      </rPr>
      <t>3.3 Lessons learned and knowledge dissemination:</t>
    </r>
    <r>
      <rPr>
        <sz val="12"/>
        <rFont val="Times New Roman"/>
        <family val="1"/>
      </rPr>
      <t xml:space="preserve"> A Portfolio Monitoring mission was held by the Adaptation Fund, the EBA project team, the executing and implementing entity in November 201 to disseminate lessons learnt by the project. The project has successfully completed documentaries about project output and these are available locally to the local population and also online. The AF also wrote a story from the PMM and has shared a video on its website, to communicate the outputs and results form the Seychelles EBA project. This is accessible on the following link:                                                                                 </t>
    </r>
    <r>
      <rPr>
        <sz val="12"/>
        <color indexed="10"/>
        <rFont val="Times New Roman"/>
        <family val="1"/>
      </rPr>
      <t xml:space="preserve">  https://www.adaptation-fund.org/pdfjs/web/viewer.html?file=https://www.adaptation-fund.org/wp-content/uploads/2022/04/Adaptation-Story_Seychelles_English.pdf
https://www.adaptation-fund.org/project-story-adaptation-fund-in-seychelles/                                                                                                                              </t>
    </r>
    <r>
      <rPr>
        <sz val="12"/>
        <rFont val="Times New Roman"/>
        <family val="1"/>
      </rPr>
      <t xml:space="preserve">                                                                                                                                                                                                                                   With regards to knowledge dissemination, the project has produced more than 50 knowledge products since inception, which are shared with stakeholder groups, local and international partners on a continual basis. </t>
    </r>
  </si>
  <si>
    <r>
      <t>The EBA project manager and implementation team agrees with the Terminal evaluation of the UNDP consultant that the project can be rated as</t>
    </r>
    <r>
      <rPr>
        <b/>
        <sz val="12"/>
        <rFont val="Times New Roman"/>
        <family val="1"/>
      </rPr>
      <t xml:space="preserve"> </t>
    </r>
    <r>
      <rPr>
        <sz val="12"/>
        <rFont val="Times New Roman"/>
        <family val="1"/>
      </rPr>
      <t>Satisfactory (S) in some areas and Highly Satisfactory in others.</t>
    </r>
  </si>
  <si>
    <t>Under Component 1, the project has continued with native species revegetation and management in the various catchment areas. In 2020, with the change in Government, there have been some institutional changes and the Ministry now holds the portfolio for Agriculture, Climate Change and Environment. Of the key priorities highlighted by the new government is the control and management of invasives- which is one of the key objectives of the EbA project that focuses on reforestation and restoration of vegetative eco-systems.
A key challenge in 2021, has been the surge in COVID-19 related cases within the community and subsequent public health restrictions that impeded planned activities. Similarly in early 2022, with the spike in Omicron cases there were some challenges to project implementation given the public health measures. Furthermore, the scientific advisor on the project also left in July 2021- with the end of project tasks and activities being delegated to members of the project team. The Terminal Evaluation commenced in Dec 2021 and field mission in January 2022. It was preceded by a Virtual Project Performance Monitoring Mission conducted by the AF in Nov 2021.
In terms of implementation challenges, the issues of private land ownership and access to select sites remains. 
The project made tremendous progress on the expanding water storage facilities in select sites through expansion and restoration of the wetlands using natural materials such as rocks, and  aggregates. A total of 3 upland wetlands covering more than 6 ha have been restored and expanded using the EBA approach which has greatly benefitted the farming community in Seychelles. Overall the project has increased the water capacity by over 46,000 cubic metres in various sites.
Coastal watersheds also have been rehabilitated greatly improving water channels and flows especially at Anse Royale and North East Point. This represents more than 20 ha of coastal watersheds having been rehabilitated under the project.
Forest- fire fighting training and capacity building has been delivered in partnership with the French Embassy and regional cooperation with Reunion. 
The EBA techniques and best practices have laid the groundwork and enhanced synergies between other projects such as the GEF Funded Ridge to Reef project and also the GCCA+ project on La Digue and the COMESA project aimed to enhance farmer resilience through climate smart agricultural techniques.</t>
  </si>
  <si>
    <t>The Policy for the mainstreaming of EBA principles has been more positive in the latter phase of the project implementation period, with the legislative component of the project finally attaining the targeted development of an integrated Water Resources Management Bill.</t>
  </si>
  <si>
    <r>
      <t>Status of risk:</t>
    </r>
    <r>
      <rPr>
        <sz val="12"/>
        <rFont val="Times New Roman"/>
        <family val="1"/>
      </rPr>
      <t xml:space="preserve"> Retired
 The Ministry of Agriculture, Climate Change and Environment has  successfully led the finalisation of the Integrated Water Resources Management Bill through the EBA project funds. Stakeholders and politicians have been involved in the drafting and development of the Bill, and the Ministry, the executing entity will ensure that the final draft is sent to the Cabinet of Ministers for review. </t>
    </r>
  </si>
  <si>
    <t xml:space="preserve">In general, the COVID-19 pandemic has affected the project operations and results achievement. The latter part of project activities and implementation were delayed by the restrictions on certain activities in the country. Most of this had been eased by March 2022, upon the near departure of the project team. </t>
  </si>
  <si>
    <t xml:space="preserve">The project struggled with the final implementation in the last quarter of 2022, due to delayed funds received from the UNDP in March 2022.  This resulted in rushed implementation prior to the project teams departure, as the project was going through the final UNDP audit. </t>
  </si>
  <si>
    <t xml:space="preserve">The result can be classified as good. Out of 5 established watershed committees, 2 are led by female chairpersons(2 youth) and the other 3 by male chairpersons(1 youth). A total of 21 women (47%) and 24 men (53%), including senior citizens, are members of the watershed committees (a breakdown by committee is provided below). There are presently no members with physical disabilities but the latter are invited to participate in project events.                                                                                                                                                                             Composition of the 5 watershed committees established under the project since inception: 
o Baie Lazare watershed committee led by female youth chairperson, with a total of 10 members (4M and 6F including 3 youth) 
o Caiman watershed committee led by Male elderly chairperson, with a total of 7 members  (4M and 3F)
o Mont Plaisir watershed committee led by male  chairperson, with a total of 13 members  (7M and 6Fincluding 1 youth) 
o Praslin watershed committee led by Female  chairperson, with a total of 8 members (5M and 3F including 2 youth both females) .                                           North East Point  watershed committee led by male youth  chairperson, with a total of 7 members 45M and 3F including 1 youth ). Most wetland and forest rehabilitation works are globally attributed to men but the EBA project targeted all gender, including men, women, youth and elderly in all training provided for the watershed committees. The mandatory participation of women in all activities organised for the watershed committees has been fully operationalised and both the Government and community members now recognise women's role in contributing to local decision making in water resource management. 1 female and 2 male from the watershed committees are official members of the Rivers Committee, an ad hoc committee of the Public Utilities Corporation (PUC) that takes decisions in water resource management matters nationally.  </t>
  </si>
  <si>
    <r>
      <t>As this was the last year, and due to COVID-19 restrictions in place from earlier years, few training sessions were organised. The project ensures that women, men, youth and the elderly are beneficiaries of capacity develop</t>
    </r>
    <r>
      <rPr>
        <sz val="11"/>
        <rFont val="Times New Roman"/>
        <family val="1"/>
      </rPr>
      <t xml:space="preserve">ment programs planned by the project.                                                                                                          The following training have been organised by this reporting period: 1. . Forest Fire capacity building training  and 2. On site practical training in gabion installation/ All participants received a training certificate and a t-shirt after the training. The project has however, conducted many training seminars in the last 6 years. </t>
    </r>
  </si>
  <si>
    <r>
      <t>Satisfactory. More female participants have been involved in contractual works during this reporting perio</t>
    </r>
    <r>
      <rPr>
        <sz val="11"/>
        <rFont val="Times New Roman"/>
        <family val="1"/>
      </rPr>
      <t xml:space="preserve">d. With a total of 8 female applicants participating in submission of bids for the project consultancies advertised in June 2020 to July 2021, and all 8 were successfully awarded contracts and were recruited either as individual consultants or as part of a consulting team. </t>
    </r>
  </si>
  <si>
    <t xml:space="preserve">Satisfactory. In spite of the COVID-19 adversely impacting the training and capacity building segments of the project, female participants have been involved in all training seminars organised during this reporting period.  </t>
  </si>
  <si>
    <t xml:space="preserve">Good. in June 2019, the Programme Coordination Unit withing the MEECC, recruited a female gender consultant to conduct gender analyses for all donor funded projects (GEF and AF) being implemented by the PCU, including the EBA project. A gender action plan was also developed for each project to implement, with recommendations for more gender inclusive training programme and a number of gender-related indicators that the project can use to measure inclusivity. The project community engagement specialist has considered the recommendations brought forward into the planning of community-based activities and events. </t>
  </si>
  <si>
    <t xml:space="preserve">Yes. The Implementing Entity has provided equal training opportunities for women, youth, the elderly and youth in all capacity building sessions planned in this reporting period. </t>
  </si>
  <si>
    <t xml:space="preserve">The programme coordination unit ensures that there is a statement on all advertisement of consultancies in the local newspapers to encourage female participants to also apply for works placed on tender. The EBA project activities have been gender targeted to include people living with physical disabilities as well as empower women in decision-making on the community-based watershed committees and on the Rivers committee. These have been reflected in training sessions, tree planting events, vegetation management activities and participation on the watershed committees. The project has ensured that there is gender reporting in the progress report as gender-related data are collated during all project activities. Special leave were granted to parents during the identified cases of COVID-19 in the country particularly when the schools were closed from 16 March 2020 to 18 June 2020. </t>
  </si>
  <si>
    <t xml:space="preserve">The Executing Entity (MACCE) has ensured that Environmental Impact Assessment was conducted for the proposed water retention structure on Praslin at Glacis Noire, protected area. The final report was submitted to the Ministry and public for review. The decision will be taken by the ministry post project implementation. The result can either be supported by future donor funded projects for implementation or the ministry may adopt the "Do-nothing" approach based on the results of the study. </t>
  </si>
  <si>
    <t xml:space="preserve">Yes, appropriate assessments of sites have resulted in detection of risk to biodiversity and community interest. As per the project document, the Environmental Impact Assessment study to determine the feasibility of the proposed water control structure for the Glacis noire wetland on Praslin Island was completed and submitted for review. The decision will be taken by the ministry post project implementation. The result can either be supported by future donor funded projects for implementation or the ministry may adopt the "Do-nothing" approach based on the results of the study. </t>
  </si>
  <si>
    <t>Shoreline management plans completed; increased capacity of watersheds in uplands</t>
  </si>
  <si>
    <t xml:space="preserve">None to report. For the past occurrence in the previous reporting year, the Executing Entity (MACCE) has ensured that Environmental Impact Assessment was conducted for the proposed water retention structure on Praslin at Glacis Noire, protected area. The final report was submitted to the Ministry and public for review. The decision will be taken by the ministry post project implementation. The result can either be supported by future donor funded projects for implementation or the ministry may adopt the "Do-nothing" approach based on the results of the study. </t>
  </si>
  <si>
    <r>
      <t xml:space="preserve"> The project has successfully completed the rehabilitation of an upland wetland at Les Canelles that is now facilitating water abstraction from the watershed to distribute freshwater for irrigation to the 6 farmers on the coastal plains of Anse Royale through gravitational pull. The Seychelles Agricultural Agency also constructed and replicated a small gabion weir in the Les Canelles river, to test the EBA method of trapping sediments in critical waterways. As a result, an increased flow of freshwater is now available to assist the farmers to further combat the salinity in their farm ponds. Since salinity in the coastal ground water is difficult to address in the coastal area due to the impacts climate change (salt intrusion from sea level rise),  the project took an adaptive management approach and with approval from the Project Steering Committee, proposed to make use of the ecosystem service provided by upland wetland rehabilitation interventions and supply 6 coastal farmers with fresh water. The project and the Seychelles Agricultural Agency (SAA) are also encouraging farmers to use adaptive measures such as smart irrigation schemes to reduce consumption.
</t>
    </r>
    <r>
      <rPr>
        <b/>
        <sz val="12"/>
        <rFont val="Times New Roman"/>
        <family val="1"/>
      </rPr>
      <t xml:space="preserve">Progress against The Shadow Indicator 11: </t>
    </r>
    <r>
      <rPr>
        <u/>
        <sz val="12"/>
        <rFont val="Times New Roman"/>
        <family val="1"/>
      </rPr>
      <t>SALINITY LEVELS REDUCED</t>
    </r>
    <r>
      <rPr>
        <sz val="12"/>
        <rFont val="Times New Roman"/>
        <family val="1"/>
      </rPr>
      <t xml:space="preserve"> (100% achieved): 3 bulk water meters (for high flow rates) have been installed to measure the EBA project’s freshwater input into irrigation on the farms. Additionally, SAA have installed an irrigation line from the watershed to provide freshwater to the farms. By supplying fresh water from upland reservoirs, the project has shown a 100% reduction in salinity levels in the irrigation line during the dry season, although this intervention does not directly address saline conditions within the soil.</t>
    </r>
  </si>
  <si>
    <r>
      <t xml:space="preserve">No institutional mechanisms. 
Little information available regarding functional connectivity, watershed integrity and water balance of watersheds.
Incomplete and ad hoc specifications for ecosystem rehabilitation. 
Few government or NGO staff experienced in watershed or wetland rehabilitation. 
                                                                                  </t>
    </r>
    <r>
      <rPr>
        <b/>
        <i/>
        <u/>
        <sz val="12"/>
        <color indexed="10"/>
        <rFont val="Times New Roman"/>
        <family val="1"/>
      </rPr>
      <t>Proposed Shadow baseline 14:</t>
    </r>
    <r>
      <rPr>
        <sz val="12"/>
        <color indexed="10"/>
        <rFont val="Times New Roman"/>
        <family val="1"/>
      </rPr>
      <t xml:space="preserve">
No watershed committees or other bodies to facilitate participatory management established</t>
    </r>
    <r>
      <rPr>
        <sz val="12"/>
        <color indexed="8"/>
        <rFont val="Times New Roman"/>
        <family val="1"/>
      </rPr>
      <t xml:space="preserve">
</t>
    </r>
  </si>
  <si>
    <t xml:space="preserve">The Rivers Committee has started meeting following easement of the covid-19 restrictions. The Watershed committee members are enow permanent members on the committee and participates actively in decision-making. </t>
  </si>
  <si>
    <t xml:space="preserve">Two in depth studies to inform and establish baselines for measuring effectiveness of forest rehabilitation have been carried out in Baie Lazare and Mare aux Cochons watersheds, however, follow up assessments could not be undertaken due to Covid restrictions in 2020. This provides data from two representative sites, one lowland forest and one mesic level forest.  In addition expert survey assessments have been carried out in Mare aux Cochons (x2) and on Praslin. The project has also developed a foundation course in wetland rehabilitation to educate project stakeholders including Government stakeholders and members of the community on the use of EBA methods in wetland restoration.
Partnerships with ETH Zurich and the University of Seychelles have produced technical standards for monitoring, data collection and provided the basis for some training. </t>
  </si>
  <si>
    <t xml:space="preserve">A total of approximately 250 persons from the communities, development sectors, watershed committees, Government agencies, and NGOs have been trained by the EBA project to date.  The EBA project organised further training on forest fire fighting for institutional partners on Praslin in November 2021. Furthermore, in partnership with the GOS-GEF-UNDP Ridge to Reef project, a training was organised by the Ridge to Reef project to train on-field forest fire officers at the systemic level on Praslin. The EBA project hydrologist was part of the organising team who provided technical support during the training. 5 watershed committees were established by the EBA project and are still operational. 3 are now officially registered as Associations, as Community Based Organisations (CBOs) by end of project. </t>
  </si>
  <si>
    <t xml:space="preserve">More than 50 knowledge products have been developed by the project since inception to raise awareness and build capacity of a broad-based stakeholder group at the national level. These are being widely used by project stakeholders, including schools, development sectors, CBO's, resident communities, watershed committees, NGOs and members of the public. For this reporting period a number of knowledge products have been produced. These include: i).2 scientific papers a) Community participation in rehabilitating of degraded forest on Praslin b}. ii). 2 mangroves signboards raising awareness on the biodiversity and importance of mangrove forests.  iiI) 7 information boards about the different EBA wetland sites   iv) Information booklet on EBA methods and good practices is being developed v) 4 posters and 5 stickers raising awareness on forest fires are being developed vi)10 Tv spots raising awareness on environment issues and promoting EBA approaches are being developed. 1 wetland rehabilitation manual developed by the Chairperson of a watershed committee.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</si>
</sst>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_-* #,##0.00_-;\-* #,##0.00_-;_-* &quot;-&quot;??_-;_-@_-"/>
    <numFmt numFmtId="165" formatCode="_-&quot;£&quot;* #,##0.00_-;\-&quot;£&quot;* #,##0.00_-;_-&quot;£&quot;* &quot;-&quot;??_-;_-@_-"/>
    <numFmt numFmtId="166" formatCode="dd\-mmm\-yyyy"/>
    <numFmt numFmtId="167" formatCode="_-[$$-409]* #,##0.00_ ;_-[$$-409]* \-#,##0.00\ ;_-[$$-409]* &quot;-&quot;??_ ;_-@_ "/>
  </numFmts>
  <fonts count="109"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b/>
      <u/>
      <sz val="11"/>
      <color indexed="8"/>
      <name val="Calibri"/>
      <family val="2"/>
    </font>
    <font>
      <i/>
      <sz val="11"/>
      <color indexed="8"/>
      <name val="Calibri"/>
      <family val="2"/>
    </font>
    <font>
      <i/>
      <sz val="11"/>
      <name val="Calibri"/>
      <family val="2"/>
    </font>
    <font>
      <i/>
      <sz val="9"/>
      <color indexed="8"/>
      <name val="Calibri"/>
      <family val="2"/>
    </font>
    <font>
      <sz val="12"/>
      <name val="Times New Roman"/>
      <family val="1"/>
    </font>
    <font>
      <sz val="12"/>
      <color indexed="10"/>
      <name val="Times New Roman"/>
      <family val="1"/>
    </font>
    <font>
      <b/>
      <sz val="12"/>
      <color indexed="53"/>
      <name val="Times New Roman"/>
      <family val="1"/>
    </font>
    <font>
      <sz val="12"/>
      <color indexed="53"/>
      <name val="Times New Roman"/>
      <family val="1"/>
    </font>
    <font>
      <i/>
      <sz val="12"/>
      <color indexed="10"/>
      <name val="Times New Roman"/>
      <family val="1"/>
    </font>
    <font>
      <i/>
      <sz val="12"/>
      <color indexed="8"/>
      <name val="Times New Roman"/>
      <family val="1"/>
    </font>
    <font>
      <sz val="8"/>
      <name val="Calibri"/>
      <family val="2"/>
    </font>
    <font>
      <i/>
      <sz val="10"/>
      <color indexed="53"/>
      <name val="Arial"/>
      <family val="2"/>
    </font>
    <font>
      <b/>
      <i/>
      <sz val="12"/>
      <color indexed="8"/>
      <name val="Times New Roman"/>
      <family val="1"/>
    </font>
    <font>
      <b/>
      <i/>
      <sz val="12"/>
      <color indexed="53"/>
      <name val="Times New Roman"/>
      <family val="1"/>
    </font>
    <font>
      <b/>
      <i/>
      <sz val="12"/>
      <color indexed="10"/>
      <name val="Times New Roman"/>
      <family val="1"/>
    </font>
    <font>
      <sz val="11"/>
      <color indexed="10"/>
      <name val="Calibri"/>
      <family val="2"/>
    </font>
    <font>
      <sz val="11"/>
      <name val="Calibri"/>
      <family val="2"/>
    </font>
    <font>
      <b/>
      <u/>
      <sz val="11"/>
      <name val="Calibri"/>
      <family val="2"/>
    </font>
    <font>
      <b/>
      <i/>
      <u/>
      <sz val="12"/>
      <color indexed="10"/>
      <name val="Times New Roman"/>
      <family val="1"/>
    </font>
    <font>
      <b/>
      <i/>
      <sz val="11"/>
      <color indexed="10"/>
      <name val="Calibri"/>
      <family val="2"/>
    </font>
    <font>
      <i/>
      <u/>
      <sz val="11"/>
      <name val="Calibri"/>
      <family val="2"/>
    </font>
    <font>
      <u/>
      <sz val="12"/>
      <name val="Times New Roman"/>
      <family val="1"/>
    </font>
    <font>
      <i/>
      <u/>
      <sz val="12"/>
      <color indexed="10"/>
      <name val="Times New Roman"/>
      <family val="1"/>
    </font>
    <font>
      <b/>
      <u/>
      <sz val="12"/>
      <color indexed="10"/>
      <name val="Times New Roman"/>
      <family val="1"/>
    </font>
    <font>
      <b/>
      <i/>
      <u/>
      <sz val="12"/>
      <color indexed="8"/>
      <name val="Times New Roman"/>
      <family val="1"/>
    </font>
    <font>
      <b/>
      <u/>
      <sz val="12"/>
      <name val="Times New Roman"/>
      <family val="1"/>
    </font>
    <font>
      <b/>
      <u/>
      <sz val="12"/>
      <color indexed="8"/>
      <name val="Times New Roman"/>
      <family val="1"/>
    </font>
    <font>
      <b/>
      <sz val="12"/>
      <color indexed="10"/>
      <name val="Times New Roman"/>
      <family val="1"/>
    </font>
    <font>
      <i/>
      <sz val="11"/>
      <color indexed="10"/>
      <name val="Times New Roman"/>
      <family val="1"/>
    </font>
    <font>
      <i/>
      <sz val="12"/>
      <name val="Times New Roman"/>
      <family val="1"/>
    </font>
    <font>
      <b/>
      <i/>
      <u/>
      <sz val="12"/>
      <name val="Times New Roman"/>
      <family val="1"/>
    </font>
    <font>
      <u/>
      <sz val="12"/>
      <color indexed="8"/>
      <name val="Times New Roman"/>
      <family val="1"/>
    </font>
    <font>
      <b/>
      <i/>
      <sz val="11"/>
      <color indexed="10"/>
      <name val="Times New Roman"/>
      <family val="1"/>
    </font>
    <font>
      <sz val="10"/>
      <color indexed="8"/>
      <name val="Calibri"/>
      <family val="2"/>
    </font>
    <font>
      <sz val="12"/>
      <color indexed="15"/>
      <name val="Times New Roman"/>
      <family val="1"/>
    </font>
    <font>
      <sz val="11"/>
      <color indexed="63"/>
      <name val="Times New Roman"/>
      <family val="1"/>
    </font>
    <font>
      <b/>
      <sz val="11"/>
      <color indexed="63"/>
      <name val="Times New Roman"/>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b/>
      <sz val="11"/>
      <color theme="1"/>
      <name val="Calibri"/>
      <family val="2"/>
      <scheme val="minor"/>
    </font>
    <font>
      <sz val="11"/>
      <color rgb="FFFF0000"/>
      <name val="Calibri"/>
      <family val="2"/>
      <scheme val="minor"/>
    </font>
    <font>
      <sz val="11"/>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b/>
      <sz val="11"/>
      <color rgb="FF000000"/>
      <name val="Times New Roman"/>
      <family val="1"/>
    </font>
    <font>
      <b/>
      <sz val="11"/>
      <color theme="1"/>
      <name val="Times New Roman"/>
      <family val="1"/>
    </font>
    <font>
      <b/>
      <sz val="11"/>
      <color rgb="FF9C6500"/>
      <name val="Calibri"/>
      <family val="2"/>
      <scheme val="minor"/>
    </font>
    <font>
      <sz val="9"/>
      <color rgb="FF9C6500"/>
      <name val="Calibri"/>
      <family val="2"/>
      <scheme val="minor"/>
    </font>
    <font>
      <sz val="12"/>
      <color theme="1"/>
      <name val="Times New Roman"/>
      <family val="1"/>
    </font>
    <font>
      <b/>
      <sz val="16"/>
      <color theme="1"/>
      <name val="Times New Roman"/>
      <family val="1"/>
    </font>
    <font>
      <i/>
      <sz val="12"/>
      <color theme="1"/>
      <name val="Times New Roman"/>
      <family val="1"/>
    </font>
    <font>
      <b/>
      <sz val="12"/>
      <color theme="1"/>
      <name val="Times New Roman"/>
      <family val="1"/>
    </font>
    <font>
      <sz val="11"/>
      <color theme="1"/>
      <name val="Times"/>
    </font>
    <font>
      <b/>
      <sz val="12"/>
      <color rgb="FFFF0000"/>
      <name val="Times New Roman"/>
      <family val="1"/>
    </font>
    <font>
      <i/>
      <sz val="12"/>
      <color rgb="FFFF6600"/>
      <name val="Times New Roman"/>
      <family val="1"/>
    </font>
    <font>
      <b/>
      <u/>
      <sz val="12"/>
      <color rgb="FFFF6600"/>
      <name val="Times New Roman"/>
      <family val="1"/>
    </font>
    <font>
      <b/>
      <sz val="9"/>
      <color theme="1"/>
      <name val="Calibri"/>
      <family val="2"/>
      <scheme val="minor"/>
    </font>
    <font>
      <b/>
      <i/>
      <sz val="11"/>
      <color theme="1"/>
      <name val="Calibri"/>
      <family val="2"/>
      <scheme val="minor"/>
    </font>
    <font>
      <i/>
      <sz val="11"/>
      <color theme="1"/>
      <name val="Calibri"/>
      <family val="2"/>
      <scheme val="minor"/>
    </font>
    <font>
      <i/>
      <sz val="11"/>
      <name val="Calibri"/>
      <family val="2"/>
      <scheme val="minor"/>
    </font>
    <font>
      <b/>
      <sz val="11"/>
      <color rgb="FFFF0000"/>
      <name val="Calibri"/>
      <family val="2"/>
      <scheme val="minor"/>
    </font>
    <font>
      <sz val="11"/>
      <color rgb="FFFF0000"/>
      <name val="Times New Roman"/>
      <family val="1"/>
    </font>
    <font>
      <sz val="10"/>
      <color rgb="FFFF0000"/>
      <name val="Times New Roman"/>
      <family val="1"/>
    </font>
    <font>
      <i/>
      <sz val="11"/>
      <color rgb="FFFF0000"/>
      <name val="Times New Roman"/>
      <family val="1"/>
    </font>
    <font>
      <sz val="9"/>
      <color rgb="FFFF0000"/>
      <name val="Calibri"/>
      <family val="2"/>
      <scheme val="minor"/>
    </font>
    <font>
      <b/>
      <sz val="11"/>
      <color rgb="FFFF0000"/>
      <name val="Times New Roman"/>
      <family val="1"/>
    </font>
    <font>
      <sz val="11"/>
      <name val="Calibri"/>
      <family val="2"/>
      <scheme val="minor"/>
    </font>
    <font>
      <i/>
      <sz val="11"/>
      <color theme="1"/>
      <name val="Times New Roman"/>
      <family val="1"/>
    </font>
    <font>
      <sz val="11"/>
      <color rgb="FF222222"/>
      <name val="Times New Roman"/>
      <family val="1"/>
    </font>
    <font>
      <sz val="12"/>
      <color rgb="FFFF0000"/>
      <name val="Times New Roman"/>
      <family val="1"/>
    </font>
    <font>
      <sz val="12"/>
      <color rgb="FFFF6600"/>
      <name val="Times New Roman"/>
      <family val="1"/>
    </font>
    <font>
      <b/>
      <sz val="11"/>
      <color rgb="FFFFFFFF"/>
      <name val="Times New Roman"/>
      <family val="1"/>
    </font>
    <font>
      <b/>
      <sz val="11"/>
      <color theme="0"/>
      <name val="Times New Roman"/>
      <family val="1"/>
    </font>
    <font>
      <b/>
      <sz val="16"/>
      <color theme="1"/>
      <name val="Calibri"/>
      <family val="2"/>
      <scheme val="minor"/>
    </font>
    <font>
      <sz val="18"/>
      <color theme="1"/>
      <name val="Calibri"/>
      <family val="2"/>
      <scheme val="minor"/>
    </font>
    <font>
      <sz val="12"/>
      <color rgb="FF7030A0"/>
      <name val="Times New Roman"/>
      <family val="1"/>
    </font>
    <font>
      <sz val="12"/>
      <color theme="1"/>
      <name val="Calibri"/>
      <family val="2"/>
      <scheme val="minor"/>
    </font>
    <font>
      <sz val="8"/>
      <color rgb="FF000000"/>
      <name val="Segoe UI"/>
      <family val="2"/>
    </font>
    <font>
      <sz val="11"/>
      <color rgb="FF0070C0"/>
      <name val="Times New Roman"/>
      <family val="1"/>
    </font>
    <font>
      <u/>
      <sz val="11"/>
      <name val="Calibri"/>
      <family val="2"/>
    </font>
  </fonts>
  <fills count="18">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rgb="FFFFF4C5"/>
        <bgColor indexed="64"/>
      </patternFill>
    </fill>
    <fill>
      <patternFill patternType="solid">
        <fgColor theme="6" tint="0.79998168889431442"/>
        <bgColor indexed="64"/>
      </patternFill>
    </fill>
    <fill>
      <patternFill patternType="solid">
        <fgColor theme="6" tint="0.59996337778862885"/>
        <bgColor indexed="64"/>
      </patternFill>
    </fill>
    <fill>
      <patternFill patternType="solid">
        <fgColor theme="8" tint="0.79998168889431442"/>
        <bgColor indexed="64"/>
      </patternFill>
    </fill>
    <fill>
      <patternFill patternType="solid">
        <fgColor rgb="FFFFFFFF"/>
        <bgColor rgb="FF000000"/>
      </patternFill>
    </fill>
    <fill>
      <patternFill patternType="solid">
        <fgColor rgb="FFFFEB9C"/>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rgb="FFFFFF00"/>
        <bgColor indexed="64"/>
      </patternFill>
    </fill>
    <fill>
      <patternFill patternType="solid">
        <fgColor theme="9" tint="0.39997558519241921"/>
        <bgColor indexed="64"/>
      </patternFill>
    </fill>
  </fills>
  <borders count="6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rgb="FF000000"/>
      </right>
      <top style="medium">
        <color indexed="64"/>
      </top>
      <bottom style="medium">
        <color indexed="64"/>
      </bottom>
      <diagonal/>
    </border>
  </borders>
  <cellStyleXfs count="10">
    <xf numFmtId="0" fontId="0" fillId="0" borderId="0"/>
    <xf numFmtId="0" fontId="62" fillId="2" borderId="0" applyNumberFormat="0" applyBorder="0" applyAlignment="0" applyProtection="0"/>
    <xf numFmtId="164" fontId="61" fillId="0" borderId="0" applyFont="0" applyFill="0" applyBorder="0" applyAlignment="0" applyProtection="0"/>
    <xf numFmtId="166" fontId="61" fillId="0" borderId="0" applyFont="0" applyFill="0" applyBorder="0" applyAlignment="0" applyProtection="0"/>
    <xf numFmtId="164" fontId="61" fillId="0" borderId="0" applyFont="0" applyFill="0" applyBorder="0" applyAlignment="0" applyProtection="0"/>
    <xf numFmtId="0" fontId="63" fillId="3" borderId="0" applyNumberFormat="0" applyBorder="0" applyAlignment="0" applyProtection="0"/>
    <xf numFmtId="0" fontId="64" fillId="0" borderId="0" applyNumberFormat="0" applyFill="0" applyBorder="0" applyAlignment="0" applyProtection="0">
      <alignment vertical="top"/>
      <protection locked="0"/>
    </xf>
    <xf numFmtId="0" fontId="65" fillId="4" borderId="0" applyNumberFormat="0" applyBorder="0" applyAlignment="0" applyProtection="0"/>
    <xf numFmtId="44" fontId="61" fillId="0" borderId="0" applyFont="0" applyFill="0" applyBorder="0" applyAlignment="0" applyProtection="0"/>
    <xf numFmtId="165" fontId="61" fillId="0" borderId="0" applyFont="0" applyFill="0" applyBorder="0" applyAlignment="0" applyProtection="0"/>
  </cellStyleXfs>
  <cellXfs count="905">
    <xf numFmtId="0" fontId="0" fillId="0" borderId="0" xfId="0"/>
    <xf numFmtId="0" fontId="68" fillId="0" borderId="0" xfId="0" applyFont="1"/>
    <xf numFmtId="0" fontId="1" fillId="0" borderId="0" xfId="0" applyFont="1"/>
    <xf numFmtId="0" fontId="3"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0" fontId="1" fillId="5" borderId="2" xfId="0" applyFont="1" applyFill="1" applyBorder="1" applyProtection="1">
      <protection locked="0"/>
    </xf>
    <xf numFmtId="0" fontId="1" fillId="5" borderId="1" xfId="0" applyFont="1" applyFill="1" applyBorder="1" applyAlignment="1" applyProtection="1">
      <alignment vertical="top" wrapText="1"/>
      <protection locked="0"/>
    </xf>
    <xf numFmtId="0" fontId="1" fillId="5" borderId="3" xfId="0" applyFont="1" applyFill="1" applyBorder="1" applyProtection="1">
      <protection locked="0"/>
    </xf>
    <xf numFmtId="166" fontId="1" fillId="5" borderId="4" xfId="0" applyNumberFormat="1" applyFont="1" applyFill="1" applyBorder="1" applyAlignment="1" applyProtection="1">
      <alignment horizontal="left"/>
      <protection locked="0"/>
    </xf>
    <xf numFmtId="0" fontId="68"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68"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5" fillId="5" borderId="1" xfId="0" applyFont="1" applyFill="1" applyBorder="1" applyAlignment="1">
      <alignment vertical="top" wrapText="1"/>
    </xf>
    <xf numFmtId="0" fontId="15" fillId="5" borderId="1" xfId="0" applyFont="1" applyFill="1" applyBorder="1" applyAlignment="1">
      <alignment horizontal="center" vertical="top" wrapText="1"/>
    </xf>
    <xf numFmtId="0" fontId="69" fillId="6" borderId="5" xfId="0" applyFont="1" applyFill="1" applyBorder="1" applyAlignment="1">
      <alignment horizontal="center" vertical="center" wrapText="1"/>
    </xf>
    <xf numFmtId="0" fontId="16" fillId="7" borderId="6" xfId="0" applyFont="1" applyFill="1" applyBorder="1" applyAlignment="1">
      <alignment horizontal="left" vertical="top" wrapText="1"/>
    </xf>
    <xf numFmtId="0" fontId="1" fillId="7" borderId="7" xfId="0" applyFont="1" applyFill="1" applyBorder="1"/>
    <xf numFmtId="0" fontId="1" fillId="7" borderId="8" xfId="0" applyFont="1" applyFill="1" applyBorder="1" applyAlignment="1">
      <alignment horizontal="left" vertical="center"/>
    </xf>
    <xf numFmtId="0" fontId="1" fillId="7" borderId="8" xfId="0" applyFont="1" applyFill="1" applyBorder="1"/>
    <xf numFmtId="0" fontId="1" fillId="7" borderId="9" xfId="0" applyFont="1" applyFill="1" applyBorder="1"/>
    <xf numFmtId="0" fontId="1" fillId="7" borderId="10" xfId="0" applyFont="1" applyFill="1" applyBorder="1"/>
    <xf numFmtId="0" fontId="1" fillId="7" borderId="11" xfId="0" applyFont="1" applyFill="1" applyBorder="1"/>
    <xf numFmtId="0" fontId="1" fillId="7" borderId="0" xfId="0" applyFont="1" applyFill="1" applyAlignment="1">
      <alignment horizontal="left" vertical="center"/>
    </xf>
    <xf numFmtId="0" fontId="1" fillId="7" borderId="0" xfId="0" applyFont="1" applyFill="1"/>
    <xf numFmtId="0" fontId="1" fillId="7" borderId="10" xfId="0" applyFont="1" applyFill="1" applyBorder="1" applyAlignment="1">
      <alignment horizontal="left" vertical="center"/>
    </xf>
    <xf numFmtId="0" fontId="1" fillId="7" borderId="11" xfId="0" applyFont="1" applyFill="1" applyBorder="1" applyAlignment="1">
      <alignment horizontal="left" vertical="center"/>
    </xf>
    <xf numFmtId="0" fontId="1" fillId="7" borderId="0" xfId="0" applyFont="1" applyFill="1" applyAlignment="1">
      <alignment horizontal="left" vertical="center" wrapText="1"/>
    </xf>
    <xf numFmtId="0" fontId="1" fillId="7" borderId="12" xfId="0" applyFont="1" applyFill="1" applyBorder="1"/>
    <xf numFmtId="0" fontId="1" fillId="7" borderId="13" xfId="0" applyFont="1" applyFill="1" applyBorder="1" applyAlignment="1">
      <alignment horizontal="left" vertical="center" wrapText="1"/>
    </xf>
    <xf numFmtId="0" fontId="1" fillId="7" borderId="13" xfId="0" applyFont="1" applyFill="1" applyBorder="1" applyAlignment="1">
      <alignment vertical="top" wrapText="1"/>
    </xf>
    <xf numFmtId="0" fontId="1" fillId="7" borderId="14" xfId="0" applyFont="1" applyFill="1" applyBorder="1"/>
    <xf numFmtId="0" fontId="14" fillId="7" borderId="11" xfId="0" applyFont="1" applyFill="1" applyBorder="1" applyAlignment="1">
      <alignment vertical="top" wrapText="1"/>
    </xf>
    <xf numFmtId="0" fontId="14" fillId="7" borderId="10" xfId="0" applyFont="1" applyFill="1" applyBorder="1" applyAlignment="1">
      <alignment vertical="top" wrapText="1"/>
    </xf>
    <xf numFmtId="0" fontId="14" fillId="7" borderId="0" xfId="0" applyFont="1" applyFill="1"/>
    <xf numFmtId="0" fontId="14" fillId="7" borderId="0" xfId="0" applyFont="1" applyFill="1" applyAlignment="1">
      <alignment vertical="top" wrapText="1"/>
    </xf>
    <xf numFmtId="0" fontId="15" fillId="7" borderId="0" xfId="0" applyFont="1" applyFill="1" applyAlignment="1">
      <alignment vertical="top" wrapText="1"/>
    </xf>
    <xf numFmtId="0" fontId="7" fillId="7" borderId="12" xfId="0" applyFont="1" applyFill="1" applyBorder="1" applyAlignment="1">
      <alignment vertical="top" wrapText="1"/>
    </xf>
    <xf numFmtId="0" fontId="7" fillId="7" borderId="13" xfId="0" applyFont="1" applyFill="1" applyBorder="1" applyAlignment="1">
      <alignment vertical="top" wrapText="1"/>
    </xf>
    <xf numFmtId="0" fontId="7" fillId="7" borderId="14" xfId="0" applyFont="1" applyFill="1" applyBorder="1" applyAlignment="1">
      <alignment vertical="top" wrapText="1"/>
    </xf>
    <xf numFmtId="0" fontId="68" fillId="7" borderId="7" xfId="0" applyFont="1" applyFill="1" applyBorder="1" applyAlignment="1">
      <alignment horizontal="left" vertical="center"/>
    </xf>
    <xf numFmtId="0" fontId="68" fillId="7" borderId="8" xfId="0" applyFont="1" applyFill="1" applyBorder="1" applyAlignment="1">
      <alignment horizontal="left" vertical="center"/>
    </xf>
    <xf numFmtId="0" fontId="68" fillId="7" borderId="8" xfId="0" applyFont="1" applyFill="1" applyBorder="1"/>
    <xf numFmtId="0" fontId="68" fillId="7" borderId="9" xfId="0" applyFont="1" applyFill="1" applyBorder="1"/>
    <xf numFmtId="0" fontId="68" fillId="7" borderId="10" xfId="0" applyFont="1" applyFill="1" applyBorder="1" applyAlignment="1">
      <alignment horizontal="left" vertical="center"/>
    </xf>
    <xf numFmtId="0" fontId="1" fillId="7" borderId="11" xfId="0" applyFont="1" applyFill="1" applyBorder="1" applyAlignment="1">
      <alignment vertical="top" wrapText="1"/>
    </xf>
    <xf numFmtId="0" fontId="1" fillId="7" borderId="10" xfId="0" applyFont="1" applyFill="1" applyBorder="1" applyAlignment="1">
      <alignment horizontal="left" vertical="center" wrapText="1"/>
    </xf>
    <xf numFmtId="0" fontId="1" fillId="7" borderId="0" xfId="0" applyFont="1" applyFill="1" applyAlignment="1">
      <alignment vertical="top" wrapText="1"/>
    </xf>
    <xf numFmtId="0" fontId="1" fillId="7" borderId="12" xfId="0" applyFont="1" applyFill="1" applyBorder="1" applyAlignment="1">
      <alignment horizontal="left" vertical="center" wrapText="1"/>
    </xf>
    <xf numFmtId="0" fontId="2" fillId="7" borderId="13" xfId="0" applyFont="1" applyFill="1" applyBorder="1" applyAlignment="1">
      <alignment vertical="top" wrapText="1"/>
    </xf>
    <xf numFmtId="0" fontId="1" fillId="7" borderId="14" xfId="0" applyFont="1" applyFill="1" applyBorder="1" applyAlignment="1">
      <alignment vertical="top" wrapText="1"/>
    </xf>
    <xf numFmtId="0" fontId="68" fillId="7" borderId="0" xfId="0" applyFont="1" applyFill="1"/>
    <xf numFmtId="0" fontId="68" fillId="7" borderId="11" xfId="0" applyFont="1" applyFill="1" applyBorder="1"/>
    <xf numFmtId="0" fontId="2" fillId="7" borderId="0" xfId="0" applyFont="1" applyFill="1" applyAlignment="1">
      <alignment horizontal="right" vertical="center"/>
    </xf>
    <xf numFmtId="0" fontId="2" fillId="7" borderId="0" xfId="0" applyFont="1" applyFill="1" applyAlignment="1">
      <alignment horizontal="right" vertical="top"/>
    </xf>
    <xf numFmtId="0" fontId="2" fillId="7" borderId="0" xfId="0" applyFont="1" applyFill="1" applyAlignment="1">
      <alignment horizontal="right"/>
    </xf>
    <xf numFmtId="0" fontId="6" fillId="7" borderId="11" xfId="0" applyFont="1" applyFill="1" applyBorder="1"/>
    <xf numFmtId="0" fontId="1" fillId="7" borderId="0" xfId="0" applyFont="1" applyFill="1" applyAlignment="1">
      <alignment horizontal="center"/>
    </xf>
    <xf numFmtId="0" fontId="2" fillId="7" borderId="0" xfId="0" applyFont="1" applyFill="1"/>
    <xf numFmtId="0" fontId="1" fillId="7" borderId="0" xfId="0" applyFont="1" applyFill="1" applyAlignment="1">
      <alignment horizontal="right"/>
    </xf>
    <xf numFmtId="0" fontId="1" fillId="7" borderId="13" xfId="0" applyFont="1" applyFill="1" applyBorder="1"/>
    <xf numFmtId="0" fontId="70" fillId="0" borderId="1" xfId="0" applyFont="1" applyBorder="1" applyAlignment="1">
      <alignment horizontal="center" readingOrder="1"/>
    </xf>
    <xf numFmtId="0" fontId="0" fillId="7" borderId="7" xfId="0" applyFill="1" applyBorder="1"/>
    <xf numFmtId="0" fontId="0" fillId="7" borderId="8" xfId="0" applyFill="1" applyBorder="1"/>
    <xf numFmtId="0" fontId="0" fillId="7" borderId="9" xfId="0" applyFill="1" applyBorder="1"/>
    <xf numFmtId="0" fontId="0" fillId="7" borderId="10" xfId="0" applyFill="1" applyBorder="1"/>
    <xf numFmtId="0" fontId="0" fillId="7" borderId="0" xfId="0" applyFill="1"/>
    <xf numFmtId="0" fontId="13" fillId="7" borderId="11" xfId="0" applyFont="1" applyFill="1" applyBorder="1"/>
    <xf numFmtId="0" fontId="0" fillId="7" borderId="11" xfId="0" applyFill="1" applyBorder="1"/>
    <xf numFmtId="0" fontId="71" fillId="7" borderId="7" xfId="0" applyFont="1" applyFill="1" applyBorder="1" applyAlignment="1">
      <alignment vertical="center"/>
    </xf>
    <xf numFmtId="0" fontId="71" fillId="7" borderId="10" xfId="0" applyFont="1" applyFill="1" applyBorder="1" applyAlignment="1">
      <alignment vertical="center"/>
    </xf>
    <xf numFmtId="0" fontId="71" fillId="7" borderId="0" xfId="0" applyFont="1" applyFill="1" applyAlignment="1">
      <alignment vertical="center"/>
    </xf>
    <xf numFmtId="0" fontId="1" fillId="7" borderId="12" xfId="0" applyFont="1" applyFill="1" applyBorder="1" applyAlignment="1">
      <alignment vertical="center"/>
    </xf>
    <xf numFmtId="0" fontId="1" fillId="7" borderId="14" xfId="0" applyFont="1" applyFill="1" applyBorder="1" applyAlignment="1">
      <alignment vertical="center"/>
    </xf>
    <xf numFmtId="0" fontId="2" fillId="7" borderId="0" xfId="0" applyFont="1" applyFill="1" applyAlignment="1">
      <alignment horizontal="center" vertical="center" wrapText="1"/>
    </xf>
    <xf numFmtId="0" fontId="0" fillId="7" borderId="13" xfId="0" applyFill="1" applyBorder="1"/>
    <xf numFmtId="0" fontId="0" fillId="7" borderId="0" xfId="0" applyFill="1" applyAlignment="1">
      <alignment horizontal="left" vertical="center"/>
    </xf>
    <xf numFmtId="0" fontId="68" fillId="7" borderId="7" xfId="0" applyFont="1" applyFill="1" applyBorder="1"/>
    <xf numFmtId="0" fontId="68" fillId="7" borderId="10" xfId="0" applyFont="1" applyFill="1" applyBorder="1"/>
    <xf numFmtId="0" fontId="72" fillId="7" borderId="0" xfId="0" applyFont="1" applyFill="1"/>
    <xf numFmtId="0" fontId="72" fillId="0" borderId="15" xfId="0" applyFont="1" applyBorder="1" applyAlignment="1">
      <alignment vertical="top" wrapText="1"/>
    </xf>
    <xf numFmtId="0" fontId="72" fillId="0" borderId="16" xfId="0" applyFont="1" applyBorder="1" applyAlignment="1">
      <alignment vertical="top" wrapText="1"/>
    </xf>
    <xf numFmtId="0" fontId="72" fillId="0" borderId="1" xfId="0" applyFont="1" applyBorder="1" applyAlignment="1">
      <alignment vertical="top" wrapText="1"/>
    </xf>
    <xf numFmtId="0" fontId="68" fillId="0" borderId="1" xfId="0" applyFont="1" applyBorder="1" applyAlignment="1">
      <alignment vertical="top" wrapText="1"/>
    </xf>
    <xf numFmtId="0" fontId="68" fillId="7" borderId="13" xfId="0" applyFont="1" applyFill="1" applyBorder="1"/>
    <xf numFmtId="0" fontId="73" fillId="0" borderId="1" xfId="0" applyFont="1" applyBorder="1" applyAlignment="1">
      <alignment horizontal="center" vertical="top" wrapText="1"/>
    </xf>
    <xf numFmtId="0" fontId="73" fillId="0" borderId="17" xfId="0" applyFont="1" applyBorder="1" applyAlignment="1">
      <alignment horizontal="center" vertical="top" wrapText="1"/>
    </xf>
    <xf numFmtId="0" fontId="73" fillId="0" borderId="1" xfId="0" applyFont="1" applyBorder="1" applyAlignment="1">
      <alignment horizontal="center" vertical="top"/>
    </xf>
    <xf numFmtId="0" fontId="11" fillId="7" borderId="0" xfId="0" applyFont="1" applyFill="1" applyAlignment="1">
      <alignment horizontal="center" wrapText="1"/>
    </xf>
    <xf numFmtId="1" fontId="1" fillId="5" borderId="18" xfId="0" applyNumberFormat="1" applyFont="1" applyFill="1" applyBorder="1" applyAlignment="1" applyProtection="1">
      <alignment horizontal="left"/>
      <protection locked="0"/>
    </xf>
    <xf numFmtId="0" fontId="68" fillId="0" borderId="0" xfId="0" applyFont="1" applyAlignment="1">
      <alignment horizontal="right"/>
    </xf>
    <xf numFmtId="0" fontId="68" fillId="7" borderId="7" xfId="0" applyFont="1" applyFill="1" applyBorder="1" applyAlignment="1">
      <alignment horizontal="right"/>
    </xf>
    <xf numFmtId="0" fontId="68" fillId="7" borderId="8" xfId="0" applyFont="1" applyFill="1" applyBorder="1" applyAlignment="1">
      <alignment horizontal="right"/>
    </xf>
    <xf numFmtId="0" fontId="68" fillId="7" borderId="10" xfId="0" applyFont="1" applyFill="1" applyBorder="1" applyAlignment="1">
      <alignment horizontal="right"/>
    </xf>
    <xf numFmtId="0" fontId="68" fillId="7" borderId="0" xfId="0" applyFont="1" applyFill="1" applyAlignment="1">
      <alignment horizontal="right"/>
    </xf>
    <xf numFmtId="0" fontId="1" fillId="7" borderId="10" xfId="0" applyFont="1" applyFill="1" applyBorder="1" applyAlignment="1">
      <alignment horizontal="right"/>
    </xf>
    <xf numFmtId="0" fontId="1" fillId="7" borderId="10" xfId="0" applyFont="1" applyFill="1" applyBorder="1" applyAlignment="1">
      <alignment horizontal="right" vertical="top" wrapText="1"/>
    </xf>
    <xf numFmtId="0" fontId="74" fillId="7" borderId="0" xfId="0" applyFont="1" applyFill="1" applyAlignment="1">
      <alignment horizontal="right"/>
    </xf>
    <xf numFmtId="0" fontId="4" fillId="7" borderId="0" xfId="0" applyFont="1" applyFill="1" applyAlignment="1">
      <alignment horizontal="right"/>
    </xf>
    <xf numFmtId="0" fontId="5" fillId="7" borderId="0" xfId="0" applyFont="1" applyFill="1" applyAlignment="1">
      <alignment horizontal="right"/>
    </xf>
    <xf numFmtId="0" fontId="1" fillId="7" borderId="12" xfId="0" applyFont="1" applyFill="1" applyBorder="1" applyAlignment="1">
      <alignment horizontal="right"/>
    </xf>
    <xf numFmtId="0" fontId="1" fillId="7" borderId="13" xfId="0" applyFont="1" applyFill="1" applyBorder="1" applyAlignment="1">
      <alignment horizontal="right"/>
    </xf>
    <xf numFmtId="0" fontId="68" fillId="7" borderId="12" xfId="0" applyFont="1" applyFill="1" applyBorder="1"/>
    <xf numFmtId="0" fontId="68" fillId="7" borderId="14" xfId="0" applyFont="1" applyFill="1" applyBorder="1"/>
    <xf numFmtId="0" fontId="65" fillId="4" borderId="19" xfId="7" applyBorder="1" applyAlignment="1" applyProtection="1">
      <alignment horizontal="center" vertical="center"/>
      <protection locked="0"/>
    </xf>
    <xf numFmtId="10" fontId="75" fillId="4" borderId="19" xfId="7" applyNumberFormat="1" applyFont="1" applyBorder="1" applyAlignment="1" applyProtection="1">
      <alignment horizontal="center" vertical="center"/>
      <protection locked="0"/>
    </xf>
    <xf numFmtId="10" fontId="75" fillId="4" borderId="20" xfId="7" applyNumberFormat="1" applyFont="1" applyBorder="1" applyAlignment="1" applyProtection="1">
      <alignment horizontal="center" vertical="center"/>
      <protection locked="0"/>
    </xf>
    <xf numFmtId="0" fontId="0" fillId="0" borderId="0" xfId="0" applyProtection="1">
      <protection locked="0"/>
    </xf>
    <xf numFmtId="10" fontId="65" fillId="4" borderId="19" xfId="7" applyNumberFormat="1" applyBorder="1" applyAlignment="1" applyProtection="1">
      <alignment horizontal="center" vertical="center" wrapText="1"/>
      <protection locked="0"/>
    </xf>
    <xf numFmtId="10" fontId="65" fillId="8" borderId="19" xfId="7" applyNumberFormat="1" applyFill="1" applyBorder="1" applyAlignment="1" applyProtection="1">
      <alignment horizontal="center" vertical="center" wrapText="1"/>
      <protection locked="0"/>
    </xf>
    <xf numFmtId="0" fontId="76" fillId="4" borderId="21" xfId="7" applyFont="1" applyBorder="1" applyAlignment="1" applyProtection="1">
      <alignment vertical="center" wrapText="1"/>
      <protection locked="0"/>
    </xf>
    <xf numFmtId="0" fontId="76" fillId="4" borderId="19" xfId="7" applyFont="1" applyBorder="1" applyAlignment="1" applyProtection="1">
      <alignment horizontal="center" vertical="center"/>
      <protection locked="0"/>
    </xf>
    <xf numFmtId="0" fontId="76" fillId="4" borderId="20" xfId="7" applyFont="1" applyBorder="1" applyAlignment="1" applyProtection="1">
      <alignment horizontal="center" vertical="center"/>
      <protection locked="0"/>
    </xf>
    <xf numFmtId="0" fontId="76" fillId="8" borderId="19" xfId="7" applyFont="1" applyFill="1" applyBorder="1" applyAlignment="1" applyProtection="1">
      <alignment horizontal="center" vertical="center"/>
      <protection locked="0"/>
    </xf>
    <xf numFmtId="0" fontId="76" fillId="8" borderId="21" xfId="7" applyFont="1" applyFill="1" applyBorder="1" applyAlignment="1" applyProtection="1">
      <alignment vertical="center" wrapText="1"/>
      <protection locked="0"/>
    </xf>
    <xf numFmtId="0" fontId="76" fillId="8" borderId="20" xfId="7" applyFont="1" applyFill="1" applyBorder="1" applyAlignment="1" applyProtection="1">
      <alignment horizontal="center" vertical="center"/>
      <protection locked="0"/>
    </xf>
    <xf numFmtId="0" fontId="76" fillId="4" borderId="20" xfId="7" applyFont="1" applyBorder="1" applyAlignment="1" applyProtection="1">
      <alignment vertical="center"/>
      <protection locked="0"/>
    </xf>
    <xf numFmtId="0" fontId="76" fillId="8" borderId="20" xfId="7" applyFont="1" applyFill="1" applyBorder="1" applyAlignment="1" applyProtection="1">
      <alignment vertical="center"/>
      <protection locked="0"/>
    </xf>
    <xf numFmtId="0" fontId="76" fillId="4" borderId="22" xfId="7" applyFont="1" applyBorder="1" applyAlignment="1" applyProtection="1">
      <alignment vertical="center"/>
      <protection locked="0"/>
    </xf>
    <xf numFmtId="0" fontId="76" fillId="8" borderId="22" xfId="7" applyFont="1" applyFill="1" applyBorder="1" applyAlignment="1" applyProtection="1">
      <alignment vertical="center"/>
      <protection locked="0"/>
    </xf>
    <xf numFmtId="10" fontId="65" fillId="4" borderId="19" xfId="7" applyNumberFormat="1" applyBorder="1" applyAlignment="1" applyProtection="1">
      <alignment horizontal="center" vertical="center"/>
      <protection locked="0"/>
    </xf>
    <xf numFmtId="0" fontId="65" fillId="8" borderId="19" xfId="7" applyFill="1" applyBorder="1" applyAlignment="1" applyProtection="1">
      <alignment horizontal="center" vertical="center"/>
      <protection locked="0"/>
    </xf>
    <xf numFmtId="10" fontId="65" fillId="8" borderId="19" xfId="7" applyNumberFormat="1" applyFill="1" applyBorder="1" applyAlignment="1" applyProtection="1">
      <alignment horizontal="center" vertical="center"/>
      <protection locked="0"/>
    </xf>
    <xf numFmtId="0" fontId="76" fillId="4" borderId="23" xfId="7" applyFont="1" applyBorder="1" applyAlignment="1" applyProtection="1">
      <alignment horizontal="center" vertical="center"/>
      <protection locked="0"/>
    </xf>
    <xf numFmtId="0" fontId="76" fillId="8" borderId="23" xfId="7" applyFont="1" applyFill="1" applyBorder="1" applyAlignment="1" applyProtection="1">
      <alignment horizontal="center" vertical="center"/>
      <protection locked="0"/>
    </xf>
    <xf numFmtId="0" fontId="65" fillId="4" borderId="21" xfId="7" applyBorder="1" applyAlignment="1" applyProtection="1">
      <alignment vertical="center" wrapText="1"/>
      <protection locked="0"/>
    </xf>
    <xf numFmtId="0" fontId="65" fillId="8" borderId="19" xfId="7" applyFill="1" applyBorder="1" applyAlignment="1" applyProtection="1">
      <alignment vertical="center" wrapText="1"/>
      <protection locked="0"/>
    </xf>
    <xf numFmtId="0" fontId="65" fillId="8" borderId="21" xfId="7" applyFill="1" applyBorder="1" applyAlignment="1" applyProtection="1">
      <alignment vertical="center" wrapText="1"/>
      <protection locked="0"/>
    </xf>
    <xf numFmtId="0" fontId="65" fillId="4" borderId="20" xfId="7" applyBorder="1" applyAlignment="1" applyProtection="1">
      <alignment horizontal="center" vertical="center"/>
      <protection locked="0"/>
    </xf>
    <xf numFmtId="0" fontId="65" fillId="8" borderId="20" xfId="7" applyFill="1" applyBorder="1" applyAlignment="1" applyProtection="1">
      <alignment horizontal="center" vertical="center"/>
      <protection locked="0"/>
    </xf>
    <xf numFmtId="0" fontId="65" fillId="4" borderId="20" xfId="7" applyBorder="1" applyAlignment="1" applyProtection="1">
      <alignment vertical="center" wrapText="1"/>
      <protection locked="0"/>
    </xf>
    <xf numFmtId="0" fontId="65" fillId="8" borderId="20" xfId="7" applyFill="1" applyBorder="1" applyAlignment="1" applyProtection="1">
      <alignment vertical="center" wrapText="1"/>
      <protection locked="0"/>
    </xf>
    <xf numFmtId="10" fontId="65" fillId="4" borderId="25" xfId="7" applyNumberFormat="1" applyBorder="1" applyAlignment="1" applyProtection="1">
      <alignment horizontal="center" vertical="center"/>
      <protection locked="0"/>
    </xf>
    <xf numFmtId="10" fontId="65" fillId="8" borderId="25" xfId="7" applyNumberFormat="1" applyFill="1" applyBorder="1" applyAlignment="1" applyProtection="1">
      <alignment horizontal="center" vertical="center"/>
      <protection locked="0"/>
    </xf>
    <xf numFmtId="0" fontId="76" fillId="4" borderId="19" xfId="7" applyFont="1" applyBorder="1" applyAlignment="1" applyProtection="1">
      <alignment horizontal="center" vertical="center" wrapText="1"/>
      <protection locked="0"/>
    </xf>
    <xf numFmtId="0" fontId="76" fillId="8" borderId="19" xfId="7" applyFont="1" applyFill="1" applyBorder="1" applyAlignment="1" applyProtection="1">
      <alignment horizontal="center" vertical="center" wrapText="1"/>
      <protection locked="0"/>
    </xf>
    <xf numFmtId="0" fontId="65" fillId="4" borderId="0" xfId="7" applyProtection="1"/>
    <xf numFmtId="0" fontId="63" fillId="3" borderId="0" xfId="5" applyProtection="1"/>
    <xf numFmtId="0" fontId="62" fillId="2" borderId="0" xfId="1" applyProtection="1"/>
    <xf numFmtId="0" fontId="0" fillId="0" borderId="0" xfId="0" applyAlignment="1">
      <alignment wrapText="1"/>
    </xf>
    <xf numFmtId="0" fontId="77" fillId="7" borderId="8" xfId="0" applyFont="1" applyFill="1" applyBorder="1" applyAlignment="1">
      <alignment vertical="top" wrapText="1"/>
    </xf>
    <xf numFmtId="0" fontId="77" fillId="7" borderId="9" xfId="0" applyFont="1" applyFill="1" applyBorder="1" applyAlignment="1">
      <alignment vertical="top" wrapText="1"/>
    </xf>
    <xf numFmtId="0" fontId="64" fillId="7" borderId="13" xfId="6" applyFill="1" applyBorder="1" applyAlignment="1" applyProtection="1">
      <alignment vertical="top" wrapText="1"/>
    </xf>
    <xf numFmtId="0" fontId="64" fillId="7" borderId="14" xfId="6" applyFill="1" applyBorder="1" applyAlignment="1" applyProtection="1">
      <alignment vertical="top" wrapText="1"/>
    </xf>
    <xf numFmtId="0" fontId="0" fillId="9" borderId="1" xfId="0" applyFill="1" applyBorder="1"/>
    <xf numFmtId="0" fontId="0" fillId="0" borderId="0" xfId="0" applyAlignment="1">
      <alignment vertical="center" wrapText="1"/>
    </xf>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66" fillId="0" borderId="0" xfId="0" applyFont="1" applyAlignment="1">
      <alignment horizontal="left" vertical="top" wrapText="1"/>
    </xf>
    <xf numFmtId="0" fontId="66" fillId="0" borderId="0" xfId="0" applyFont="1" applyAlignment="1">
      <alignment horizontal="left" vertical="top"/>
    </xf>
    <xf numFmtId="0" fontId="68" fillId="0" borderId="0" xfId="0" applyFont="1" applyAlignment="1">
      <alignment horizontal="left" vertical="top"/>
    </xf>
    <xf numFmtId="0" fontId="0" fillId="5" borderId="0" xfId="0" applyFill="1"/>
    <xf numFmtId="0" fontId="68" fillId="0" borderId="0" xfId="0" applyFont="1" applyAlignment="1">
      <alignment horizontal="left" vertical="top" wrapText="1"/>
    </xf>
    <xf numFmtId="0" fontId="68" fillId="0" borderId="0" xfId="0" applyFont="1" applyAlignment="1">
      <alignment horizontal="center" vertical="top"/>
    </xf>
    <xf numFmtId="0" fontId="68" fillId="10" borderId="7" xfId="0" applyFont="1" applyFill="1" applyBorder="1"/>
    <xf numFmtId="0" fontId="68" fillId="10" borderId="8" xfId="0" applyFont="1" applyFill="1" applyBorder="1" applyAlignment="1">
      <alignment horizontal="center" vertical="top"/>
    </xf>
    <xf numFmtId="0" fontId="68" fillId="10" borderId="8" xfId="0" applyFont="1" applyFill="1" applyBorder="1" applyAlignment="1">
      <alignment wrapText="1"/>
    </xf>
    <xf numFmtId="0" fontId="68" fillId="10" borderId="9" xfId="0" applyFont="1" applyFill="1" applyBorder="1"/>
    <xf numFmtId="0" fontId="68" fillId="10" borderId="10" xfId="0" applyFont="1" applyFill="1" applyBorder="1"/>
    <xf numFmtId="0" fontId="68" fillId="10" borderId="11" xfId="0" applyFont="1" applyFill="1" applyBorder="1"/>
    <xf numFmtId="0" fontId="78" fillId="10" borderId="0" xfId="0" applyFont="1" applyFill="1" applyAlignment="1">
      <alignment horizontal="center"/>
    </xf>
    <xf numFmtId="0" fontId="74" fillId="10" borderId="0" xfId="0" applyFont="1" applyFill="1" applyAlignment="1">
      <alignment horizontal="left" vertical="top" wrapText="1"/>
    </xf>
    <xf numFmtId="0" fontId="74" fillId="10" borderId="0" xfId="0" applyFont="1" applyFill="1" applyAlignment="1">
      <alignment horizontal="left" vertical="top"/>
    </xf>
    <xf numFmtId="0" fontId="68" fillId="10" borderId="0" xfId="0" applyFont="1" applyFill="1" applyAlignment="1">
      <alignment horizontal="center" vertical="top"/>
    </xf>
    <xf numFmtId="0" fontId="68" fillId="10" borderId="0" xfId="0" applyFont="1" applyFill="1" applyAlignment="1">
      <alignment horizontal="left" vertical="top" wrapText="1"/>
    </xf>
    <xf numFmtId="0" fontId="68" fillId="10" borderId="0" xfId="0" applyFont="1" applyFill="1" applyAlignment="1">
      <alignment horizontal="left" vertical="top"/>
    </xf>
    <xf numFmtId="0" fontId="68" fillId="10" borderId="12" xfId="0" applyFont="1" applyFill="1" applyBorder="1"/>
    <xf numFmtId="0" fontId="68" fillId="10" borderId="13" xfId="0" applyFont="1" applyFill="1" applyBorder="1" applyAlignment="1">
      <alignment horizontal="center" vertical="top"/>
    </xf>
    <xf numFmtId="0" fontId="68" fillId="10" borderId="13" xfId="0" applyFont="1" applyFill="1" applyBorder="1" applyAlignment="1">
      <alignment horizontal="left" vertical="top" wrapText="1"/>
    </xf>
    <xf numFmtId="0" fontId="68" fillId="10" borderId="14" xfId="0" applyFont="1" applyFill="1" applyBorder="1"/>
    <xf numFmtId="0" fontId="68" fillId="0" borderId="19" xfId="0" applyFont="1" applyBorder="1" applyAlignment="1">
      <alignment horizontal="left" vertical="top" wrapText="1"/>
    </xf>
    <xf numFmtId="0" fontId="68" fillId="0" borderId="19" xfId="0" applyFont="1" applyBorder="1" applyAlignment="1">
      <alignment horizontal="left" vertical="top"/>
    </xf>
    <xf numFmtId="0" fontId="68" fillId="0" borderId="19" xfId="0" applyFont="1" applyBorder="1" applyAlignment="1">
      <alignment horizontal="left" vertical="center" wrapText="1"/>
    </xf>
    <xf numFmtId="0" fontId="0" fillId="7" borderId="0" xfId="0" applyFill="1" applyAlignment="1">
      <alignment horizontal="left" vertical="top"/>
    </xf>
    <xf numFmtId="0" fontId="68" fillId="7" borderId="0" xfId="0" applyFont="1" applyFill="1" applyAlignment="1">
      <alignment horizontal="left" vertical="top"/>
    </xf>
    <xf numFmtId="0" fontId="66" fillId="7" borderId="0" xfId="0" applyFont="1" applyFill="1" applyAlignment="1">
      <alignment horizontal="left" vertical="top"/>
    </xf>
    <xf numFmtId="0" fontId="0" fillId="7" borderId="0" xfId="0" applyFill="1" applyAlignment="1">
      <alignment horizontal="left" vertical="top" wrapText="1"/>
    </xf>
    <xf numFmtId="0" fontId="66" fillId="7" borderId="0" xfId="0" applyFont="1" applyFill="1" applyAlignment="1">
      <alignment horizontal="left" vertical="top" wrapText="1"/>
    </xf>
    <xf numFmtId="0" fontId="0" fillId="10" borderId="0" xfId="0" applyFill="1"/>
    <xf numFmtId="0" fontId="74" fillId="10" borderId="0" xfId="0" applyFont="1" applyFill="1"/>
    <xf numFmtId="0" fontId="68" fillId="10" borderId="0" xfId="0" applyFont="1" applyFill="1"/>
    <xf numFmtId="0" fontId="0" fillId="10" borderId="0" xfId="0" applyFill="1" applyAlignment="1">
      <alignment horizontal="left" vertical="top"/>
    </xf>
    <xf numFmtId="0" fontId="66" fillId="10" borderId="0" xfId="0" applyFont="1" applyFill="1" applyAlignment="1">
      <alignment horizontal="left" vertical="top"/>
    </xf>
    <xf numFmtId="0" fontId="66" fillId="10" borderId="0" xfId="0" applyFont="1" applyFill="1" applyAlignment="1">
      <alignment horizontal="left" vertical="top" wrapText="1"/>
    </xf>
    <xf numFmtId="0" fontId="0" fillId="10" borderId="0" xfId="0" applyFill="1" applyAlignment="1">
      <alignment horizontal="left" vertical="center"/>
    </xf>
    <xf numFmtId="0" fontId="0" fillId="10" borderId="0" xfId="0" applyFill="1" applyAlignment="1">
      <alignment horizontal="left" vertical="top" wrapText="1"/>
    </xf>
    <xf numFmtId="0" fontId="68" fillId="7" borderId="0" xfId="0" applyFont="1" applyFill="1" applyAlignment="1">
      <alignment horizontal="left" vertical="top" wrapText="1"/>
    </xf>
    <xf numFmtId="0" fontId="0" fillId="7" borderId="12" xfId="0" applyFill="1" applyBorder="1" applyAlignment="1">
      <alignment horizontal="left" vertical="top"/>
    </xf>
    <xf numFmtId="0" fontId="0" fillId="7" borderId="7" xfId="0" applyFill="1" applyBorder="1" applyAlignment="1">
      <alignment horizontal="left" vertical="top"/>
    </xf>
    <xf numFmtId="0" fontId="0" fillId="10" borderId="8" xfId="0" applyFill="1" applyBorder="1" applyAlignment="1">
      <alignment horizontal="left" vertical="top"/>
    </xf>
    <xf numFmtId="0" fontId="0" fillId="10" borderId="9" xfId="0" applyFill="1" applyBorder="1" applyAlignment="1">
      <alignment horizontal="left" vertical="top"/>
    </xf>
    <xf numFmtId="0" fontId="0" fillId="10" borderId="11" xfId="0" applyFill="1" applyBorder="1"/>
    <xf numFmtId="0" fontId="0" fillId="7" borderId="10" xfId="0" applyFill="1" applyBorder="1" applyAlignment="1">
      <alignment horizontal="left" vertical="top"/>
    </xf>
    <xf numFmtId="0" fontId="0" fillId="10" borderId="11" xfId="0" applyFill="1" applyBorder="1" applyAlignment="1">
      <alignment horizontal="left" vertical="top"/>
    </xf>
    <xf numFmtId="0" fontId="0" fillId="10" borderId="11" xfId="0" applyFill="1" applyBorder="1" applyAlignment="1">
      <alignment horizontal="left" vertical="top" wrapText="1"/>
    </xf>
    <xf numFmtId="0" fontId="68" fillId="7" borderId="10" xfId="0" applyFont="1" applyFill="1" applyBorder="1" applyAlignment="1">
      <alignment horizontal="left" vertical="top"/>
    </xf>
    <xf numFmtId="0" fontId="68" fillId="10" borderId="11" xfId="0" applyFont="1" applyFill="1" applyBorder="1" applyAlignment="1">
      <alignment horizontal="left" vertical="top"/>
    </xf>
    <xf numFmtId="0" fontId="66" fillId="10" borderId="11" xfId="0" applyFont="1" applyFill="1" applyBorder="1" applyAlignment="1">
      <alignment horizontal="left" vertical="top"/>
    </xf>
    <xf numFmtId="0" fontId="66" fillId="10" borderId="11" xfId="0" applyFont="1" applyFill="1" applyBorder="1" applyAlignment="1">
      <alignment horizontal="left" vertical="top" wrapText="1"/>
    </xf>
    <xf numFmtId="0" fontId="0" fillId="7" borderId="10" xfId="0" applyFill="1" applyBorder="1" applyAlignment="1">
      <alignment horizontal="left" vertical="center"/>
    </xf>
    <xf numFmtId="0" fontId="0" fillId="10" borderId="11" xfId="0" applyFill="1" applyBorder="1" applyAlignment="1">
      <alignment horizontal="left" vertical="center"/>
    </xf>
    <xf numFmtId="0" fontId="66" fillId="7" borderId="10" xfId="0" applyFont="1" applyFill="1" applyBorder="1" applyAlignment="1">
      <alignment horizontal="left" vertical="top"/>
    </xf>
    <xf numFmtId="0" fontId="0" fillId="7" borderId="11" xfId="0" applyFill="1" applyBorder="1" applyAlignment="1">
      <alignment horizontal="left" vertical="top"/>
    </xf>
    <xf numFmtId="0" fontId="0" fillId="7" borderId="13" xfId="0" applyFill="1" applyBorder="1" applyAlignment="1">
      <alignment horizontal="left" vertical="top"/>
    </xf>
    <xf numFmtId="0" fontId="0" fillId="7" borderId="14" xfId="0" applyFill="1" applyBorder="1" applyAlignment="1">
      <alignment horizontal="left" vertical="top"/>
    </xf>
    <xf numFmtId="0" fontId="68" fillId="0" borderId="27" xfId="0" applyFont="1" applyBorder="1" applyAlignment="1">
      <alignment horizontal="left" vertical="top"/>
    </xf>
    <xf numFmtId="0" fontId="74" fillId="0" borderId="28" xfId="0" applyFont="1" applyBorder="1" applyAlignment="1">
      <alignment horizontal="center"/>
    </xf>
    <xf numFmtId="0" fontId="74" fillId="0" borderId="28" xfId="0" applyFont="1" applyBorder="1" applyAlignment="1">
      <alignment horizontal="center" vertical="center" wrapText="1"/>
    </xf>
    <xf numFmtId="0" fontId="74" fillId="0" borderId="29" xfId="0" applyFont="1" applyBorder="1" applyAlignment="1">
      <alignment horizontal="center" vertical="center" wrapText="1"/>
    </xf>
    <xf numFmtId="0" fontId="68" fillId="0" borderId="30" xfId="0" applyFont="1" applyBorder="1" applyAlignment="1">
      <alignment horizontal="left" vertical="center" wrapText="1"/>
    </xf>
    <xf numFmtId="0" fontId="68" fillId="0" borderId="20" xfId="0" applyFont="1" applyBorder="1" applyAlignment="1">
      <alignment horizontal="left" vertical="top" wrapText="1"/>
    </xf>
    <xf numFmtId="0" fontId="68" fillId="0" borderId="31" xfId="0" applyFont="1" applyBorder="1" applyAlignment="1">
      <alignment horizontal="left" vertical="center" wrapText="1"/>
    </xf>
    <xf numFmtId="0" fontId="68" fillId="0" borderId="32" xfId="0" applyFont="1" applyBorder="1" applyAlignment="1">
      <alignment horizontal="left" vertical="center" wrapText="1"/>
    </xf>
    <xf numFmtId="0" fontId="68" fillId="0" borderId="6" xfId="0" applyFont="1" applyBorder="1" applyAlignment="1">
      <alignment horizontal="left" vertical="top" wrapText="1"/>
    </xf>
    <xf numFmtId="0" fontId="74" fillId="0" borderId="27" xfId="0" applyFont="1" applyBorder="1" applyAlignment="1">
      <alignment horizontal="left" vertical="center" wrapText="1"/>
    </xf>
    <xf numFmtId="0" fontId="0" fillId="0" borderId="32" xfId="0" applyBorder="1" applyAlignment="1">
      <alignment horizontal="left" vertical="top"/>
    </xf>
    <xf numFmtId="0" fontId="0" fillId="0" borderId="32" xfId="0" applyBorder="1" applyAlignment="1">
      <alignment horizontal="left" vertical="top" wrapText="1"/>
    </xf>
    <xf numFmtId="0" fontId="0" fillId="0" borderId="6" xfId="0" applyBorder="1" applyAlignment="1">
      <alignment horizontal="left" vertical="top" wrapText="1"/>
    </xf>
    <xf numFmtId="0" fontId="68" fillId="0" borderId="20" xfId="0" applyFont="1" applyBorder="1" applyAlignment="1">
      <alignment wrapText="1"/>
    </xf>
    <xf numFmtId="0" fontId="74" fillId="0" borderId="30" xfId="0" applyFont="1" applyBorder="1" applyAlignment="1">
      <alignment horizontal="center" vertical="center"/>
    </xf>
    <xf numFmtId="0" fontId="74" fillId="0" borderId="31" xfId="0" applyFont="1" applyBorder="1" applyAlignment="1">
      <alignment horizontal="center" vertical="center"/>
    </xf>
    <xf numFmtId="0" fontId="74" fillId="0" borderId="33" xfId="0" applyFont="1" applyBorder="1" applyAlignment="1">
      <alignment horizontal="center" vertical="center"/>
    </xf>
    <xf numFmtId="0" fontId="68" fillId="0" borderId="34" xfId="0" applyFont="1" applyBorder="1" applyAlignment="1">
      <alignment horizontal="left" vertical="top" wrapText="1"/>
    </xf>
    <xf numFmtId="0" fontId="68" fillId="0" borderId="20" xfId="0" applyFont="1" applyBorder="1" applyAlignment="1">
      <alignment horizontal="left" vertical="top"/>
    </xf>
    <xf numFmtId="0" fontId="74" fillId="0" borderId="35" xfId="0" applyFont="1" applyBorder="1" applyAlignment="1">
      <alignment horizontal="left" vertical="center" wrapText="1"/>
    </xf>
    <xf numFmtId="0" fontId="74" fillId="0" borderId="31" xfId="0" applyFont="1" applyBorder="1" applyAlignment="1">
      <alignment horizontal="left" vertical="center" wrapText="1"/>
    </xf>
    <xf numFmtId="0" fontId="74" fillId="0" borderId="19" xfId="0" applyFont="1" applyBorder="1" applyAlignment="1">
      <alignment horizontal="center" vertical="center"/>
    </xf>
    <xf numFmtId="0" fontId="74" fillId="0" borderId="20" xfId="0" applyFont="1" applyBorder="1" applyAlignment="1">
      <alignment horizontal="center" vertical="center" wrapText="1"/>
    </xf>
    <xf numFmtId="0" fontId="68" fillId="7" borderId="7" xfId="0" applyFont="1" applyFill="1" applyBorder="1" applyAlignment="1">
      <alignment horizontal="left" vertical="top"/>
    </xf>
    <xf numFmtId="0" fontId="68" fillId="7" borderId="8" xfId="0" applyFont="1" applyFill="1" applyBorder="1" applyAlignment="1">
      <alignment horizontal="left" vertical="top"/>
    </xf>
    <xf numFmtId="0" fontId="68" fillId="7" borderId="9" xfId="0" applyFont="1" applyFill="1" applyBorder="1" applyAlignment="1">
      <alignment horizontal="left" vertical="top"/>
    </xf>
    <xf numFmtId="0" fontId="68" fillId="7" borderId="11" xfId="0" applyFont="1" applyFill="1" applyBorder="1" applyAlignment="1">
      <alignment horizontal="left" vertical="top"/>
    </xf>
    <xf numFmtId="0" fontId="74" fillId="7" borderId="0" xfId="0" applyFont="1" applyFill="1" applyAlignment="1">
      <alignment horizontal="left" vertical="top"/>
    </xf>
    <xf numFmtId="0" fontId="74" fillId="7" borderId="0" xfId="0" applyFont="1" applyFill="1" applyAlignment="1">
      <alignment horizontal="left" vertical="top" wrapText="1"/>
    </xf>
    <xf numFmtId="0" fontId="68" fillId="7" borderId="12" xfId="0" applyFont="1" applyFill="1" applyBorder="1" applyAlignment="1">
      <alignment horizontal="left" vertical="top"/>
    </xf>
    <xf numFmtId="0" fontId="68" fillId="7" borderId="13" xfId="0" applyFont="1" applyFill="1" applyBorder="1" applyAlignment="1">
      <alignment horizontal="left" vertical="top"/>
    </xf>
    <xf numFmtId="0" fontId="68" fillId="7" borderId="14" xfId="0" applyFont="1" applyFill="1" applyBorder="1" applyAlignment="1">
      <alignment horizontal="left" vertical="top"/>
    </xf>
    <xf numFmtId="0" fontId="0" fillId="0" borderId="31" xfId="0" applyBorder="1" applyAlignment="1">
      <alignment horizontal="left" vertical="center" wrapText="1"/>
    </xf>
    <xf numFmtId="0" fontId="74" fillId="10" borderId="27" xfId="0" applyFont="1" applyFill="1" applyBorder="1" applyAlignment="1">
      <alignment horizontal="center" vertical="center"/>
    </xf>
    <xf numFmtId="0" fontId="74" fillId="10" borderId="29" xfId="0" applyFont="1" applyFill="1" applyBorder="1" applyAlignment="1">
      <alignment horizontal="center" vertical="center" wrapText="1"/>
    </xf>
    <xf numFmtId="0" fontId="28" fillId="5" borderId="19" xfId="0" applyFont="1" applyFill="1" applyBorder="1" applyAlignment="1">
      <alignment vertical="top" wrapText="1"/>
    </xf>
    <xf numFmtId="0" fontId="28" fillId="0" borderId="19" xfId="0" applyFont="1" applyBorder="1" applyAlignment="1">
      <alignment vertical="top" wrapText="1"/>
    </xf>
    <xf numFmtId="0" fontId="77" fillId="0" borderId="19" xfId="0" applyFont="1" applyBorder="1" applyAlignment="1">
      <alignment horizontal="left" vertical="top" wrapText="1"/>
    </xf>
    <xf numFmtId="0" fontId="77" fillId="0" borderId="19" xfId="0" applyFont="1" applyBorder="1" applyAlignment="1">
      <alignment vertical="top" wrapText="1"/>
    </xf>
    <xf numFmtId="0" fontId="28" fillId="5" borderId="36" xfId="0" applyFont="1" applyFill="1" applyBorder="1" applyAlignment="1">
      <alignment vertical="top" wrapText="1"/>
    </xf>
    <xf numFmtId="0" fontId="19" fillId="5" borderId="19" xfId="0" applyFont="1" applyFill="1" applyBorder="1" applyAlignment="1">
      <alignment vertical="top" wrapText="1"/>
    </xf>
    <xf numFmtId="0" fontId="28" fillId="0" borderId="0" xfId="0" applyFont="1" applyAlignment="1">
      <alignment horizontal="left" vertical="top" wrapText="1"/>
    </xf>
    <xf numFmtId="0" fontId="79" fillId="0" borderId="0" xfId="0" applyFont="1" applyAlignment="1">
      <alignment vertical="top" wrapText="1"/>
    </xf>
    <xf numFmtId="0" fontId="79" fillId="0" borderId="19" xfId="0" applyFont="1" applyBorder="1" applyAlignment="1">
      <alignment vertical="top" wrapText="1"/>
    </xf>
    <xf numFmtId="0" fontId="80" fillId="7" borderId="1" xfId="0" applyFont="1" applyFill="1" applyBorder="1" applyAlignment="1">
      <alignment horizontal="center" vertical="center" wrapText="1"/>
    </xf>
    <xf numFmtId="0" fontId="20" fillId="5" borderId="1" xfId="0" applyFont="1" applyFill="1" applyBorder="1" applyAlignment="1">
      <alignment horizontal="center" vertical="center" wrapText="1"/>
    </xf>
    <xf numFmtId="0" fontId="20" fillId="5" borderId="5" xfId="0" applyFont="1" applyFill="1" applyBorder="1" applyAlignment="1">
      <alignment horizontal="center" vertical="center" wrapText="1"/>
    </xf>
    <xf numFmtId="0" fontId="20" fillId="7" borderId="37" xfId="0" applyFont="1" applyFill="1" applyBorder="1" applyAlignment="1">
      <alignment vertical="center" wrapText="1"/>
    </xf>
    <xf numFmtId="0" fontId="20" fillId="7" borderId="16" xfId="0" applyFont="1" applyFill="1" applyBorder="1" applyAlignment="1">
      <alignment vertical="center" wrapText="1"/>
    </xf>
    <xf numFmtId="0" fontId="19" fillId="7" borderId="13" xfId="0" applyFont="1" applyFill="1" applyBorder="1" applyAlignment="1">
      <alignment vertical="center"/>
    </xf>
    <xf numFmtId="0" fontId="79" fillId="0" borderId="0" xfId="0" applyFont="1" applyAlignment="1">
      <alignment horizontal="left" vertical="top" wrapText="1"/>
    </xf>
    <xf numFmtId="0" fontId="14" fillId="0" borderId="1" xfId="0" applyFont="1" applyBorder="1" applyAlignment="1">
      <alignment horizontal="left" vertical="top" wrapText="1"/>
    </xf>
    <xf numFmtId="0" fontId="72" fillId="0" borderId="1" xfId="0" applyFont="1" applyBorder="1" applyAlignment="1">
      <alignment horizontal="left" vertical="top" wrapText="1"/>
    </xf>
    <xf numFmtId="1" fontId="1" fillId="5" borderId="2" xfId="0" applyNumberFormat="1" applyFont="1" applyFill="1" applyBorder="1" applyAlignment="1" applyProtection="1">
      <alignment horizontal="left" vertical="top"/>
      <protection locked="0"/>
    </xf>
    <xf numFmtId="1" fontId="1" fillId="5" borderId="1" xfId="0" applyNumberFormat="1" applyFont="1" applyFill="1" applyBorder="1" applyAlignment="1" applyProtection="1">
      <alignment horizontal="left" vertical="top"/>
      <protection locked="0"/>
    </xf>
    <xf numFmtId="17" fontId="1" fillId="5" borderId="2" xfId="0" applyNumberFormat="1" applyFont="1" applyFill="1" applyBorder="1" applyAlignment="1">
      <alignment horizontal="left" vertical="top"/>
    </xf>
    <xf numFmtId="17" fontId="1" fillId="5" borderId="4" xfId="0" applyNumberFormat="1" applyFont="1" applyFill="1" applyBorder="1" applyAlignment="1">
      <alignment horizontal="left" vertical="top"/>
    </xf>
    <xf numFmtId="0" fontId="64" fillId="5" borderId="2" xfId="6" applyFill="1" applyBorder="1" applyAlignment="1" applyProtection="1">
      <protection locked="0"/>
    </xf>
    <xf numFmtId="0" fontId="15" fillId="5" borderId="1" xfId="0" applyFont="1" applyFill="1" applyBorder="1" applyAlignment="1">
      <alignment horizontal="center"/>
    </xf>
    <xf numFmtId="0" fontId="1" fillId="0" borderId="0" xfId="0" applyFont="1" applyAlignment="1">
      <alignment horizontal="left" vertical="top" wrapText="1"/>
    </xf>
    <xf numFmtId="0" fontId="81" fillId="0" borderId="19" xfId="0" applyFont="1" applyBorder="1" applyAlignment="1">
      <alignment horizontal="left" vertical="top" wrapText="1"/>
    </xf>
    <xf numFmtId="0" fontId="72" fillId="0" borderId="38" xfId="0" applyFont="1" applyBorder="1" applyAlignment="1">
      <alignment vertical="top" wrapText="1"/>
    </xf>
    <xf numFmtId="0" fontId="65" fillId="4" borderId="24" xfId="7" applyBorder="1" applyAlignment="1" applyProtection="1">
      <alignment horizontal="center" vertical="center"/>
      <protection locked="0"/>
    </xf>
    <xf numFmtId="0" fontId="65" fillId="4" borderId="26" xfId="7" applyBorder="1" applyAlignment="1" applyProtection="1">
      <alignment horizontal="center" vertical="center"/>
      <protection locked="0"/>
    </xf>
    <xf numFmtId="0" fontId="65" fillId="8" borderId="26" xfId="7" applyFill="1" applyBorder="1" applyAlignment="1" applyProtection="1">
      <alignment horizontal="center" vertical="center"/>
      <protection locked="0"/>
    </xf>
    <xf numFmtId="0" fontId="65" fillId="8" borderId="24" xfId="7" applyFill="1" applyBorder="1" applyAlignment="1" applyProtection="1">
      <alignment horizontal="center" vertical="center" wrapText="1"/>
      <protection locked="0"/>
    </xf>
    <xf numFmtId="0" fontId="65" fillId="8" borderId="23" xfId="7" applyFill="1" applyBorder="1" applyAlignment="1" applyProtection="1">
      <alignment horizontal="center" vertical="center"/>
      <protection locked="0"/>
    </xf>
    <xf numFmtId="0" fontId="65" fillId="8" borderId="26" xfId="7" applyFill="1" applyBorder="1" applyAlignment="1" applyProtection="1">
      <alignment horizontal="center" vertical="center" wrapText="1"/>
      <protection locked="0"/>
    </xf>
    <xf numFmtId="0" fontId="65" fillId="4" borderId="21" xfId="7" applyBorder="1" applyAlignment="1" applyProtection="1">
      <alignment horizontal="center" vertical="center" wrapText="1"/>
      <protection locked="0"/>
    </xf>
    <xf numFmtId="0" fontId="76" fillId="4" borderId="24" xfId="7" applyFont="1" applyBorder="1" applyAlignment="1" applyProtection="1">
      <alignment horizontal="center" vertical="center" wrapText="1"/>
      <protection locked="0"/>
    </xf>
    <xf numFmtId="0" fontId="76" fillId="8" borderId="24" xfId="7" applyFont="1" applyFill="1" applyBorder="1" applyAlignment="1" applyProtection="1">
      <alignment horizontal="center" vertical="center" wrapText="1"/>
      <protection locked="0"/>
    </xf>
    <xf numFmtId="0" fontId="0" fillId="0" borderId="11" xfId="0" applyBorder="1" applyAlignment="1">
      <alignment horizontal="left" vertical="top"/>
    </xf>
    <xf numFmtId="0" fontId="0" fillId="0" borderId="11" xfId="0" applyBorder="1" applyAlignment="1">
      <alignment horizontal="left" vertical="top" wrapText="1"/>
    </xf>
    <xf numFmtId="0" fontId="68" fillId="0" borderId="32" xfId="0" applyFont="1" applyBorder="1" applyAlignment="1">
      <alignment horizontal="left" vertical="top" wrapText="1"/>
    </xf>
    <xf numFmtId="0" fontId="82" fillId="0" borderId="0" xfId="0" applyFont="1" applyAlignment="1">
      <alignment horizontal="left" vertical="top" wrapText="1"/>
    </xf>
    <xf numFmtId="0" fontId="83" fillId="0" borderId="0" xfId="0" applyFont="1" applyAlignment="1">
      <alignment horizontal="left" vertical="top" wrapText="1"/>
    </xf>
    <xf numFmtId="0" fontId="84" fillId="0" borderId="0" xfId="0" applyFont="1" applyAlignment="1">
      <alignment vertical="top" wrapText="1"/>
    </xf>
    <xf numFmtId="0" fontId="0" fillId="0" borderId="39" xfId="0" applyBorder="1"/>
    <xf numFmtId="0" fontId="85" fillId="11" borderId="26" xfId="0" applyFont="1" applyFill="1" applyBorder="1" applyAlignment="1">
      <alignment horizontal="left" vertical="center" wrapText="1"/>
    </xf>
    <xf numFmtId="0" fontId="85" fillId="11" borderId="1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6" fillId="0" borderId="28" xfId="0" applyFont="1" applyBorder="1" applyAlignment="1">
      <alignment horizontal="left" vertical="center" wrapText="1"/>
    </xf>
    <xf numFmtId="3" fontId="65" fillId="4" borderId="19" xfId="7" applyNumberFormat="1" applyBorder="1" applyAlignment="1" applyProtection="1">
      <alignment horizontal="center" vertical="center"/>
      <protection locked="0"/>
    </xf>
    <xf numFmtId="3" fontId="75" fillId="4" borderId="19" xfId="7" applyNumberFormat="1" applyFont="1" applyBorder="1" applyAlignment="1" applyProtection="1">
      <alignment horizontal="center" vertical="center"/>
      <protection locked="0"/>
    </xf>
    <xf numFmtId="3" fontId="75" fillId="4" borderId="20" xfId="7" applyNumberFormat="1" applyFont="1" applyBorder="1" applyAlignment="1" applyProtection="1">
      <alignment horizontal="center" vertical="center"/>
      <protection locked="0"/>
    </xf>
    <xf numFmtId="0" fontId="86" fillId="0" borderId="40" xfId="0" applyFont="1" applyBorder="1" applyAlignment="1">
      <alignment horizontal="left" vertical="center" wrapText="1"/>
    </xf>
    <xf numFmtId="0" fontId="86" fillId="0" borderId="28" xfId="0" applyFont="1" applyBorder="1" applyAlignment="1">
      <alignment horizontal="left" vertical="center"/>
    </xf>
    <xf numFmtId="3" fontId="65" fillId="8" borderId="19" xfId="7" applyNumberFormat="1" applyFill="1" applyBorder="1" applyAlignment="1" applyProtection="1">
      <alignment horizontal="center" vertical="center"/>
      <protection locked="0"/>
    </xf>
    <xf numFmtId="0" fontId="87" fillId="0" borderId="19" xfId="0" applyFont="1" applyBorder="1" applyAlignment="1">
      <alignment horizontal="left" vertical="center"/>
    </xf>
    <xf numFmtId="0" fontId="87" fillId="0" borderId="26" xfId="0" applyFont="1" applyBorder="1" applyAlignment="1">
      <alignment horizontal="left" vertical="center"/>
    </xf>
    <xf numFmtId="0" fontId="0" fillId="0" borderId="0" xfId="0" applyAlignment="1">
      <alignment horizontal="left"/>
    </xf>
    <xf numFmtId="0" fontId="85" fillId="11" borderId="41" xfId="0" applyFont="1" applyFill="1" applyBorder="1" applyAlignment="1">
      <alignment horizontal="center" vertical="center" wrapText="1"/>
    </xf>
    <xf numFmtId="0" fontId="85" fillId="11" borderId="34" xfId="0" applyFont="1" applyFill="1" applyBorder="1" applyAlignment="1">
      <alignment horizontal="center" vertical="center" wrapText="1"/>
    </xf>
    <xf numFmtId="0" fontId="86" fillId="0" borderId="19" xfId="0" applyFont="1" applyBorder="1" applyAlignment="1">
      <alignment vertical="center" wrapText="1"/>
    </xf>
    <xf numFmtId="3" fontId="65" fillId="4" borderId="19" xfId="7" applyNumberFormat="1" applyBorder="1" applyAlignment="1" applyProtection="1">
      <alignment horizontal="center" vertical="center" wrapText="1"/>
      <protection locked="0"/>
    </xf>
    <xf numFmtId="0" fontId="88" fillId="5" borderId="19" xfId="0" applyFont="1" applyFill="1" applyBorder="1" applyAlignment="1">
      <alignment vertical="center" wrapText="1"/>
    </xf>
    <xf numFmtId="0" fontId="85" fillId="11" borderId="21" xfId="0" applyFont="1" applyFill="1" applyBorder="1" applyAlignment="1">
      <alignment horizontal="center" vertical="center" wrapText="1"/>
    </xf>
    <xf numFmtId="0" fontId="85" fillId="11" borderId="19" xfId="0" applyFont="1" applyFill="1" applyBorder="1" applyAlignment="1">
      <alignment horizontal="center" vertical="center" wrapText="1"/>
    </xf>
    <xf numFmtId="0" fontId="85" fillId="11" borderId="20" xfId="0" applyFont="1" applyFill="1" applyBorder="1" applyAlignment="1">
      <alignment horizontal="center" vertical="center" wrapText="1"/>
    </xf>
    <xf numFmtId="0" fontId="76" fillId="4" borderId="21" xfId="7" applyFont="1" applyBorder="1" applyAlignment="1" applyProtection="1">
      <alignment horizontal="center" vertical="center" wrapText="1"/>
      <protection locked="0"/>
    </xf>
    <xf numFmtId="0" fontId="85" fillId="11" borderId="41" xfId="0" applyFont="1" applyFill="1" applyBorder="1" applyAlignment="1">
      <alignment horizontal="center" vertical="center"/>
    </xf>
    <xf numFmtId="0" fontId="85" fillId="11" borderId="29" xfId="0" applyFont="1" applyFill="1" applyBorder="1" applyAlignment="1">
      <alignment horizontal="center" vertical="center"/>
    </xf>
    <xf numFmtId="0" fontId="65" fillId="4" borderId="19" xfId="7" applyBorder="1" applyAlignment="1" applyProtection="1">
      <alignment horizontal="center" wrapText="1"/>
      <protection locked="0"/>
    </xf>
    <xf numFmtId="0" fontId="65" fillId="8" borderId="19" xfId="7" applyFill="1" applyBorder="1" applyAlignment="1" applyProtection="1">
      <alignment horizontal="center" wrapText="1"/>
      <protection locked="0"/>
    </xf>
    <xf numFmtId="0" fontId="85" fillId="11" borderId="26" xfId="0" applyFont="1" applyFill="1" applyBorder="1" applyAlignment="1">
      <alignment horizontal="center" vertical="center" wrapText="1"/>
    </xf>
    <xf numFmtId="0" fontId="85" fillId="11" borderId="25" xfId="0" applyFont="1" applyFill="1" applyBorder="1" applyAlignment="1">
      <alignment horizontal="center" vertical="center" wrapText="1"/>
    </xf>
    <xf numFmtId="0" fontId="85" fillId="11" borderId="24" xfId="0" applyFont="1" applyFill="1" applyBorder="1" applyAlignment="1">
      <alignment horizontal="center" vertical="center" wrapText="1"/>
    </xf>
    <xf numFmtId="0" fontId="85" fillId="11" borderId="23" xfId="0" applyFont="1" applyFill="1" applyBorder="1" applyAlignment="1">
      <alignment horizontal="center" vertical="center" wrapText="1"/>
    </xf>
    <xf numFmtId="0" fontId="89" fillId="0" borderId="0" xfId="0" applyFont="1" applyAlignment="1">
      <alignment horizontal="left" wrapText="1"/>
    </xf>
    <xf numFmtId="0" fontId="67" fillId="0" borderId="0" xfId="0" applyFont="1" applyAlignment="1">
      <alignment horizontal="left" wrapText="1"/>
    </xf>
    <xf numFmtId="0" fontId="85" fillId="11" borderId="30" xfId="0" applyFont="1" applyFill="1" applyBorder="1" applyAlignment="1">
      <alignment horizontal="center" vertical="center" wrapText="1"/>
    </xf>
    <xf numFmtId="0" fontId="85" fillId="11" borderId="42" xfId="0" applyFont="1" applyFill="1" applyBorder="1" applyAlignment="1">
      <alignment horizontal="center" vertical="center"/>
    </xf>
    <xf numFmtId="0" fontId="65" fillId="4" borderId="19" xfId="7" applyBorder="1" applyAlignment="1" applyProtection="1">
      <alignment horizontal="center" vertical="center" wrapText="1"/>
      <protection locked="0"/>
    </xf>
    <xf numFmtId="0" fontId="65" fillId="8" borderId="19" xfId="7" applyFill="1" applyBorder="1" applyAlignment="1" applyProtection="1">
      <alignment horizontal="center" vertical="center" wrapText="1"/>
      <protection locked="0"/>
    </xf>
    <xf numFmtId="0" fontId="65" fillId="8" borderId="21" xfId="7" applyFill="1" applyBorder="1" applyAlignment="1" applyProtection="1">
      <alignment horizontal="center" vertical="center" wrapText="1"/>
      <protection locked="0"/>
    </xf>
    <xf numFmtId="0" fontId="89" fillId="0" borderId="0" xfId="0" applyFont="1" applyAlignment="1">
      <alignment horizontal="left" vertical="center" wrapText="1"/>
    </xf>
    <xf numFmtId="0" fontId="85" fillId="11" borderId="34" xfId="0" applyFont="1" applyFill="1" applyBorder="1" applyAlignment="1">
      <alignment horizontal="center" vertical="center"/>
    </xf>
    <xf numFmtId="0" fontId="65" fillId="4" borderId="20" xfId="7" applyBorder="1" applyAlignment="1" applyProtection="1">
      <alignment horizontal="center" vertical="center" wrapText="1"/>
      <protection locked="0"/>
    </xf>
    <xf numFmtId="0" fontId="85" fillId="11" borderId="43" xfId="0" applyFont="1" applyFill="1" applyBorder="1" applyAlignment="1">
      <alignment horizontal="center" vertical="center"/>
    </xf>
    <xf numFmtId="0" fontId="85" fillId="11" borderId="28" xfId="0" applyFont="1" applyFill="1" applyBorder="1" applyAlignment="1">
      <alignment horizontal="center" vertical="center" wrapText="1"/>
    </xf>
    <xf numFmtId="3" fontId="65" fillId="4" borderId="44" xfId="7" applyNumberFormat="1" applyBorder="1" applyAlignment="1" applyProtection="1">
      <alignment horizontal="center" vertical="center"/>
      <protection locked="0"/>
    </xf>
    <xf numFmtId="3" fontId="65" fillId="8" borderId="44" xfId="7" applyNumberFormat="1" applyFill="1" applyBorder="1" applyAlignment="1" applyProtection="1">
      <alignment horizontal="center" vertical="center"/>
      <protection locked="0"/>
    </xf>
    <xf numFmtId="0" fontId="65" fillId="8" borderId="44" xfId="7" applyFill="1" applyBorder="1" applyProtection="1">
      <protection locked="0"/>
    </xf>
    <xf numFmtId="0" fontId="85" fillId="11" borderId="24" xfId="0" applyFont="1" applyFill="1" applyBorder="1" applyAlignment="1">
      <alignment horizontal="center" vertical="center"/>
    </xf>
    <xf numFmtId="0" fontId="65" fillId="4" borderId="44" xfId="7" applyBorder="1" applyAlignment="1" applyProtection="1">
      <alignment horizontal="center" vertical="center"/>
      <protection locked="0"/>
    </xf>
    <xf numFmtId="0" fontId="65" fillId="8" borderId="44" xfId="7" applyFill="1" applyBorder="1" applyAlignment="1" applyProtection="1">
      <alignment horizontal="center" vertical="center"/>
      <protection locked="0"/>
    </xf>
    <xf numFmtId="0" fontId="65" fillId="8" borderId="20" xfId="7" applyFill="1" applyBorder="1" applyAlignment="1" applyProtection="1">
      <alignment horizontal="center" vertical="center" wrapText="1"/>
      <protection locked="0"/>
    </xf>
    <xf numFmtId="0" fontId="65" fillId="4" borderId="44" xfId="7" applyBorder="1" applyProtection="1">
      <protection locked="0"/>
    </xf>
    <xf numFmtId="0" fontId="85" fillId="11" borderId="19" xfId="0" applyFont="1" applyFill="1" applyBorder="1" applyAlignment="1">
      <alignment horizontal="center" wrapText="1"/>
    </xf>
    <xf numFmtId="0" fontId="85" fillId="11" borderId="20" xfId="0" applyFont="1" applyFill="1" applyBorder="1" applyAlignment="1">
      <alignment horizontal="center" wrapText="1"/>
    </xf>
    <xf numFmtId="0" fontId="85" fillId="11" borderId="26" xfId="0" applyFont="1" applyFill="1" applyBorder="1" applyAlignment="1">
      <alignment horizontal="center" wrapText="1"/>
    </xf>
    <xf numFmtId="0" fontId="90" fillId="0" borderId="0" xfId="0" applyFont="1"/>
    <xf numFmtId="0" fontId="91" fillId="0" borderId="0" xfId="0" applyFont="1"/>
    <xf numFmtId="0" fontId="67" fillId="0" borderId="0" xfId="0" applyFont="1"/>
    <xf numFmtId="0" fontId="90" fillId="0" borderId="0" xfId="0" applyFont="1" applyAlignment="1">
      <alignment horizontal="left" vertical="top"/>
    </xf>
    <xf numFmtId="1" fontId="1" fillId="0" borderId="3" xfId="0" applyNumberFormat="1" applyFont="1" applyBorder="1" applyAlignment="1" applyProtection="1">
      <alignment horizontal="left"/>
      <protection locked="0"/>
    </xf>
    <xf numFmtId="0" fontId="68" fillId="0" borderId="30" xfId="0" applyFont="1" applyBorder="1" applyAlignment="1">
      <alignment horizontal="left" vertical="top" wrapText="1"/>
    </xf>
    <xf numFmtId="0" fontId="0" fillId="0" borderId="1" xfId="0" applyBorder="1" applyProtection="1">
      <protection locked="0"/>
    </xf>
    <xf numFmtId="0" fontId="80" fillId="0" borderId="0" xfId="0" applyFont="1" applyAlignment="1">
      <alignment horizontal="left" vertical="top"/>
    </xf>
    <xf numFmtId="0" fontId="92" fillId="7" borderId="0" xfId="0" applyFont="1" applyFill="1"/>
    <xf numFmtId="3" fontId="67" fillId="8" borderId="19" xfId="7" applyNumberFormat="1" applyFont="1" applyFill="1" applyBorder="1" applyAlignment="1" applyProtection="1">
      <alignment horizontal="center" vertical="center"/>
      <protection locked="0"/>
    </xf>
    <xf numFmtId="3" fontId="67" fillId="8" borderId="20" xfId="7" applyNumberFormat="1" applyFont="1" applyFill="1" applyBorder="1" applyAlignment="1" applyProtection="1">
      <alignment horizontal="center" vertical="center"/>
      <protection locked="0"/>
    </xf>
    <xf numFmtId="10" fontId="67" fillId="4" borderId="19" xfId="7" applyNumberFormat="1" applyFont="1" applyBorder="1" applyAlignment="1" applyProtection="1">
      <alignment horizontal="center" vertical="center"/>
      <protection locked="0"/>
    </xf>
    <xf numFmtId="10" fontId="67" fillId="4" borderId="20" xfId="7" applyNumberFormat="1" applyFont="1" applyBorder="1" applyAlignment="1" applyProtection="1">
      <alignment horizontal="center" vertical="center"/>
      <protection locked="0"/>
    </xf>
    <xf numFmtId="3" fontId="67" fillId="8" borderId="19" xfId="7" applyNumberFormat="1" applyFont="1" applyFill="1" applyBorder="1" applyAlignment="1" applyProtection="1">
      <alignment horizontal="center" wrapText="1"/>
      <protection locked="0"/>
    </xf>
    <xf numFmtId="10" fontId="67" fillId="8" borderId="19" xfId="7" applyNumberFormat="1" applyFont="1" applyFill="1" applyBorder="1" applyAlignment="1" applyProtection="1">
      <alignment horizontal="center" vertical="center" wrapText="1"/>
      <protection locked="0"/>
    </xf>
    <xf numFmtId="0" fontId="67" fillId="8" borderId="19" xfId="7" applyFont="1" applyFill="1" applyBorder="1" applyAlignment="1" applyProtection="1">
      <alignment horizontal="center" vertical="center"/>
      <protection locked="0"/>
    </xf>
    <xf numFmtId="10" fontId="67" fillId="8" borderId="19" xfId="7" applyNumberFormat="1" applyFont="1" applyFill="1" applyBorder="1" applyAlignment="1" applyProtection="1">
      <alignment horizontal="center" vertical="center"/>
      <protection locked="0"/>
    </xf>
    <xf numFmtId="0" fontId="93" fillId="8" borderId="24" xfId="7" applyFont="1" applyFill="1" applyBorder="1" applyAlignment="1" applyProtection="1">
      <alignment horizontal="center" vertical="center" wrapText="1"/>
      <protection locked="0"/>
    </xf>
    <xf numFmtId="0" fontId="93" fillId="8" borderId="19" xfId="7" applyFont="1" applyFill="1" applyBorder="1" applyAlignment="1" applyProtection="1">
      <alignment horizontal="center" vertical="center"/>
      <protection locked="0"/>
    </xf>
    <xf numFmtId="0" fontId="93" fillId="8" borderId="23" xfId="7" applyFont="1" applyFill="1" applyBorder="1" applyAlignment="1" applyProtection="1">
      <alignment horizontal="center" vertical="center"/>
      <protection locked="0"/>
    </xf>
    <xf numFmtId="0" fontId="67" fillId="8" borderId="19" xfId="7" applyFont="1" applyFill="1" applyBorder="1" applyAlignment="1" applyProtection="1">
      <alignment horizontal="center" vertical="center" wrapText="1"/>
      <protection locked="0"/>
    </xf>
    <xf numFmtId="0" fontId="67" fillId="8" borderId="21" xfId="7" applyFont="1" applyFill="1" applyBorder="1" applyAlignment="1" applyProtection="1">
      <alignment horizontal="center" vertical="center" wrapText="1"/>
      <protection locked="0"/>
    </xf>
    <xf numFmtId="0" fontId="67" fillId="8" borderId="26" xfId="7" applyFont="1" applyFill="1" applyBorder="1" applyAlignment="1" applyProtection="1">
      <alignment horizontal="center" vertical="center"/>
      <protection locked="0"/>
    </xf>
    <xf numFmtId="0" fontId="67" fillId="8" borderId="20" xfId="7" applyFont="1" applyFill="1" applyBorder="1" applyAlignment="1" applyProtection="1">
      <alignment horizontal="center" vertical="center"/>
      <protection locked="0"/>
    </xf>
    <xf numFmtId="0" fontId="67" fillId="4" borderId="19" xfId="7" applyFont="1" applyBorder="1" applyAlignment="1" applyProtection="1">
      <alignment horizontal="center" vertical="center"/>
      <protection locked="0"/>
    </xf>
    <xf numFmtId="0" fontId="67" fillId="4" borderId="20" xfId="7" applyFont="1" applyBorder="1" applyAlignment="1" applyProtection="1">
      <alignment horizontal="center" vertical="center" wrapText="1"/>
      <protection locked="0"/>
    </xf>
    <xf numFmtId="0" fontId="67" fillId="8" borderId="19" xfId="7" applyFont="1" applyFill="1" applyBorder="1" applyAlignment="1" applyProtection="1">
      <alignment vertical="center" wrapText="1"/>
      <protection locked="0"/>
    </xf>
    <xf numFmtId="0" fontId="67" fillId="8" borderId="20" xfId="7" applyFont="1" applyFill="1" applyBorder="1" applyAlignment="1" applyProtection="1">
      <alignment vertical="center" wrapText="1"/>
      <protection locked="0"/>
    </xf>
    <xf numFmtId="3" fontId="67" fillId="8" borderId="44" xfId="7" applyNumberFormat="1" applyFont="1" applyFill="1" applyBorder="1" applyAlignment="1" applyProtection="1">
      <alignment horizontal="center" vertical="center"/>
      <protection locked="0"/>
    </xf>
    <xf numFmtId="10" fontId="67" fillId="8" borderId="25" xfId="7" applyNumberFormat="1" applyFont="1" applyFill="1" applyBorder="1" applyAlignment="1" applyProtection="1">
      <alignment horizontal="center" vertical="center"/>
      <protection locked="0"/>
    </xf>
    <xf numFmtId="0" fontId="67" fillId="8" borderId="44" xfId="7" applyFont="1" applyFill="1" applyBorder="1" applyAlignment="1" applyProtection="1">
      <alignment horizontal="center" vertical="center"/>
      <protection locked="0"/>
    </xf>
    <xf numFmtId="0" fontId="67" fillId="8" borderId="20" xfId="7" applyFont="1" applyFill="1" applyBorder="1" applyAlignment="1" applyProtection="1">
      <alignment horizontal="center" vertical="center" wrapText="1"/>
      <protection locked="0"/>
    </xf>
    <xf numFmtId="0" fontId="67" fillId="8" borderId="23" xfId="7" applyFont="1" applyFill="1" applyBorder="1" applyAlignment="1" applyProtection="1">
      <alignment horizontal="center" vertical="center" wrapText="1"/>
      <protection locked="0"/>
    </xf>
    <xf numFmtId="0" fontId="16" fillId="7" borderId="39" xfId="0" applyFont="1" applyFill="1" applyBorder="1" applyAlignment="1">
      <alignment vertical="top" wrapText="1"/>
    </xf>
    <xf numFmtId="0" fontId="15" fillId="5" borderId="19" xfId="0" applyFont="1" applyFill="1" applyBorder="1" applyAlignment="1">
      <alignment vertical="top" wrapText="1"/>
    </xf>
    <xf numFmtId="0" fontId="15" fillId="5" borderId="19" xfId="0" applyFont="1" applyFill="1" applyBorder="1" applyAlignment="1">
      <alignment horizontal="center" vertical="top" wrapText="1"/>
    </xf>
    <xf numFmtId="0" fontId="14" fillId="0" borderId="19" xfId="0" applyFont="1" applyBorder="1" applyAlignment="1">
      <alignment vertical="top" wrapText="1"/>
    </xf>
    <xf numFmtId="0" fontId="68" fillId="0" borderId="0" xfId="0" applyFont="1" applyAlignment="1">
      <alignment vertical="top" wrapText="1"/>
    </xf>
    <xf numFmtId="0" fontId="0" fillId="0" borderId="1" xfId="0" applyBorder="1" applyAlignment="1" applyProtection="1">
      <alignment horizontal="left"/>
      <protection locked="0"/>
    </xf>
    <xf numFmtId="0" fontId="0" fillId="0" borderId="19" xfId="0" applyBorder="1" applyAlignment="1">
      <alignment horizontal="left" vertical="top"/>
    </xf>
    <xf numFmtId="0" fontId="67" fillId="10" borderId="0" xfId="0" applyFont="1" applyFill="1" applyAlignment="1">
      <alignment horizontal="left" vertical="top"/>
    </xf>
    <xf numFmtId="0" fontId="14" fillId="0" borderId="32" xfId="0" applyFont="1" applyBorder="1" applyAlignment="1">
      <alignment horizontal="center" vertical="center"/>
    </xf>
    <xf numFmtId="166" fontId="1" fillId="0" borderId="4" xfId="0" applyNumberFormat="1" applyFont="1" applyBorder="1" applyAlignment="1" applyProtection="1">
      <alignment horizontal="left"/>
      <protection locked="0"/>
    </xf>
    <xf numFmtId="0" fontId="77" fillId="0" borderId="1" xfId="0" applyFont="1" applyBorder="1" applyAlignment="1">
      <alignment vertical="top" wrapText="1"/>
    </xf>
    <xf numFmtId="0" fontId="14" fillId="0" borderId="11" xfId="0" applyFont="1" applyBorder="1" applyAlignment="1">
      <alignment vertical="top" wrapText="1"/>
    </xf>
    <xf numFmtId="0" fontId="68" fillId="0" borderId="19" xfId="0" applyFont="1" applyBorder="1" applyAlignment="1">
      <alignment vertical="top" wrapText="1"/>
    </xf>
    <xf numFmtId="0" fontId="14" fillId="0" borderId="14" xfId="0" applyFont="1" applyBorder="1" applyAlignment="1">
      <alignment vertical="top" wrapText="1"/>
    </xf>
    <xf numFmtId="0" fontId="94" fillId="0" borderId="19" xfId="0" applyFont="1" applyBorder="1" applyAlignment="1">
      <alignment horizontal="center" vertical="center"/>
    </xf>
    <xf numFmtId="0" fontId="14" fillId="0" borderId="19" xfId="0" applyFont="1" applyBorder="1" applyAlignment="1">
      <alignment horizontal="left" vertical="top" wrapText="1"/>
    </xf>
    <xf numFmtId="0" fontId="28" fillId="0" borderId="36" xfId="0" applyFont="1" applyBorder="1" applyAlignment="1">
      <alignment vertical="top" wrapText="1"/>
    </xf>
    <xf numFmtId="0" fontId="77" fillId="0" borderId="0" xfId="0" applyFont="1" applyAlignment="1">
      <alignment horizontal="left" vertical="top" wrapText="1"/>
    </xf>
    <xf numFmtId="0" fontId="77" fillId="0" borderId="45" xfId="0" applyFont="1" applyBorder="1" applyAlignment="1">
      <alignment horizontal="left" vertical="top" wrapText="1"/>
    </xf>
    <xf numFmtId="0" fontId="28" fillId="0" borderId="41" xfId="0" applyFont="1" applyBorder="1" applyAlignment="1">
      <alignment vertical="top" wrapText="1"/>
    </xf>
    <xf numFmtId="0" fontId="77" fillId="0" borderId="26" xfId="0" applyFont="1" applyBorder="1" applyAlignment="1">
      <alignment vertical="top" wrapText="1"/>
    </xf>
    <xf numFmtId="0" fontId="79" fillId="0" borderId="19" xfId="0" applyFont="1" applyBorder="1" applyAlignment="1">
      <alignment horizontal="left" vertical="top" wrapText="1"/>
    </xf>
    <xf numFmtId="0" fontId="68" fillId="0" borderId="19" xfId="0" applyFont="1" applyBorder="1" applyAlignment="1">
      <alignment vertical="center" wrapText="1"/>
    </xf>
    <xf numFmtId="0" fontId="90" fillId="0" borderId="32" xfId="0" applyFont="1" applyBorder="1" applyAlignment="1">
      <alignment vertical="center" wrapText="1"/>
    </xf>
    <xf numFmtId="0" fontId="90" fillId="0" borderId="19" xfId="0" applyFont="1" applyBorder="1" applyAlignment="1">
      <alignment horizontal="left" vertical="top" wrapText="1"/>
    </xf>
    <xf numFmtId="0" fontId="2" fillId="7" borderId="0" xfId="0" applyFont="1" applyFill="1" applyAlignment="1">
      <alignment vertical="top" wrapText="1"/>
    </xf>
    <xf numFmtId="0" fontId="4" fillId="7" borderId="0" xfId="0" applyFont="1" applyFill="1" applyAlignment="1">
      <alignment horizontal="center" vertical="center" wrapText="1"/>
    </xf>
    <xf numFmtId="0" fontId="64" fillId="0" borderId="0" xfId="6" applyFill="1" applyBorder="1" applyAlignment="1" applyProtection="1">
      <alignment wrapText="1"/>
    </xf>
    <xf numFmtId="0" fontId="68" fillId="0" borderId="0" xfId="0" applyFont="1" applyAlignment="1">
      <alignment horizontal="left" vertical="top" wrapText="1" indent="1"/>
    </xf>
    <xf numFmtId="0" fontId="14" fillId="0" borderId="0" xfId="0" applyFont="1" applyAlignment="1">
      <alignment horizontal="left" vertical="top" wrapText="1"/>
    </xf>
    <xf numFmtId="0" fontId="14" fillId="0" borderId="0" xfId="0" applyFont="1" applyAlignment="1">
      <alignment vertical="top" wrapText="1"/>
    </xf>
    <xf numFmtId="0" fontId="67" fillId="8" borderId="23" xfId="7" applyFont="1" applyFill="1" applyBorder="1" applyAlignment="1" applyProtection="1">
      <alignment horizontal="center" vertical="center"/>
      <protection locked="0"/>
    </xf>
    <xf numFmtId="0" fontId="105" fillId="0" borderId="1" xfId="0" applyFont="1" applyBorder="1" applyAlignment="1">
      <alignment horizontal="center" vertical="center"/>
    </xf>
    <xf numFmtId="0" fontId="67" fillId="14" borderId="19" xfId="7" applyFont="1" applyFill="1" applyBorder="1" applyAlignment="1" applyProtection="1">
      <alignment horizontal="center" vertical="center"/>
      <protection locked="0"/>
    </xf>
    <xf numFmtId="0" fontId="67" fillId="14" borderId="21" xfId="7" applyFont="1" applyFill="1" applyBorder="1" applyAlignment="1" applyProtection="1">
      <alignment horizontal="center" vertical="center" wrapText="1"/>
      <protection locked="0"/>
    </xf>
    <xf numFmtId="3" fontId="67" fillId="14" borderId="19" xfId="7" applyNumberFormat="1" applyFont="1" applyFill="1" applyBorder="1" applyAlignment="1" applyProtection="1">
      <alignment horizontal="center" vertical="center"/>
      <protection locked="0"/>
    </xf>
    <xf numFmtId="3" fontId="67" fillId="14" borderId="20" xfId="7" applyNumberFormat="1" applyFont="1" applyFill="1" applyBorder="1" applyAlignment="1" applyProtection="1">
      <alignment horizontal="center" vertical="center"/>
      <protection locked="0"/>
    </xf>
    <xf numFmtId="10" fontId="67" fillId="14" borderId="19" xfId="7" applyNumberFormat="1" applyFont="1" applyFill="1" applyBorder="1" applyAlignment="1" applyProtection="1">
      <alignment horizontal="center" vertical="center"/>
      <protection locked="0"/>
    </xf>
    <xf numFmtId="10" fontId="67" fillId="14" borderId="20" xfId="7" applyNumberFormat="1" applyFont="1" applyFill="1" applyBorder="1" applyAlignment="1" applyProtection="1">
      <alignment horizontal="center" vertical="center"/>
      <protection locked="0"/>
    </xf>
    <xf numFmtId="0" fontId="67" fillId="14" borderId="20" xfId="7" applyFont="1" applyFill="1" applyBorder="1" applyAlignment="1" applyProtection="1">
      <alignment horizontal="center" vertical="center" wrapText="1"/>
      <protection locked="0"/>
    </xf>
    <xf numFmtId="0" fontId="76" fillId="14" borderId="19" xfId="7" applyFont="1" applyFill="1" applyBorder="1" applyAlignment="1" applyProtection="1">
      <alignment horizontal="center" vertical="center"/>
      <protection locked="0"/>
    </xf>
    <xf numFmtId="0" fontId="76" fillId="14" borderId="21" xfId="7" applyFont="1" applyFill="1" applyBorder="1" applyAlignment="1" applyProtection="1">
      <alignment vertical="center" wrapText="1"/>
      <protection locked="0"/>
    </xf>
    <xf numFmtId="0" fontId="76" fillId="14" borderId="20" xfId="7" applyFont="1" applyFill="1" applyBorder="1" applyAlignment="1" applyProtection="1">
      <alignment horizontal="center" vertical="center"/>
      <protection locked="0"/>
    </xf>
    <xf numFmtId="3" fontId="67" fillId="14" borderId="19" xfId="7" applyNumberFormat="1" applyFont="1" applyFill="1" applyBorder="1" applyAlignment="1" applyProtection="1">
      <alignment horizontal="center" wrapText="1"/>
      <protection locked="0"/>
    </xf>
    <xf numFmtId="10" fontId="67" fillId="14" borderId="19" xfId="7" applyNumberFormat="1" applyFont="1" applyFill="1" applyBorder="1" applyAlignment="1" applyProtection="1">
      <alignment horizontal="center" vertical="center" wrapText="1"/>
      <protection locked="0"/>
    </xf>
    <xf numFmtId="0" fontId="93" fillId="8" borderId="24" xfId="7" applyFont="1" applyFill="1" applyBorder="1" applyAlignment="1" applyProtection="1">
      <alignment vertical="center" wrapText="1"/>
      <protection locked="0"/>
    </xf>
    <xf numFmtId="0" fontId="67" fillId="8" borderId="21" xfId="7" applyFont="1" applyFill="1" applyBorder="1" applyAlignment="1" applyProtection="1">
      <alignment vertical="center" wrapText="1"/>
      <protection locked="0"/>
    </xf>
    <xf numFmtId="0" fontId="67" fillId="8" borderId="26" xfId="7" applyFont="1" applyFill="1" applyBorder="1" applyAlignment="1" applyProtection="1">
      <alignment vertical="center"/>
      <protection locked="0"/>
    </xf>
    <xf numFmtId="0" fontId="15" fillId="0" borderId="19" xfId="0" applyFont="1" applyBorder="1" applyAlignment="1">
      <alignment horizontal="center" vertical="center" wrapText="1"/>
    </xf>
    <xf numFmtId="0" fontId="2" fillId="7" borderId="0" xfId="0" applyFont="1" applyFill="1" applyAlignment="1">
      <alignment horizontal="left" vertical="center" wrapText="1"/>
    </xf>
    <xf numFmtId="0" fontId="14" fillId="5" borderId="33" xfId="0" applyFont="1" applyFill="1" applyBorder="1" applyAlignment="1">
      <alignment vertical="top" wrapText="1"/>
    </xf>
    <xf numFmtId="0" fontId="28" fillId="5" borderId="30" xfId="0" applyFont="1" applyFill="1" applyBorder="1" applyAlignment="1">
      <alignment vertical="top" wrapText="1"/>
    </xf>
    <xf numFmtId="0" fontId="15" fillId="0" borderId="19" xfId="0" applyFont="1" applyBorder="1" applyAlignment="1">
      <alignment horizontal="left" vertical="center" wrapText="1" indent="1"/>
    </xf>
    <xf numFmtId="0" fontId="20" fillId="15" borderId="35" xfId="0" applyFont="1" applyFill="1" applyBorder="1" applyAlignment="1">
      <alignment horizontal="left" vertical="center" wrapText="1"/>
    </xf>
    <xf numFmtId="167" fontId="19" fillId="15" borderId="39" xfId="0" applyNumberFormat="1" applyFont="1" applyFill="1" applyBorder="1" applyAlignment="1">
      <alignment vertical="top" wrapText="1"/>
    </xf>
    <xf numFmtId="0" fontId="23" fillId="15" borderId="47" xfId="0" applyFont="1" applyFill="1" applyBorder="1" applyAlignment="1">
      <alignment horizontal="center" vertical="center" wrapText="1"/>
    </xf>
    <xf numFmtId="0" fontId="23" fillId="15" borderId="48" xfId="0" applyFont="1" applyFill="1" applyBorder="1" applyAlignment="1">
      <alignment horizontal="center" vertical="center" wrapText="1"/>
    </xf>
    <xf numFmtId="0" fontId="15" fillId="15" borderId="47" xfId="0" applyFont="1" applyFill="1" applyBorder="1" applyAlignment="1">
      <alignment horizontal="center" vertical="center" wrapText="1"/>
    </xf>
    <xf numFmtId="0" fontId="15" fillId="15" borderId="48" xfId="0" applyFont="1" applyFill="1" applyBorder="1" applyAlignment="1">
      <alignment horizontal="center" vertical="center" wrapText="1"/>
    </xf>
    <xf numFmtId="0" fontId="15" fillId="0" borderId="19" xfId="0" applyFont="1" applyBorder="1" applyAlignment="1">
      <alignment horizontal="left" vertical="center" wrapText="1"/>
    </xf>
    <xf numFmtId="167" fontId="14" fillId="5" borderId="20" xfId="2" applyNumberFormat="1" applyFont="1" applyFill="1" applyBorder="1" applyAlignment="1" applyProtection="1">
      <alignment horizontal="center" vertical="center" wrapText="1"/>
    </xf>
    <xf numFmtId="0" fontId="15" fillId="15" borderId="19" xfId="0" applyFont="1" applyFill="1" applyBorder="1" applyAlignment="1">
      <alignment horizontal="right" vertical="center" wrapText="1"/>
    </xf>
    <xf numFmtId="0" fontId="15" fillId="0" borderId="19" xfId="0" applyFont="1" applyBorder="1" applyAlignment="1">
      <alignment horizontal="left" vertical="top" wrapText="1"/>
    </xf>
    <xf numFmtId="0" fontId="14" fillId="5" borderId="30" xfId="0" applyFont="1" applyFill="1" applyBorder="1" applyAlignment="1">
      <alignment horizontal="left" vertical="top" wrapText="1"/>
    </xf>
    <xf numFmtId="167" fontId="14" fillId="5" borderId="20" xfId="0" applyNumberFormat="1" applyFont="1" applyFill="1" applyBorder="1" applyAlignment="1">
      <alignment horizontal="left" vertical="top" wrapText="1"/>
    </xf>
    <xf numFmtId="167" fontId="15" fillId="0" borderId="19" xfId="0" applyNumberFormat="1" applyFont="1" applyBorder="1" applyAlignment="1">
      <alignment horizontal="left" vertical="top" wrapText="1"/>
    </xf>
    <xf numFmtId="4" fontId="14" fillId="0" borderId="19" xfId="0" applyNumberFormat="1" applyFont="1" applyBorder="1" applyAlignment="1">
      <alignment horizontal="left" vertical="top" wrapText="1"/>
    </xf>
    <xf numFmtId="0" fontId="15" fillId="0" borderId="19" xfId="0" applyFont="1" applyBorder="1" applyAlignment="1">
      <alignment horizontal="left" vertical="top"/>
    </xf>
    <xf numFmtId="167" fontId="15" fillId="0" borderId="19" xfId="0" applyNumberFormat="1" applyFont="1" applyBorder="1" applyAlignment="1">
      <alignment horizontal="left" vertical="top"/>
    </xf>
    <xf numFmtId="0" fontId="15" fillId="0" borderId="30" xfId="0" applyFont="1" applyBorder="1" applyAlignment="1">
      <alignment horizontal="left" vertical="top" wrapText="1"/>
    </xf>
    <xf numFmtId="167" fontId="14" fillId="0" borderId="19" xfId="0" applyNumberFormat="1" applyFont="1" applyBorder="1" applyAlignment="1">
      <alignment horizontal="left" vertical="top" wrapText="1"/>
    </xf>
    <xf numFmtId="0" fontId="2" fillId="0" borderId="11" xfId="0" applyFont="1" applyBorder="1" applyAlignment="1">
      <alignment horizontal="left" vertical="center" wrapText="1"/>
    </xf>
    <xf numFmtId="0" fontId="28" fillId="0" borderId="1" xfId="0" applyFont="1" applyBorder="1" applyAlignment="1">
      <alignment horizontal="left" vertical="top" wrapText="1"/>
    </xf>
    <xf numFmtId="0" fontId="77" fillId="0" borderId="1" xfId="0" applyFont="1" applyBorder="1" applyAlignment="1">
      <alignment vertical="top"/>
    </xf>
    <xf numFmtId="0" fontId="19" fillId="0" borderId="1" xfId="0" applyFont="1" applyBorder="1" applyAlignment="1">
      <alignment horizontal="left" vertical="top" wrapText="1"/>
    </xf>
    <xf numFmtId="0" fontId="28" fillId="0" borderId="1" xfId="0" applyFont="1" applyBorder="1" applyAlignment="1">
      <alignment vertical="top" wrapText="1"/>
    </xf>
    <xf numFmtId="0" fontId="77" fillId="0" borderId="1" xfId="0" applyFont="1" applyBorder="1" applyAlignment="1">
      <alignment horizontal="left" vertical="top" wrapText="1"/>
    </xf>
    <xf numFmtId="0" fontId="19" fillId="0" borderId="0" xfId="0" applyFont="1" applyAlignment="1">
      <alignment horizontal="left" vertical="center" wrapText="1"/>
    </xf>
    <xf numFmtId="0" fontId="19" fillId="0" borderId="0" xfId="0" applyFont="1" applyAlignment="1">
      <alignment horizontal="right" vertical="center"/>
    </xf>
    <xf numFmtId="0" fontId="1" fillId="0" borderId="0" xfId="0" applyFont="1" applyAlignment="1">
      <alignment horizontal="right" vertical="center"/>
    </xf>
    <xf numFmtId="0" fontId="1" fillId="0" borderId="0" xfId="0" applyFont="1" applyAlignment="1">
      <alignment horizontal="right"/>
    </xf>
    <xf numFmtId="0" fontId="11" fillId="0" borderId="0" xfId="0" applyFont="1" applyAlignment="1">
      <alignment horizontal="left" vertical="center" wrapText="1"/>
    </xf>
    <xf numFmtId="0" fontId="12" fillId="0" borderId="0" xfId="0" applyFont="1" applyAlignment="1">
      <alignment horizontal="left" vertical="center"/>
    </xf>
    <xf numFmtId="0" fontId="2" fillId="0" borderId="0" xfId="0" applyFont="1" applyAlignment="1">
      <alignment horizontal="center" vertical="center" wrapText="1"/>
    </xf>
    <xf numFmtId="0" fontId="4" fillId="0" borderId="0" xfId="0" applyFont="1"/>
    <xf numFmtId="0" fontId="72" fillId="0" borderId="37" xfId="0" applyFont="1" applyBorder="1" applyAlignment="1">
      <alignment horizontal="center" vertical="center" wrapText="1"/>
    </xf>
    <xf numFmtId="0" fontId="72" fillId="0" borderId="19" xfId="0" applyFont="1" applyBorder="1" applyAlignment="1">
      <alignment horizontal="center" vertical="center"/>
    </xf>
    <xf numFmtId="0" fontId="1" fillId="0" borderId="19" xfId="0" applyFont="1" applyBorder="1" applyAlignment="1">
      <alignment horizontal="left" vertical="center"/>
    </xf>
    <xf numFmtId="0" fontId="1" fillId="0" borderId="41" xfId="0" applyFont="1" applyBorder="1" applyAlignment="1">
      <alignment horizontal="right" vertical="center"/>
    </xf>
    <xf numFmtId="0" fontId="10" fillId="0" borderId="0" xfId="0" applyFont="1" applyAlignment="1">
      <alignment vertical="top" wrapText="1"/>
    </xf>
    <xf numFmtId="0" fontId="2" fillId="0" borderId="0" xfId="0" applyFont="1"/>
    <xf numFmtId="0" fontId="1" fillId="0" borderId="3" xfId="0" applyFont="1" applyBorder="1" applyAlignment="1">
      <alignment horizontal="left" vertical="top" wrapText="1"/>
    </xf>
    <xf numFmtId="0" fontId="1" fillId="0" borderId="2" xfId="0" applyFont="1" applyBorder="1" applyAlignment="1">
      <alignment horizontal="left" vertical="top" wrapText="1"/>
    </xf>
    <xf numFmtId="0" fontId="1" fillId="0" borderId="4" xfId="0" applyFont="1" applyBorder="1" applyAlignment="1">
      <alignment horizontal="left" vertical="top" wrapText="1"/>
    </xf>
    <xf numFmtId="0" fontId="28" fillId="0" borderId="19" xfId="0" applyFont="1" applyBorder="1" applyAlignment="1">
      <alignment horizontal="left" vertical="top" wrapText="1"/>
    </xf>
    <xf numFmtId="0" fontId="57" fillId="0" borderId="1" xfId="0" applyFont="1" applyBorder="1" applyAlignment="1">
      <alignment horizontal="center" vertical="center"/>
    </xf>
    <xf numFmtId="0" fontId="1" fillId="0" borderId="14" xfId="0" applyFont="1" applyBorder="1" applyAlignment="1">
      <alignment horizontal="center" vertical="center"/>
    </xf>
    <xf numFmtId="0" fontId="19" fillId="0" borderId="1" xfId="0" applyFont="1" applyBorder="1" applyAlignment="1">
      <alignment horizontal="center" vertical="center"/>
    </xf>
    <xf numFmtId="0" fontId="14" fillId="16" borderId="37" xfId="0" applyFont="1" applyFill="1" applyBorder="1" applyAlignment="1">
      <alignment horizontal="justify" vertical="top" wrapText="1"/>
    </xf>
    <xf numFmtId="0" fontId="14" fillId="16" borderId="19" xfId="0" applyFont="1" applyFill="1" applyBorder="1" applyAlignment="1">
      <alignment horizontal="left" vertical="top" wrapText="1"/>
    </xf>
    <xf numFmtId="0" fontId="14" fillId="16" borderId="19" xfId="0" applyFont="1" applyFill="1" applyBorder="1" applyAlignment="1">
      <alignment horizontal="justify" vertical="top" wrapText="1"/>
    </xf>
    <xf numFmtId="0" fontId="77" fillId="17" borderId="19" xfId="0" applyFont="1" applyFill="1" applyBorder="1" applyAlignment="1">
      <alignment vertical="top" wrapText="1"/>
    </xf>
    <xf numFmtId="0" fontId="77" fillId="17" borderId="45" xfId="0" applyFont="1" applyFill="1" applyBorder="1" applyAlignment="1">
      <alignment horizontal="left" vertical="top" wrapText="1"/>
    </xf>
    <xf numFmtId="0" fontId="28" fillId="17" borderId="19" xfId="0" applyFont="1" applyFill="1" applyBorder="1" applyAlignment="1">
      <alignment horizontal="left" vertical="top" wrapText="1"/>
    </xf>
    <xf numFmtId="0" fontId="28" fillId="17" borderId="19" xfId="0" applyFont="1" applyFill="1" applyBorder="1" applyAlignment="1">
      <alignment vertical="top" wrapText="1"/>
    </xf>
    <xf numFmtId="0" fontId="28" fillId="17" borderId="41" xfId="0" applyFont="1" applyFill="1" applyBorder="1" applyAlignment="1">
      <alignment vertical="top" wrapText="1"/>
    </xf>
    <xf numFmtId="0" fontId="19" fillId="0" borderId="19" xfId="0" applyFont="1" applyBorder="1" applyAlignment="1">
      <alignment horizontal="left" vertical="top" wrapText="1"/>
    </xf>
    <xf numFmtId="0" fontId="33" fillId="0" borderId="19" xfId="0" applyFont="1" applyBorder="1" applyAlignment="1">
      <alignment vertical="top" wrapText="1"/>
    </xf>
    <xf numFmtId="0" fontId="19" fillId="0" borderId="19" xfId="0" applyFont="1" applyBorder="1" applyAlignment="1">
      <alignment vertical="top" wrapText="1"/>
    </xf>
    <xf numFmtId="0" fontId="108" fillId="5" borderId="2" xfId="6" applyFont="1" applyFill="1" applyBorder="1" applyAlignment="1" applyProtection="1">
      <protection locked="0"/>
    </xf>
    <xf numFmtId="0" fontId="14" fillId="5" borderId="3" xfId="0" applyFont="1" applyFill="1" applyBorder="1" applyProtection="1">
      <protection locked="0"/>
    </xf>
    <xf numFmtId="166" fontId="14" fillId="5" borderId="4" xfId="0" applyNumberFormat="1" applyFont="1" applyFill="1" applyBorder="1" applyAlignment="1" applyProtection="1">
      <alignment horizontal="left"/>
      <protection locked="0"/>
    </xf>
    <xf numFmtId="0" fontId="14" fillId="0" borderId="3" xfId="0" applyFont="1" applyBorder="1" applyProtection="1">
      <protection locked="0"/>
    </xf>
    <xf numFmtId="0" fontId="108" fillId="0" borderId="2" xfId="6" applyFont="1" applyFill="1" applyBorder="1" applyAlignment="1" applyProtection="1">
      <protection locked="0"/>
    </xf>
    <xf numFmtId="0" fontId="90" fillId="7" borderId="11" xfId="0" applyFont="1" applyFill="1" applyBorder="1" applyAlignment="1">
      <alignment vertical="top" wrapText="1"/>
    </xf>
    <xf numFmtId="167" fontId="28" fillId="0" borderId="22" xfId="0" applyNumberFormat="1" applyFont="1" applyBorder="1" applyAlignment="1">
      <alignment vertical="top" wrapText="1"/>
    </xf>
    <xf numFmtId="167" fontId="15" fillId="0" borderId="19" xfId="0" applyNumberFormat="1" applyFont="1" applyBorder="1" applyAlignment="1">
      <alignment vertical="top" wrapText="1"/>
    </xf>
    <xf numFmtId="0" fontId="90" fillId="7" borderId="0" xfId="0" applyFont="1" applyFill="1" applyAlignment="1">
      <alignment wrapText="1"/>
    </xf>
    <xf numFmtId="0" fontId="28" fillId="7" borderId="33" xfId="0" applyFont="1" applyFill="1" applyBorder="1" applyAlignment="1">
      <alignment vertical="top" wrapText="1"/>
    </xf>
    <xf numFmtId="167" fontId="28" fillId="7" borderId="20" xfId="2" applyNumberFormat="1" applyFont="1" applyFill="1" applyBorder="1" applyAlignment="1" applyProtection="1">
      <alignment vertical="top" wrapText="1"/>
    </xf>
    <xf numFmtId="167" fontId="28" fillId="7" borderId="20" xfId="0" applyNumberFormat="1" applyFont="1" applyFill="1" applyBorder="1" applyAlignment="1">
      <alignment vertical="top" wrapText="1"/>
    </xf>
    <xf numFmtId="0" fontId="28" fillId="7" borderId="30" xfId="0" applyFont="1" applyFill="1" applyBorder="1" applyAlignment="1">
      <alignment vertical="top" wrapText="1"/>
    </xf>
    <xf numFmtId="0" fontId="1" fillId="5" borderId="37" xfId="0" applyFont="1" applyFill="1" applyBorder="1" applyAlignment="1">
      <alignment horizontal="left"/>
    </xf>
    <xf numFmtId="0" fontId="1" fillId="5" borderId="36" xfId="0" applyFont="1" applyFill="1" applyBorder="1" applyAlignment="1">
      <alignment horizontal="left"/>
    </xf>
    <xf numFmtId="0" fontId="2" fillId="7" borderId="10" xfId="0" applyFont="1" applyFill="1" applyBorder="1" applyAlignment="1">
      <alignment horizontal="right" wrapText="1"/>
    </xf>
    <xf numFmtId="0" fontId="2" fillId="7" borderId="11" xfId="0" applyFont="1" applyFill="1" applyBorder="1" applyAlignment="1">
      <alignment horizontal="right" wrapText="1"/>
    </xf>
    <xf numFmtId="0" fontId="2" fillId="7" borderId="0" xfId="0" applyFont="1" applyFill="1" applyAlignment="1">
      <alignment horizontal="right" wrapText="1"/>
    </xf>
    <xf numFmtId="0" fontId="2" fillId="7" borderId="10" xfId="0" applyFont="1" applyFill="1" applyBorder="1" applyAlignment="1">
      <alignment horizontal="right" vertical="top" wrapText="1"/>
    </xf>
    <xf numFmtId="0" fontId="2" fillId="7" borderId="11" xfId="0" applyFont="1" applyFill="1" applyBorder="1" applyAlignment="1">
      <alignment horizontal="right"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 fillId="0" borderId="0" xfId="0" applyFont="1" applyAlignment="1">
      <alignment horizontal="left" vertical="center" wrapText="1"/>
    </xf>
    <xf numFmtId="0" fontId="2" fillId="7" borderId="0" xfId="0" applyFont="1" applyFill="1" applyAlignment="1">
      <alignment horizontal="left" vertical="center" wrapText="1"/>
    </xf>
    <xf numFmtId="0" fontId="2" fillId="7" borderId="13" xfId="0" applyFont="1" applyFill="1" applyBorder="1" applyAlignment="1">
      <alignment horizontal="left" vertical="center" wrapText="1"/>
    </xf>
    <xf numFmtId="0" fontId="2" fillId="16" borderId="0" xfId="0" applyFont="1" applyFill="1" applyAlignment="1">
      <alignment horizontal="left" vertical="center" wrapText="1"/>
    </xf>
    <xf numFmtId="0" fontId="2" fillId="0" borderId="0" xfId="0" applyFont="1" applyAlignment="1">
      <alignment horizontal="center" vertical="top" wrapText="1"/>
    </xf>
    <xf numFmtId="0" fontId="1" fillId="0" borderId="38" xfId="0" applyFont="1" applyBorder="1" applyAlignment="1" applyProtection="1">
      <alignment vertical="top" wrapText="1"/>
      <protection locked="0"/>
    </xf>
    <xf numFmtId="0" fontId="1" fillId="0" borderId="17" xfId="0" applyFont="1" applyBorder="1" applyAlignment="1" applyProtection="1">
      <alignment vertical="top" wrapText="1"/>
      <protection locked="0"/>
    </xf>
    <xf numFmtId="3" fontId="1" fillId="0" borderId="38" xfId="0" applyNumberFormat="1" applyFont="1" applyBorder="1" applyAlignment="1" applyProtection="1">
      <alignment vertical="top" wrapText="1"/>
      <protection locked="0"/>
    </xf>
    <xf numFmtId="3" fontId="1" fillId="0" borderId="17" xfId="0" applyNumberFormat="1" applyFont="1" applyBorder="1" applyAlignment="1" applyProtection="1">
      <alignment vertical="top" wrapText="1"/>
      <protection locked="0"/>
    </xf>
    <xf numFmtId="0" fontId="14" fillId="7" borderId="38" xfId="0" applyFont="1" applyFill="1" applyBorder="1" applyAlignment="1">
      <alignment horizontal="left" vertical="top" wrapText="1"/>
    </xf>
    <xf numFmtId="0" fontId="15" fillId="7" borderId="17" xfId="0" applyFont="1" applyFill="1" applyBorder="1" applyAlignment="1">
      <alignment horizontal="left" vertical="top" wrapText="1"/>
    </xf>
    <xf numFmtId="0" fontId="11" fillId="7" borderId="0" xfId="0" applyFont="1" applyFill="1" applyAlignment="1">
      <alignment vertical="top" wrapText="1"/>
    </xf>
    <xf numFmtId="0" fontId="13" fillId="5" borderId="38" xfId="0" applyFont="1" applyFill="1" applyBorder="1" applyAlignment="1">
      <alignment horizontal="center"/>
    </xf>
    <xf numFmtId="0" fontId="13" fillId="5" borderId="5" xfId="0" applyFont="1" applyFill="1" applyBorder="1" applyAlignment="1">
      <alignment horizontal="center"/>
    </xf>
    <xf numFmtId="0" fontId="10" fillId="7" borderId="10" xfId="0" applyFont="1" applyFill="1" applyBorder="1" applyAlignment="1">
      <alignment horizontal="center" wrapText="1"/>
    </xf>
    <xf numFmtId="0" fontId="10" fillId="7" borderId="0" xfId="0" applyFont="1" applyFill="1" applyAlignment="1">
      <alignment horizontal="center" wrapText="1"/>
    </xf>
    <xf numFmtId="0" fontId="10" fillId="7" borderId="0" xfId="0" applyFont="1" applyFill="1" applyAlignment="1">
      <alignment horizontal="center"/>
    </xf>
    <xf numFmtId="0" fontId="4" fillId="7" borderId="0" xfId="0" applyFont="1" applyFill="1" applyAlignment="1">
      <alignment horizontal="left" vertical="top" wrapText="1"/>
    </xf>
    <xf numFmtId="0" fontId="23" fillId="5" borderId="50" xfId="0" applyFont="1" applyFill="1" applyBorder="1" applyAlignment="1">
      <alignment horizontal="left" vertical="top" wrapText="1"/>
    </xf>
    <xf numFmtId="0" fontId="23" fillId="5" borderId="51" xfId="0" applyFont="1" applyFill="1" applyBorder="1" applyAlignment="1">
      <alignment horizontal="left" vertical="top" wrapText="1"/>
    </xf>
    <xf numFmtId="0" fontId="23" fillId="7" borderId="49" xfId="0" applyFont="1" applyFill="1" applyBorder="1" applyAlignment="1">
      <alignment horizontal="left" vertical="top" wrapText="1"/>
    </xf>
    <xf numFmtId="0" fontId="23" fillId="7" borderId="23" xfId="0" applyFont="1" applyFill="1" applyBorder="1" applyAlignment="1">
      <alignment horizontal="left" vertical="top" wrapText="1"/>
    </xf>
    <xf numFmtId="0" fontId="15" fillId="7" borderId="0" xfId="0" applyFont="1" applyFill="1" applyAlignment="1">
      <alignment horizontal="left" vertical="center" wrapText="1"/>
    </xf>
    <xf numFmtId="0" fontId="4" fillId="7" borderId="0" xfId="0" applyFont="1" applyFill="1" applyAlignment="1">
      <alignment horizontal="left" vertical="center" wrapText="1"/>
    </xf>
    <xf numFmtId="3" fontId="1" fillId="5" borderId="38" xfId="0" applyNumberFormat="1" applyFont="1" applyFill="1" applyBorder="1" applyAlignment="1" applyProtection="1">
      <alignment horizontal="center" vertical="top" wrapText="1"/>
      <protection locked="0"/>
    </xf>
    <xf numFmtId="3" fontId="1" fillId="5" borderId="17" xfId="0" applyNumberFormat="1" applyFont="1" applyFill="1" applyBorder="1" applyAlignment="1" applyProtection="1">
      <alignment horizontal="center" vertical="top" wrapText="1"/>
      <protection locked="0"/>
    </xf>
    <xf numFmtId="44" fontId="28" fillId="0" borderId="38" xfId="8" applyFont="1" applyFill="1" applyBorder="1" applyAlignment="1" applyProtection="1">
      <alignment vertical="center" wrapText="1"/>
      <protection locked="0"/>
    </xf>
    <xf numFmtId="44" fontId="28" fillId="0" borderId="17" xfId="8" applyFont="1" applyFill="1" applyBorder="1" applyAlignment="1" applyProtection="1">
      <alignment vertical="center" wrapText="1"/>
      <protection locked="0"/>
    </xf>
    <xf numFmtId="0" fontId="1" fillId="0" borderId="38" xfId="0" applyFont="1" applyBorder="1" applyAlignment="1" applyProtection="1">
      <alignment horizontal="left" vertical="top" wrapText="1"/>
      <protection locked="0"/>
    </xf>
    <xf numFmtId="0" fontId="1" fillId="0" borderId="17" xfId="0" applyFont="1" applyBorder="1" applyAlignment="1" applyProtection="1">
      <alignment horizontal="left" vertical="top" wrapText="1"/>
      <protection locked="0"/>
    </xf>
    <xf numFmtId="0" fontId="11" fillId="0" borderId="0" xfId="0" applyFont="1" applyAlignment="1">
      <alignment horizontal="left" vertical="center" wrapText="1"/>
    </xf>
    <xf numFmtId="0" fontId="15" fillId="7" borderId="0" xfId="0" applyFont="1" applyFill="1" applyAlignment="1">
      <alignment horizontal="left" vertical="top" wrapText="1"/>
    </xf>
    <xf numFmtId="0" fontId="14" fillId="7" borderId="10" xfId="0" applyFont="1" applyFill="1" applyBorder="1" applyAlignment="1">
      <alignment horizontal="center" wrapText="1"/>
    </xf>
    <xf numFmtId="0" fontId="14" fillId="7" borderId="0" xfId="0" applyFont="1" applyFill="1" applyAlignment="1">
      <alignment horizontal="center" wrapText="1"/>
    </xf>
    <xf numFmtId="0" fontId="14" fillId="7" borderId="0" xfId="0" applyFont="1" applyFill="1" applyAlignment="1">
      <alignment horizontal="left" vertical="top" wrapText="1"/>
    </xf>
    <xf numFmtId="0" fontId="74" fillId="7" borderId="0" xfId="0" applyFont="1" applyFill="1" applyAlignment="1">
      <alignment horizontal="left" wrapText="1"/>
    </xf>
    <xf numFmtId="0" fontId="74" fillId="7" borderId="0" xfId="0" applyFont="1" applyFill="1" applyAlignment="1">
      <alignment horizontal="left"/>
    </xf>
    <xf numFmtId="0" fontId="28" fillId="0" borderId="24" xfId="0" applyFont="1" applyBorder="1" applyAlignment="1">
      <alignment horizontal="left" vertical="top" wrapText="1"/>
    </xf>
    <xf numFmtId="0" fontId="95" fillId="0" borderId="26" xfId="0" applyFont="1" applyBorder="1" applyAlignment="1">
      <alignment horizontal="left" vertical="top" wrapText="1"/>
    </xf>
    <xf numFmtId="0" fontId="92" fillId="7" borderId="0" xfId="0" applyFont="1" applyFill="1" applyAlignment="1">
      <alignment horizontal="left"/>
    </xf>
    <xf numFmtId="0" fontId="96" fillId="7" borderId="0" xfId="0" applyFont="1" applyFill="1" applyAlignment="1">
      <alignment horizontal="left"/>
    </xf>
    <xf numFmtId="0" fontId="23" fillId="12" borderId="19" xfId="0" applyFont="1" applyFill="1" applyBorder="1" applyAlignment="1">
      <alignment horizontal="left" vertical="top" wrapText="1"/>
    </xf>
    <xf numFmtId="0" fontId="28" fillId="0" borderId="50" xfId="0" applyFont="1" applyBorder="1" applyAlignment="1">
      <alignment horizontal="left" vertical="top" wrapText="1"/>
    </xf>
    <xf numFmtId="0" fontId="28" fillId="0" borderId="51" xfId="0" applyFont="1" applyBorder="1" applyAlignment="1">
      <alignment horizontal="left" vertical="top" wrapText="1"/>
    </xf>
    <xf numFmtId="0" fontId="59" fillId="0" borderId="24" xfId="0" applyFont="1" applyBorder="1" applyAlignment="1">
      <alignment horizontal="left" vertical="top" wrapText="1"/>
    </xf>
    <xf numFmtId="0" fontId="97" fillId="0" borderId="26" xfId="0" applyFont="1" applyBorder="1" applyAlignment="1">
      <alignment horizontal="left" vertical="top" wrapText="1"/>
    </xf>
    <xf numFmtId="0" fontId="23" fillId="0" borderId="19" xfId="0" applyFont="1" applyBorder="1" applyAlignment="1">
      <alignment horizontal="left" vertical="top" wrapText="1"/>
    </xf>
    <xf numFmtId="0" fontId="28" fillId="12" borderId="19" xfId="0" applyFont="1" applyFill="1" applyBorder="1" applyAlignment="1">
      <alignment horizontal="left" vertical="top" wrapText="1"/>
    </xf>
    <xf numFmtId="0" fontId="28" fillId="0" borderId="19" xfId="0" applyFont="1" applyBorder="1" applyAlignment="1">
      <alignment horizontal="left" vertical="top" wrapText="1"/>
    </xf>
    <xf numFmtId="0" fontId="14" fillId="7" borderId="0" xfId="0" applyFont="1" applyFill="1" applyAlignment="1">
      <alignment horizontal="center"/>
    </xf>
    <xf numFmtId="0" fontId="11" fillId="7" borderId="0" xfId="0" applyFont="1" applyFill="1" applyAlignment="1">
      <alignment horizontal="left" vertical="top" wrapText="1"/>
    </xf>
    <xf numFmtId="0" fontId="15" fillId="5" borderId="19" xfId="0" applyFont="1" applyFill="1" applyBorder="1" applyAlignment="1">
      <alignment horizontal="center" vertical="top" wrapText="1"/>
    </xf>
    <xf numFmtId="0" fontId="13" fillId="0" borderId="38" xfId="0" applyFont="1" applyBorder="1" applyAlignment="1">
      <alignment horizontal="center"/>
    </xf>
    <xf numFmtId="0" fontId="13" fillId="0" borderId="5" xfId="0" applyFont="1" applyBorder="1" applyAlignment="1">
      <alignment horizontal="center"/>
    </xf>
    <xf numFmtId="0" fontId="13" fillId="0" borderId="17" xfId="0" applyFont="1" applyBorder="1" applyAlignment="1">
      <alignment horizontal="center"/>
    </xf>
    <xf numFmtId="0" fontId="8"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horizontal="center" vertical="top" wrapText="1"/>
    </xf>
    <xf numFmtId="0" fontId="7" fillId="0" borderId="0" xfId="0" applyFont="1" applyAlignment="1">
      <alignment vertical="top" wrapText="1"/>
    </xf>
    <xf numFmtId="3" fontId="7" fillId="0" borderId="0" xfId="0" applyNumberFormat="1" applyFont="1" applyAlignment="1" applyProtection="1">
      <alignment vertical="top" wrapText="1"/>
      <protection locked="0"/>
    </xf>
    <xf numFmtId="0" fontId="28" fillId="0" borderId="38" xfId="0" applyFont="1" applyBorder="1" applyAlignment="1">
      <alignment horizontal="left" vertical="top" wrapText="1"/>
    </xf>
    <xf numFmtId="0" fontId="98" fillId="0" borderId="5" xfId="0" applyFont="1" applyBorder="1" applyAlignment="1">
      <alignment horizontal="left" vertical="top" wrapText="1"/>
    </xf>
    <xf numFmtId="0" fontId="98" fillId="0" borderId="17" xfId="0" applyFont="1" applyBorder="1" applyAlignment="1">
      <alignment horizontal="left" vertical="top" wrapText="1"/>
    </xf>
    <xf numFmtId="0" fontId="15" fillId="5" borderId="35" xfId="0" applyFont="1" applyFill="1" applyBorder="1" applyAlignment="1">
      <alignment horizontal="center" vertical="top" wrapText="1"/>
    </xf>
    <xf numFmtId="0" fontId="15" fillId="5" borderId="39" xfId="0" applyFont="1" applyFill="1" applyBorder="1" applyAlignment="1">
      <alignment horizontal="center" vertical="top" wrapText="1"/>
    </xf>
    <xf numFmtId="0" fontId="9" fillId="0" borderId="0" xfId="0" applyFont="1" applyAlignment="1">
      <alignment vertical="top" wrapText="1"/>
    </xf>
    <xf numFmtId="0" fontId="28" fillId="0" borderId="7" xfId="0" applyFont="1" applyBorder="1" applyAlignment="1">
      <alignment horizontal="left" vertical="top" wrapText="1"/>
    </xf>
    <xf numFmtId="0" fontId="28" fillId="0" borderId="8" xfId="0" applyFont="1" applyBorder="1" applyAlignment="1">
      <alignment horizontal="left" vertical="top" wrapText="1"/>
    </xf>
    <xf numFmtId="0" fontId="28" fillId="0" borderId="9" xfId="0" applyFont="1" applyBorder="1" applyAlignment="1">
      <alignment horizontal="left" vertical="top" wrapText="1"/>
    </xf>
    <xf numFmtId="0" fontId="28" fillId="0" borderId="10" xfId="0" applyFont="1" applyBorder="1" applyAlignment="1">
      <alignment horizontal="left" vertical="top" wrapText="1"/>
    </xf>
    <xf numFmtId="0" fontId="28" fillId="0" borderId="0" xfId="0" applyFont="1" applyAlignment="1">
      <alignment horizontal="left" vertical="top" wrapText="1"/>
    </xf>
    <xf numFmtId="0" fontId="28" fillId="0" borderId="11" xfId="0" applyFont="1" applyBorder="1" applyAlignment="1">
      <alignment horizontal="left" vertical="top" wrapText="1"/>
    </xf>
    <xf numFmtId="0" fontId="28" fillId="0" borderId="12" xfId="0" applyFont="1" applyBorder="1" applyAlignment="1">
      <alignment horizontal="left" vertical="top" wrapText="1"/>
    </xf>
    <xf numFmtId="0" fontId="28" fillId="0" borderId="13" xfId="0" applyFont="1" applyBorder="1" applyAlignment="1">
      <alignment horizontal="left" vertical="top" wrapText="1"/>
    </xf>
    <xf numFmtId="0" fontId="28" fillId="0" borderId="14" xfId="0" applyFont="1" applyBorder="1" applyAlignment="1">
      <alignment horizontal="left" vertical="top" wrapText="1"/>
    </xf>
    <xf numFmtId="0" fontId="19" fillId="0" borderId="38" xfId="0" applyFont="1" applyBorder="1" applyAlignment="1">
      <alignment horizontal="left" vertical="top" wrapText="1"/>
    </xf>
    <xf numFmtId="0" fontId="19" fillId="0" borderId="17" xfId="0" applyFont="1" applyBorder="1" applyAlignment="1">
      <alignment horizontal="left" vertical="top" wrapText="1"/>
    </xf>
    <xf numFmtId="0" fontId="19" fillId="0" borderId="7" xfId="0" applyFont="1" applyBorder="1" applyAlignment="1" applyProtection="1">
      <alignment horizontal="left" wrapText="1"/>
      <protection locked="0"/>
    </xf>
    <xf numFmtId="0" fontId="19" fillId="0" borderId="8" xfId="0" applyFont="1" applyBorder="1" applyAlignment="1" applyProtection="1">
      <alignment horizontal="left" wrapText="1"/>
      <protection locked="0"/>
    </xf>
    <xf numFmtId="0" fontId="19" fillId="0" borderId="9" xfId="0" applyFont="1" applyBorder="1" applyAlignment="1" applyProtection="1">
      <alignment horizontal="left" wrapText="1"/>
      <protection locked="0"/>
    </xf>
    <xf numFmtId="0" fontId="64" fillId="0" borderId="38" xfId="6" applyFill="1" applyBorder="1" applyAlignment="1" applyProtection="1">
      <alignment horizontal="left"/>
      <protection locked="0"/>
    </xf>
    <xf numFmtId="0" fontId="28" fillId="0" borderId="5" xfId="0" applyFont="1" applyBorder="1" applyAlignment="1" applyProtection="1">
      <alignment horizontal="left"/>
      <protection locked="0"/>
    </xf>
    <xf numFmtId="0" fontId="28" fillId="0" borderId="17" xfId="0" applyFont="1" applyBorder="1" applyAlignment="1" applyProtection="1">
      <alignment horizontal="left"/>
      <protection locked="0"/>
    </xf>
    <xf numFmtId="0" fontId="4" fillId="0" borderId="0" xfId="0" applyFont="1" applyAlignment="1">
      <alignment horizontal="left"/>
    </xf>
    <xf numFmtId="0" fontId="28" fillId="0" borderId="17" xfId="0" applyFont="1" applyBorder="1" applyAlignment="1">
      <alignment horizontal="left" vertical="top" wrapText="1"/>
    </xf>
    <xf numFmtId="0" fontId="23" fillId="0" borderId="38" xfId="0" applyFont="1" applyBorder="1" applyAlignment="1">
      <alignment horizontal="left" vertical="top" wrapText="1"/>
    </xf>
    <xf numFmtId="0" fontId="19" fillId="0" borderId="5" xfId="0" applyFont="1" applyBorder="1" applyAlignment="1" applyProtection="1">
      <alignment horizontal="left"/>
      <protection locked="0"/>
    </xf>
    <xf numFmtId="0" fontId="19" fillId="0" borderId="17" xfId="0" applyFont="1" applyBorder="1" applyAlignment="1" applyProtection="1">
      <alignment horizontal="left"/>
      <protection locked="0"/>
    </xf>
    <xf numFmtId="0" fontId="2" fillId="0" borderId="13" xfId="0" applyFont="1" applyBorder="1" applyAlignment="1">
      <alignment horizontal="center" vertical="center" wrapText="1"/>
    </xf>
    <xf numFmtId="0" fontId="1" fillId="0" borderId="38" xfId="0" applyFont="1" applyBorder="1" applyAlignment="1">
      <alignment horizontal="left" vertical="top" wrapText="1"/>
    </xf>
    <xf numFmtId="0" fontId="1" fillId="0" borderId="17" xfId="0" applyFont="1" applyBorder="1" applyAlignment="1">
      <alignment horizontal="left" vertical="top" wrapText="1"/>
    </xf>
    <xf numFmtId="0" fontId="1" fillId="0" borderId="38" xfId="0" applyFont="1" applyBorder="1" applyAlignment="1">
      <alignment horizontal="center" vertical="center" wrapText="1"/>
    </xf>
    <xf numFmtId="0" fontId="1" fillId="0" borderId="17" xfId="0" applyFont="1" applyBorder="1" applyAlignment="1">
      <alignment horizontal="center" vertical="center" wrapText="1"/>
    </xf>
    <xf numFmtId="0" fontId="11" fillId="7" borderId="8" xfId="0" applyFont="1" applyFill="1" applyBorder="1" applyAlignment="1">
      <alignment horizontal="center" wrapText="1"/>
    </xf>
    <xf numFmtId="0" fontId="50" fillId="0" borderId="38" xfId="0" applyFont="1" applyBorder="1" applyAlignment="1">
      <alignment horizontal="justify" vertical="top" wrapText="1"/>
    </xf>
    <xf numFmtId="0" fontId="19" fillId="0" borderId="17" xfId="0" applyFont="1" applyBorder="1" applyAlignment="1">
      <alignment horizontal="justify" vertical="top" wrapText="1"/>
    </xf>
    <xf numFmtId="0" fontId="2" fillId="7" borderId="13" xfId="0" applyFont="1" applyFill="1" applyBorder="1" applyAlignment="1">
      <alignment horizontal="center" vertical="center" wrapText="1"/>
    </xf>
    <xf numFmtId="0" fontId="14" fillId="0" borderId="52" xfId="0" applyFont="1" applyBorder="1" applyAlignment="1">
      <alignment horizontal="left" vertical="center" wrapText="1"/>
    </xf>
    <xf numFmtId="0" fontId="14" fillId="0" borderId="53" xfId="0" applyFont="1" applyBorder="1" applyAlignment="1">
      <alignment horizontal="left" vertical="center" wrapText="1"/>
    </xf>
    <xf numFmtId="0" fontId="14" fillId="0" borderId="54" xfId="0" applyFont="1" applyBorder="1" applyAlignment="1">
      <alignment horizontal="left" vertical="center" wrapText="1"/>
    </xf>
    <xf numFmtId="0" fontId="1" fillId="0" borderId="38" xfId="0" applyFont="1" applyBorder="1" applyAlignment="1">
      <alignment vertical="top" wrapText="1"/>
    </xf>
    <xf numFmtId="0" fontId="1" fillId="0" borderId="5" xfId="0" applyFont="1" applyBorder="1" applyAlignment="1">
      <alignment vertical="top" wrapText="1"/>
    </xf>
    <xf numFmtId="0" fontId="14" fillId="0" borderId="50" xfId="0" applyFont="1" applyBorder="1" applyAlignment="1">
      <alignment horizontal="left" vertical="center" wrapText="1"/>
    </xf>
    <xf numFmtId="0" fontId="14" fillId="0" borderId="55" xfId="0" applyFont="1" applyBorder="1" applyAlignment="1">
      <alignment horizontal="left" vertical="center" wrapText="1"/>
    </xf>
    <xf numFmtId="0" fontId="14" fillId="0" borderId="51" xfId="0" applyFont="1" applyBorder="1" applyAlignment="1">
      <alignment horizontal="left" vertical="center" wrapText="1"/>
    </xf>
    <xf numFmtId="0" fontId="14" fillId="0" borderId="49" xfId="0" applyFont="1" applyBorder="1" applyAlignment="1">
      <alignment horizontal="left" vertical="center" wrapText="1"/>
    </xf>
    <xf numFmtId="0" fontId="14" fillId="0" borderId="21" xfId="0" applyFont="1" applyBorder="1" applyAlignment="1">
      <alignment horizontal="left" vertical="center" wrapText="1"/>
    </xf>
    <xf numFmtId="0" fontId="14" fillId="0" borderId="23" xfId="0" applyFont="1" applyBorder="1" applyAlignment="1">
      <alignment horizontal="left" vertical="center" wrapText="1"/>
    </xf>
    <xf numFmtId="0" fontId="90" fillId="0" borderId="5" xfId="0" applyFont="1" applyBorder="1" applyAlignment="1" applyProtection="1">
      <alignment horizontal="left"/>
      <protection locked="0"/>
    </xf>
    <xf numFmtId="0" fontId="90" fillId="0" borderId="17" xfId="0" applyFont="1" applyBorder="1" applyAlignment="1" applyProtection="1">
      <alignment horizontal="left"/>
      <protection locked="0"/>
    </xf>
    <xf numFmtId="0" fontId="1" fillId="0" borderId="7" xfId="0" applyFont="1" applyBorder="1" applyAlignment="1">
      <alignment horizontal="left" vertical="top" wrapText="1"/>
    </xf>
    <xf numFmtId="0" fontId="1" fillId="0" borderId="8" xfId="0" applyFont="1" applyBorder="1" applyAlignment="1">
      <alignment horizontal="left" vertical="top" wrapText="1"/>
    </xf>
    <xf numFmtId="0" fontId="14" fillId="0" borderId="38" xfId="0" applyFont="1" applyBorder="1" applyAlignment="1" applyProtection="1">
      <alignment horizontal="left"/>
      <protection locked="0"/>
    </xf>
    <xf numFmtId="0" fontId="21" fillId="0" borderId="0" xfId="0" applyFont="1" applyAlignment="1">
      <alignment horizontal="left" vertical="center" wrapText="1"/>
    </xf>
    <xf numFmtId="0" fontId="14" fillId="16" borderId="38" xfId="0" applyFont="1" applyFill="1" applyBorder="1" applyAlignment="1">
      <alignment horizontal="left" vertical="top" wrapText="1"/>
    </xf>
    <xf numFmtId="0" fontId="11" fillId="16" borderId="5" xfId="0" applyFont="1" applyFill="1" applyBorder="1" applyAlignment="1">
      <alignment horizontal="left" vertical="top" wrapText="1"/>
    </xf>
    <xf numFmtId="0" fontId="11" fillId="16" borderId="17" xfId="0" applyFont="1" applyFill="1" applyBorder="1" applyAlignment="1">
      <alignment horizontal="left" vertical="top" wrapText="1"/>
    </xf>
    <xf numFmtId="0" fontId="1" fillId="0" borderId="19" xfId="0" applyFont="1" applyBorder="1" applyAlignment="1">
      <alignment horizontal="center" vertical="center" wrapText="1"/>
    </xf>
    <xf numFmtId="0" fontId="19" fillId="0" borderId="38" xfId="0" applyFont="1" applyBorder="1" applyAlignment="1" applyProtection="1">
      <alignment horizontal="left"/>
      <protection locked="0"/>
    </xf>
    <xf numFmtId="0" fontId="68" fillId="0" borderId="38" xfId="0" applyFont="1" applyBorder="1" applyAlignment="1">
      <alignment horizontal="center" vertical="center" wrapText="1"/>
    </xf>
    <xf numFmtId="0" fontId="68" fillId="0" borderId="17" xfId="0" applyFont="1" applyBorder="1" applyAlignment="1">
      <alignment horizontal="center" vertical="center" wrapText="1"/>
    </xf>
    <xf numFmtId="0" fontId="77" fillId="0" borderId="38" xfId="0" applyFont="1" applyBorder="1" applyAlignment="1">
      <alignment horizontal="left" vertical="top" wrapText="1"/>
    </xf>
    <xf numFmtId="0" fontId="77" fillId="0" borderId="17" xfId="0" applyFont="1" applyBorder="1" applyAlignment="1">
      <alignment horizontal="left" vertical="top" wrapText="1"/>
    </xf>
    <xf numFmtId="0" fontId="77" fillId="0" borderId="38" xfId="0" applyFont="1" applyBorder="1" applyAlignment="1">
      <alignment horizontal="center" vertical="center" wrapText="1"/>
    </xf>
    <xf numFmtId="0" fontId="77" fillId="0" borderId="17" xfId="0" applyFont="1" applyBorder="1" applyAlignment="1">
      <alignment horizontal="center" vertical="center" wrapText="1"/>
    </xf>
    <xf numFmtId="0" fontId="68" fillId="0" borderId="19" xfId="0" applyFont="1" applyBorder="1" applyAlignment="1">
      <alignment horizontal="left" vertical="center" wrapText="1"/>
    </xf>
    <xf numFmtId="0" fontId="68" fillId="0" borderId="20" xfId="0" applyFont="1" applyBorder="1" applyAlignment="1">
      <alignment horizontal="left" vertical="center" wrapText="1"/>
    </xf>
    <xf numFmtId="0" fontId="74" fillId="0" borderId="27" xfId="0" applyFont="1" applyBorder="1" applyAlignment="1">
      <alignment horizontal="left" vertical="center" wrapText="1"/>
    </xf>
    <xf numFmtId="0" fontId="74" fillId="0" borderId="28" xfId="0" applyFont="1" applyBorder="1" applyAlignment="1">
      <alignment horizontal="left" vertical="center" wrapText="1"/>
    </xf>
    <xf numFmtId="0" fontId="74" fillId="0" borderId="30" xfId="0" applyFont="1" applyBorder="1" applyAlignment="1">
      <alignment horizontal="left" vertical="center" wrapText="1"/>
    </xf>
    <xf numFmtId="0" fontId="74" fillId="0" borderId="19" xfId="0" applyFont="1" applyBorder="1" applyAlignment="1">
      <alignment horizontal="left" vertical="center" wrapText="1"/>
    </xf>
    <xf numFmtId="0" fontId="68" fillId="0" borderId="52" xfId="0" applyFont="1" applyBorder="1" applyAlignment="1">
      <alignment horizontal="left" vertical="top" wrapText="1"/>
    </xf>
    <xf numFmtId="0" fontId="68" fillId="0" borderId="59" xfId="0" applyFont="1" applyBorder="1" applyAlignment="1">
      <alignment horizontal="left" vertical="top" wrapText="1"/>
    </xf>
    <xf numFmtId="0" fontId="14" fillId="0" borderId="60" xfId="0" applyFont="1" applyBorder="1" applyAlignment="1">
      <alignment horizontal="left" vertical="top" wrapText="1"/>
    </xf>
    <xf numFmtId="0" fontId="68" fillId="0" borderId="53" xfId="0" applyFont="1" applyBorder="1" applyAlignment="1">
      <alignment horizontal="left" vertical="top" wrapText="1"/>
    </xf>
    <xf numFmtId="0" fontId="68" fillId="0" borderId="54" xfId="0" applyFont="1" applyBorder="1" applyAlignment="1">
      <alignment horizontal="left" vertical="top" wrapText="1"/>
    </xf>
    <xf numFmtId="0" fontId="14" fillId="0" borderId="24" xfId="0" applyFont="1" applyBorder="1" applyAlignment="1">
      <alignment horizontal="left" vertical="top" wrapText="1"/>
    </xf>
    <xf numFmtId="0" fontId="68" fillId="0" borderId="21" xfId="0" applyFont="1" applyBorder="1" applyAlignment="1">
      <alignment horizontal="left" vertical="top" wrapText="1"/>
    </xf>
    <xf numFmtId="0" fontId="68" fillId="0" borderId="23" xfId="0" applyFont="1" applyBorder="1" applyAlignment="1">
      <alignment horizontal="left" vertical="top" wrapText="1"/>
    </xf>
    <xf numFmtId="0" fontId="68" fillId="0" borderId="52" xfId="0" applyFont="1" applyBorder="1" applyAlignment="1">
      <alignment horizontal="left" vertical="center"/>
    </xf>
    <xf numFmtId="0" fontId="68" fillId="0" borderId="59" xfId="0" applyFont="1" applyBorder="1" applyAlignment="1">
      <alignment horizontal="left" vertical="center"/>
    </xf>
    <xf numFmtId="0" fontId="68" fillId="0" borderId="60" xfId="0" applyFont="1" applyBorder="1" applyAlignment="1">
      <alignment horizontal="center" vertical="top"/>
    </xf>
    <xf numFmtId="0" fontId="68" fillId="0" borderId="53" xfId="0" applyFont="1" applyBorder="1" applyAlignment="1">
      <alignment horizontal="center" vertical="top"/>
    </xf>
    <xf numFmtId="0" fontId="68" fillId="0" borderId="54" xfId="0" applyFont="1" applyBorder="1" applyAlignment="1">
      <alignment horizontal="center" vertical="top"/>
    </xf>
    <xf numFmtId="0" fontId="68" fillId="0" borderId="49" xfId="0" applyFont="1" applyBorder="1" applyAlignment="1">
      <alignment horizontal="left" vertical="center" wrapText="1"/>
    </xf>
    <xf numFmtId="0" fontId="74" fillId="0" borderId="26" xfId="0" applyFont="1" applyBorder="1" applyAlignment="1">
      <alignment horizontal="left" vertical="center" wrapText="1"/>
    </xf>
    <xf numFmtId="0" fontId="68" fillId="0" borderId="24" xfId="0" applyFont="1" applyBorder="1" applyAlignment="1">
      <alignment horizontal="left" vertical="top" wrapText="1"/>
    </xf>
    <xf numFmtId="0" fontId="74" fillId="0" borderId="21" xfId="0" applyFont="1" applyBorder="1" applyAlignment="1">
      <alignment horizontal="left" vertical="top" wrapText="1"/>
    </xf>
    <xf numFmtId="0" fontId="74" fillId="0" borderId="23" xfId="0" applyFont="1" applyBorder="1" applyAlignment="1">
      <alignment horizontal="left" vertical="top" wrapText="1"/>
    </xf>
    <xf numFmtId="0" fontId="68" fillId="0" borderId="28" xfId="0" applyFont="1" applyBorder="1" applyAlignment="1">
      <alignment horizontal="center" vertical="top"/>
    </xf>
    <xf numFmtId="0" fontId="68" fillId="0" borderId="29" xfId="0" applyFont="1" applyBorder="1" applyAlignment="1">
      <alignment horizontal="center" vertical="top"/>
    </xf>
    <xf numFmtId="0" fontId="74" fillId="0" borderId="20" xfId="0" applyFont="1" applyBorder="1" applyAlignment="1">
      <alignment horizontal="left" vertical="center" wrapText="1"/>
    </xf>
    <xf numFmtId="0" fontId="68" fillId="0" borderId="32" xfId="0" applyFont="1" applyBorder="1" applyAlignment="1">
      <alignment horizontal="left" vertical="center" wrapText="1"/>
    </xf>
    <xf numFmtId="0" fontId="68" fillId="0" borderId="6" xfId="0" applyFont="1" applyBorder="1" applyAlignment="1">
      <alignment horizontal="left" vertical="center" wrapText="1"/>
    </xf>
    <xf numFmtId="0" fontId="14" fillId="0" borderId="28" xfId="0" applyFont="1" applyBorder="1" applyAlignment="1">
      <alignment horizontal="left" vertical="center" wrapText="1"/>
    </xf>
    <xf numFmtId="0" fontId="14" fillId="0" borderId="29" xfId="0" applyFont="1" applyBorder="1" applyAlignment="1">
      <alignment horizontal="left" vertical="center" wrapText="1"/>
    </xf>
    <xf numFmtId="0" fontId="74" fillId="0" borderId="31" xfId="0" applyFont="1" applyBorder="1" applyAlignment="1">
      <alignment horizontal="left" vertical="center" wrapText="1"/>
    </xf>
    <xf numFmtId="0" fontId="74" fillId="0" borderId="32" xfId="0" applyFont="1" applyBorder="1" applyAlignment="1">
      <alignment horizontal="left" vertical="center" wrapText="1"/>
    </xf>
    <xf numFmtId="0" fontId="14" fillId="0" borderId="19" xfId="0" applyFont="1" applyBorder="1" applyAlignment="1">
      <alignment horizontal="left" vertical="top" wrapText="1"/>
    </xf>
    <xf numFmtId="0" fontId="14" fillId="0" borderId="20" xfId="0" applyFont="1" applyBorder="1" applyAlignment="1">
      <alignment horizontal="left" vertical="top" wrapText="1"/>
    </xf>
    <xf numFmtId="0" fontId="74" fillId="0" borderId="27" xfId="0" applyFont="1" applyBorder="1" applyAlignment="1">
      <alignment horizontal="left" vertical="top" wrapText="1"/>
    </xf>
    <xf numFmtId="0" fontId="74" fillId="0" borderId="28" xfId="0" applyFont="1" applyBorder="1" applyAlignment="1">
      <alignment horizontal="left" vertical="top" wrapText="1"/>
    </xf>
    <xf numFmtId="0" fontId="74" fillId="0" borderId="29" xfId="0" applyFont="1" applyBorder="1" applyAlignment="1">
      <alignment horizontal="left" vertical="top" wrapText="1"/>
    </xf>
    <xf numFmtId="0" fontId="68" fillId="0" borderId="49" xfId="0" applyFont="1" applyBorder="1" applyAlignment="1">
      <alignment horizontal="left" vertical="top" wrapText="1"/>
    </xf>
    <xf numFmtId="0" fontId="74" fillId="0" borderId="26" xfId="0" applyFont="1" applyBorder="1" applyAlignment="1">
      <alignment horizontal="left" vertical="top" wrapText="1"/>
    </xf>
    <xf numFmtId="0" fontId="68" fillId="0" borderId="26" xfId="0" applyFont="1" applyBorder="1" applyAlignment="1">
      <alignment horizontal="left" vertical="top" wrapText="1"/>
    </xf>
    <xf numFmtId="0" fontId="74" fillId="0" borderId="3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74" fillId="0" borderId="50" xfId="0" applyFont="1" applyBorder="1" applyAlignment="1">
      <alignment horizontal="left" vertical="center" wrapText="1"/>
    </xf>
    <xf numFmtId="0" fontId="74" fillId="0" borderId="55" xfId="0" applyFont="1" applyBorder="1" applyAlignment="1">
      <alignment horizontal="left" vertical="center" wrapText="1"/>
    </xf>
    <xf numFmtId="0" fontId="74" fillId="0" borderId="51" xfId="0" applyFont="1" applyBorder="1" applyAlignment="1">
      <alignment horizontal="left" vertical="center" wrapText="1"/>
    </xf>
    <xf numFmtId="0" fontId="78" fillId="0" borderId="38" xfId="0" applyFont="1" applyBorder="1" applyAlignment="1">
      <alignment horizontal="center" vertical="top"/>
    </xf>
    <xf numFmtId="0" fontId="78" fillId="0" borderId="5" xfId="0" applyFont="1" applyBorder="1" applyAlignment="1">
      <alignment horizontal="center" vertical="top"/>
    </xf>
    <xf numFmtId="0" fontId="78" fillId="0" borderId="17" xfId="0" applyFont="1" applyBorder="1" applyAlignment="1">
      <alignment horizontal="center" vertical="top"/>
    </xf>
    <xf numFmtId="0" fontId="74" fillId="7" borderId="0" xfId="0" applyFont="1" applyFill="1" applyAlignment="1">
      <alignment horizontal="left" vertical="center" wrapText="1"/>
    </xf>
    <xf numFmtId="0" fontId="68" fillId="0" borderId="43" xfId="0" applyFont="1" applyBorder="1" applyAlignment="1">
      <alignment horizontal="left" vertical="top" wrapText="1"/>
    </xf>
    <xf numFmtId="0" fontId="68" fillId="0" borderId="55" xfId="0" applyFont="1" applyBorder="1" applyAlignment="1">
      <alignment horizontal="left" vertical="top"/>
    </xf>
    <xf numFmtId="0" fontId="68" fillId="0" borderId="51" xfId="0" applyFont="1" applyBorder="1" applyAlignment="1">
      <alignment horizontal="left" vertical="top"/>
    </xf>
    <xf numFmtId="0" fontId="68" fillId="7" borderId="0" xfId="0" applyFont="1" applyFill="1" applyAlignment="1">
      <alignment horizontal="center" vertical="top"/>
    </xf>
    <xf numFmtId="0" fontId="68" fillId="0" borderId="60" xfId="0" applyFont="1" applyBorder="1" applyAlignment="1">
      <alignment horizontal="left" vertical="top" wrapText="1"/>
    </xf>
    <xf numFmtId="0" fontId="74" fillId="0" borderId="35" xfId="0" applyFont="1" applyBorder="1" applyAlignment="1">
      <alignment horizontal="left" vertical="center" wrapText="1"/>
    </xf>
    <xf numFmtId="0" fontId="68" fillId="0" borderId="58" xfId="0" applyFont="1" applyBorder="1" applyAlignment="1">
      <alignment horizontal="left" vertical="center" wrapText="1"/>
    </xf>
    <xf numFmtId="0" fontId="68" fillId="0" borderId="58" xfId="0" applyFont="1" applyBorder="1" applyAlignment="1">
      <alignment horizontal="center" vertical="top" wrapText="1"/>
    </xf>
    <xf numFmtId="0" fontId="68" fillId="0" borderId="39" xfId="0" applyFont="1" applyBorder="1" applyAlignment="1">
      <alignment horizontal="center" vertical="top" wrapText="1"/>
    </xf>
    <xf numFmtId="0" fontId="74" fillId="0" borderId="43" xfId="0" applyFont="1" applyBorder="1" applyAlignment="1">
      <alignment horizontal="left" vertical="top" wrapText="1"/>
    </xf>
    <xf numFmtId="0" fontId="74" fillId="0" borderId="51" xfId="0" applyFont="1" applyBorder="1" applyAlignment="1">
      <alignment horizontal="left" vertical="top" wrapText="1"/>
    </xf>
    <xf numFmtId="0" fontId="68" fillId="0" borderId="28" xfId="0" applyFont="1" applyBorder="1" applyAlignment="1">
      <alignment horizontal="center" vertical="top" wrapText="1"/>
    </xf>
    <xf numFmtId="0" fontId="68" fillId="0" borderId="29" xfId="0" applyFont="1" applyBorder="1" applyAlignment="1">
      <alignment horizontal="center" vertical="top" wrapText="1"/>
    </xf>
    <xf numFmtId="0" fontId="74" fillId="10" borderId="0" xfId="0" applyFont="1" applyFill="1" applyAlignment="1">
      <alignment horizontal="left" vertical="top" wrapText="1"/>
    </xf>
    <xf numFmtId="0" fontId="14" fillId="0" borderId="43" xfId="0" applyFont="1" applyBorder="1" applyAlignment="1">
      <alignment horizontal="left" vertical="center" wrapText="1"/>
    </xf>
    <xf numFmtId="0" fontId="68" fillId="0" borderId="55" xfId="0" applyFont="1" applyBorder="1" applyAlignment="1">
      <alignment horizontal="left" vertical="center" wrapText="1"/>
    </xf>
    <xf numFmtId="0" fontId="68" fillId="0" borderId="51" xfId="0" applyFont="1" applyBorder="1" applyAlignment="1">
      <alignment horizontal="left" vertical="center" wrapText="1"/>
    </xf>
    <xf numFmtId="0" fontId="14" fillId="0" borderId="19" xfId="0" applyFont="1" applyBorder="1" applyAlignment="1">
      <alignment horizontal="left" vertical="center" wrapText="1"/>
    </xf>
    <xf numFmtId="0" fontId="14" fillId="0" borderId="20" xfId="0" applyFont="1" applyBorder="1" applyAlignment="1">
      <alignment horizontal="left" vertical="center" wrapText="1"/>
    </xf>
    <xf numFmtId="0" fontId="14" fillId="0" borderId="21" xfId="0" applyFont="1" applyBorder="1" applyAlignment="1">
      <alignment horizontal="left" vertical="top" wrapText="1"/>
    </xf>
    <xf numFmtId="0" fontId="14" fillId="0" borderId="23" xfId="0" applyFont="1" applyBorder="1" applyAlignment="1">
      <alignment horizontal="left" vertical="top" wrapText="1"/>
    </xf>
    <xf numFmtId="0" fontId="68" fillId="0" borderId="32" xfId="0" applyFont="1" applyBorder="1" applyAlignment="1">
      <alignment horizontal="left" vertical="top" wrapText="1"/>
    </xf>
    <xf numFmtId="0" fontId="68" fillId="0" borderId="6" xfId="0" applyFont="1" applyBorder="1" applyAlignment="1">
      <alignment horizontal="left" vertical="top" wrapText="1"/>
    </xf>
    <xf numFmtId="0" fontId="74" fillId="0" borderId="40" xfId="0" applyFont="1" applyBorder="1" applyAlignment="1">
      <alignment horizontal="left" vertical="center" wrapText="1"/>
    </xf>
    <xf numFmtId="0" fontId="68" fillId="0" borderId="32" xfId="0" applyFont="1" applyBorder="1" applyAlignment="1">
      <alignment horizontal="left" vertical="center"/>
    </xf>
    <xf numFmtId="0" fontId="68" fillId="0" borderId="6" xfId="0" applyFont="1" applyBorder="1" applyAlignment="1">
      <alignment horizontal="left" vertical="center"/>
    </xf>
    <xf numFmtId="0" fontId="0" fillId="0" borderId="28" xfId="0" applyBorder="1" applyAlignment="1">
      <alignment horizontal="center" vertical="top"/>
    </xf>
    <xf numFmtId="0" fontId="0" fillId="0" borderId="29" xfId="0" applyBorder="1" applyAlignment="1">
      <alignment horizontal="center" vertical="top"/>
    </xf>
    <xf numFmtId="0" fontId="78" fillId="0" borderId="38" xfId="0" applyFont="1" applyBorder="1" applyAlignment="1">
      <alignment horizontal="center"/>
    </xf>
    <xf numFmtId="0" fontId="78" fillId="0" borderId="5" xfId="0" applyFont="1" applyBorder="1" applyAlignment="1">
      <alignment horizontal="center"/>
    </xf>
    <xf numFmtId="0" fontId="78" fillId="0" borderId="17" xfId="0" applyFont="1" applyBorder="1" applyAlignment="1">
      <alignment horizontal="center"/>
    </xf>
    <xf numFmtId="0" fontId="74" fillId="0" borderId="50" xfId="0" applyFont="1" applyBorder="1" applyAlignment="1">
      <alignment horizontal="left" vertical="top" wrapText="1"/>
    </xf>
    <xf numFmtId="0" fontId="74" fillId="0" borderId="40" xfId="0" applyFont="1" applyBorder="1" applyAlignment="1">
      <alignment horizontal="left" vertical="top" wrapText="1"/>
    </xf>
    <xf numFmtId="0" fontId="74" fillId="0" borderId="49" xfId="0" applyFont="1" applyBorder="1" applyAlignment="1">
      <alignment horizontal="left" vertical="top" wrapText="1"/>
    </xf>
    <xf numFmtId="0" fontId="74" fillId="0" borderId="52" xfId="0" applyFont="1" applyBorder="1" applyAlignment="1">
      <alignment horizontal="left" vertical="top" wrapText="1"/>
    </xf>
    <xf numFmtId="0" fontId="74" fillId="0" borderId="59" xfId="0" applyFont="1" applyBorder="1" applyAlignment="1">
      <alignment horizontal="left" vertical="top" wrapText="1"/>
    </xf>
    <xf numFmtId="0" fontId="68" fillId="0" borderId="43" xfId="0" applyFont="1" applyBorder="1" applyAlignment="1">
      <alignment horizontal="left" vertical="top"/>
    </xf>
    <xf numFmtId="0" fontId="14" fillId="0" borderId="53" xfId="0" applyFont="1" applyBorder="1" applyAlignment="1">
      <alignment horizontal="left" vertical="top" wrapText="1"/>
    </xf>
    <xf numFmtId="0" fontId="14" fillId="0" borderId="54" xfId="0" applyFont="1" applyBorder="1" applyAlignment="1">
      <alignment horizontal="left" vertical="top" wrapText="1"/>
    </xf>
    <xf numFmtId="0" fontId="74" fillId="0" borderId="28" xfId="0" applyFont="1" applyBorder="1" applyAlignment="1">
      <alignment horizontal="center"/>
    </xf>
    <xf numFmtId="0" fontId="74" fillId="0" borderId="29" xfId="0" applyFont="1" applyBorder="1" applyAlignment="1">
      <alignment horizontal="center"/>
    </xf>
    <xf numFmtId="0" fontId="68" fillId="0" borderId="32" xfId="0" applyFont="1" applyBorder="1" applyAlignment="1">
      <alignment horizontal="center"/>
    </xf>
    <xf numFmtId="0" fontId="68" fillId="0" borderId="6" xfId="0" applyFont="1" applyBorder="1" applyAlignment="1">
      <alignment horizontal="center"/>
    </xf>
    <xf numFmtId="0" fontId="99" fillId="0" borderId="49" xfId="0" applyFont="1" applyBorder="1" applyAlignment="1">
      <alignment vertical="top" wrapText="1"/>
    </xf>
    <xf numFmtId="0" fontId="99" fillId="0" borderId="26" xfId="0" applyFont="1" applyBorder="1" applyAlignment="1">
      <alignment vertical="top" wrapText="1"/>
    </xf>
    <xf numFmtId="0" fontId="19" fillId="5" borderId="49" xfId="0" applyFont="1" applyFill="1" applyBorder="1" applyAlignment="1">
      <alignment vertical="top" wrapText="1"/>
    </xf>
    <xf numFmtId="0" fontId="19" fillId="5" borderId="26" xfId="0" applyFont="1" applyFill="1" applyBorder="1" applyAlignment="1">
      <alignment vertical="top" wrapText="1"/>
    </xf>
    <xf numFmtId="0" fontId="77" fillId="0" borderId="49" xfId="0" applyFont="1" applyBorder="1" applyAlignment="1">
      <alignment vertical="top" wrapText="1"/>
    </xf>
    <xf numFmtId="0" fontId="77" fillId="0" borderId="26" xfId="0" applyFont="1" applyBorder="1" applyAlignment="1">
      <alignment vertical="top" wrapText="1"/>
    </xf>
    <xf numFmtId="0" fontId="28" fillId="0" borderId="49" xfId="0" applyFont="1" applyBorder="1" applyAlignment="1">
      <alignment vertical="top" wrapText="1"/>
    </xf>
    <xf numFmtId="0" fontId="28" fillId="0" borderId="26" xfId="0" applyFont="1" applyBorder="1" applyAlignment="1">
      <alignment vertical="top" wrapText="1"/>
    </xf>
    <xf numFmtId="0" fontId="19" fillId="0" borderId="49" xfId="0" applyFont="1" applyBorder="1" applyAlignment="1">
      <alignment vertical="top" wrapText="1"/>
    </xf>
    <xf numFmtId="0" fontId="19" fillId="0" borderId="26" xfId="0" applyFont="1" applyBorder="1" applyAlignment="1">
      <alignment vertical="top" wrapText="1"/>
    </xf>
    <xf numFmtId="0" fontId="19" fillId="0" borderId="61" xfId="0" applyFont="1" applyBorder="1" applyAlignment="1">
      <alignment vertical="top" wrapText="1"/>
    </xf>
    <xf numFmtId="0" fontId="19" fillId="0" borderId="46" xfId="0" applyFont="1" applyBorder="1" applyAlignment="1">
      <alignment vertical="top" wrapText="1"/>
    </xf>
    <xf numFmtId="0" fontId="19" fillId="0" borderId="10" xfId="0" applyFont="1" applyBorder="1" applyAlignment="1">
      <alignment vertical="top" wrapText="1"/>
    </xf>
    <xf numFmtId="0" fontId="19" fillId="0" borderId="56" xfId="0" applyFont="1" applyBorder="1" applyAlignment="1">
      <alignment vertical="top" wrapText="1"/>
    </xf>
    <xf numFmtId="0" fontId="77" fillId="0" borderId="25" xfId="0" applyFont="1" applyBorder="1" applyAlignment="1">
      <alignment vertical="top" wrapText="1"/>
    </xf>
    <xf numFmtId="0" fontId="77" fillId="0" borderId="45" xfId="0" applyFont="1" applyBorder="1" applyAlignment="1">
      <alignment vertical="top" wrapText="1"/>
    </xf>
    <xf numFmtId="0" fontId="77" fillId="0" borderId="24" xfId="0" applyFont="1" applyBorder="1" applyAlignment="1">
      <alignment vertical="top" wrapText="1"/>
    </xf>
    <xf numFmtId="0" fontId="77" fillId="0" borderId="61" xfId="0" applyFont="1" applyBorder="1" applyAlignment="1">
      <alignment vertical="top" wrapText="1"/>
    </xf>
    <xf numFmtId="0" fontId="77" fillId="0" borderId="46" xfId="0" applyFont="1" applyBorder="1" applyAlignment="1">
      <alignment vertical="top" wrapText="1"/>
    </xf>
    <xf numFmtId="0" fontId="77" fillId="0" borderId="10" xfId="0" applyFont="1" applyBorder="1" applyAlignment="1">
      <alignment vertical="top" wrapText="1"/>
    </xf>
    <xf numFmtId="0" fontId="77" fillId="0" borderId="56" xfId="0" applyFont="1" applyBorder="1" applyAlignment="1">
      <alignment vertical="top" wrapText="1"/>
    </xf>
    <xf numFmtId="0" fontId="77" fillId="0" borderId="62" xfId="0" applyFont="1" applyBorder="1" applyAlignment="1">
      <alignment vertical="top" wrapText="1"/>
    </xf>
    <xf numFmtId="0" fontId="77" fillId="0" borderId="57" xfId="0" applyFont="1" applyBorder="1" applyAlignment="1">
      <alignment vertical="top" wrapText="1"/>
    </xf>
    <xf numFmtId="0" fontId="4" fillId="7" borderId="0" xfId="0" applyFont="1" applyFill="1" applyAlignment="1">
      <alignment horizontal="center" vertical="center" wrapText="1"/>
    </xf>
    <xf numFmtId="0" fontId="13" fillId="16" borderId="38" xfId="0" applyFont="1" applyFill="1" applyBorder="1" applyAlignment="1">
      <alignment horizontal="center"/>
    </xf>
    <xf numFmtId="0" fontId="0" fillId="16" borderId="5" xfId="0" applyFill="1" applyBorder="1"/>
    <xf numFmtId="0" fontId="0" fillId="16" borderId="17" xfId="0" applyFill="1" applyBorder="1"/>
    <xf numFmtId="0" fontId="96" fillId="7" borderId="8" xfId="0" applyFont="1" applyFill="1" applyBorder="1" applyAlignment="1">
      <alignment horizontal="center"/>
    </xf>
    <xf numFmtId="0" fontId="11" fillId="7" borderId="0" xfId="0" applyFont="1" applyFill="1" applyAlignment="1">
      <alignment horizontal="center" wrapText="1"/>
    </xf>
    <xf numFmtId="0" fontId="20" fillId="5" borderId="35" xfId="0" applyFont="1" applyFill="1" applyBorder="1" applyAlignment="1">
      <alignment horizontal="center" vertical="center" wrapText="1"/>
    </xf>
    <xf numFmtId="0" fontId="20" fillId="5" borderId="63" xfId="0" applyFont="1" applyFill="1" applyBorder="1" applyAlignment="1">
      <alignment horizontal="center" vertical="center" wrapText="1"/>
    </xf>
    <xf numFmtId="0" fontId="19" fillId="5" borderId="50" xfId="0" applyFont="1" applyFill="1" applyBorder="1" applyAlignment="1">
      <alignment horizontal="left" vertical="top" wrapText="1"/>
    </xf>
    <xf numFmtId="0" fontId="19" fillId="5" borderId="40" xfId="0" applyFont="1" applyFill="1" applyBorder="1" applyAlignment="1">
      <alignment horizontal="left" vertical="top" wrapText="1"/>
    </xf>
    <xf numFmtId="0" fontId="100" fillId="6" borderId="1" xfId="0" applyFont="1" applyFill="1" applyBorder="1" applyAlignment="1">
      <alignment horizontal="center"/>
    </xf>
    <xf numFmtId="0" fontId="70" fillId="0" borderId="38" xfId="0" applyFont="1" applyBorder="1" applyAlignment="1">
      <alignment horizontal="center"/>
    </xf>
    <xf numFmtId="0" fontId="70" fillId="0" borderId="65" xfId="0" applyFont="1" applyBorder="1" applyAlignment="1">
      <alignment horizontal="center"/>
    </xf>
    <xf numFmtId="0" fontId="92" fillId="7" borderId="13" xfId="0" applyFont="1" applyFill="1" applyBorder="1"/>
    <xf numFmtId="0" fontId="101" fillId="6" borderId="38" xfId="0" applyFont="1" applyFill="1" applyBorder="1" applyAlignment="1">
      <alignment horizontal="center"/>
    </xf>
    <xf numFmtId="0" fontId="101" fillId="6" borderId="17" xfId="0" applyFont="1" applyFill="1" applyBorder="1" applyAlignment="1">
      <alignment horizontal="center"/>
    </xf>
    <xf numFmtId="0" fontId="67" fillId="14" borderId="25" xfId="7" applyFont="1" applyFill="1" applyBorder="1" applyAlignment="1" applyProtection="1">
      <alignment horizontal="center" vertical="center" wrapText="1"/>
      <protection locked="0"/>
    </xf>
    <xf numFmtId="0" fontId="67" fillId="14" borderId="41" xfId="7" applyFont="1" applyFill="1" applyBorder="1" applyAlignment="1" applyProtection="1">
      <alignment horizontal="center" vertical="center" wrapText="1"/>
      <protection locked="0"/>
    </xf>
    <xf numFmtId="0" fontId="67" fillId="14" borderId="22" xfId="7" applyFont="1" applyFill="1" applyBorder="1" applyAlignment="1" applyProtection="1">
      <alignment horizontal="center" vertical="center" wrapText="1"/>
      <protection locked="0"/>
    </xf>
    <xf numFmtId="0" fontId="67" fillId="14" borderId="34" xfId="7" applyFont="1" applyFill="1" applyBorder="1" applyAlignment="1" applyProtection="1">
      <alignment horizontal="center" vertical="center" wrapText="1"/>
      <protection locked="0"/>
    </xf>
    <xf numFmtId="0" fontId="0" fillId="9" borderId="38" xfId="0" applyFill="1" applyBorder="1" applyAlignment="1">
      <alignment horizontal="center" vertical="center"/>
    </xf>
    <xf numFmtId="0" fontId="0" fillId="9" borderId="5" xfId="0" applyFill="1" applyBorder="1" applyAlignment="1">
      <alignment horizontal="center" vertical="center"/>
    </xf>
    <xf numFmtId="0" fontId="0" fillId="9" borderId="17" xfId="0" applyFill="1" applyBorder="1" applyAlignment="1">
      <alignment horizontal="center" vertical="center"/>
    </xf>
    <xf numFmtId="0" fontId="85" fillId="11" borderId="43" xfId="0" applyFont="1" applyFill="1" applyBorder="1" applyAlignment="1">
      <alignment horizontal="center" vertical="center" wrapText="1"/>
    </xf>
    <xf numFmtId="0" fontId="85" fillId="11" borderId="40" xfId="0" applyFont="1" applyFill="1" applyBorder="1" applyAlignment="1">
      <alignment horizontal="center" vertical="center" wrapText="1"/>
    </xf>
    <xf numFmtId="0" fontId="102" fillId="0" borderId="0" xfId="0" applyFont="1" applyAlignment="1">
      <alignment horizontal="left"/>
    </xf>
    <xf numFmtId="0" fontId="95" fillId="9" borderId="25" xfId="0" applyFont="1" applyFill="1" applyBorder="1" applyAlignment="1">
      <alignment horizontal="left" vertical="center" wrapText="1"/>
    </xf>
    <xf numFmtId="0" fontId="95" fillId="9" borderId="45" xfId="0" applyFont="1" applyFill="1" applyBorder="1" applyAlignment="1">
      <alignment horizontal="left" vertical="center" wrapText="1"/>
    </xf>
    <xf numFmtId="0" fontId="95" fillId="9" borderId="41" xfId="0" applyFont="1" applyFill="1" applyBorder="1" applyAlignment="1">
      <alignment horizontal="left" vertical="center" wrapText="1"/>
    </xf>
    <xf numFmtId="0" fontId="95" fillId="9" borderId="19" xfId="0" applyFont="1" applyFill="1" applyBorder="1" applyAlignment="1">
      <alignment horizontal="left"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0" fillId="0" borderId="41" xfId="0" applyBorder="1" applyAlignment="1">
      <alignment horizontal="left" vertical="center" wrapText="1"/>
    </xf>
    <xf numFmtId="0" fontId="65" fillId="8" borderId="22" xfId="7" applyFill="1" applyBorder="1" applyAlignment="1" applyProtection="1">
      <alignment horizontal="center" vertical="center" wrapText="1"/>
      <protection locked="0"/>
    </xf>
    <xf numFmtId="0" fontId="65" fillId="8" borderId="34" xfId="7" applyFill="1" applyBorder="1" applyAlignment="1" applyProtection="1">
      <alignment horizontal="center" vertical="center" wrapText="1"/>
      <protection locked="0"/>
    </xf>
    <xf numFmtId="0" fontId="67" fillId="4" borderId="25" xfId="7" applyFont="1" applyBorder="1" applyAlignment="1" applyProtection="1">
      <alignment horizontal="center" vertical="center" wrapText="1"/>
      <protection locked="0"/>
    </xf>
    <xf numFmtId="0" fontId="67" fillId="4" borderId="41" xfId="7" applyFont="1" applyBorder="1" applyAlignment="1" applyProtection="1">
      <alignment horizontal="center" vertical="center" wrapText="1"/>
      <protection locked="0"/>
    </xf>
    <xf numFmtId="0" fontId="67" fillId="8" borderId="22" xfId="7" applyFont="1" applyFill="1" applyBorder="1" applyAlignment="1" applyProtection="1">
      <alignment horizontal="center" vertical="center" wrapText="1"/>
      <protection locked="0"/>
    </xf>
    <xf numFmtId="0" fontId="67" fillId="8" borderId="34" xfId="7" applyFont="1" applyFill="1" applyBorder="1" applyAlignment="1" applyProtection="1">
      <alignment horizontal="center" vertical="center" wrapText="1"/>
      <protection locked="0"/>
    </xf>
    <xf numFmtId="0" fontId="0" fillId="9" borderId="25" xfId="0" applyFill="1" applyBorder="1" applyAlignment="1">
      <alignment horizontal="left" vertical="center" wrapText="1"/>
    </xf>
    <xf numFmtId="0" fontId="0" fillId="9" borderId="45" xfId="0" applyFill="1" applyBorder="1" applyAlignment="1">
      <alignment horizontal="left" vertical="center" wrapText="1"/>
    </xf>
    <xf numFmtId="0" fontId="0" fillId="9" borderId="41" xfId="0" applyFill="1" applyBorder="1" applyAlignment="1">
      <alignment horizontal="left" vertical="center" wrapText="1"/>
    </xf>
    <xf numFmtId="0" fontId="65" fillId="4" borderId="25" xfId="7" applyBorder="1" applyAlignment="1" applyProtection="1">
      <alignment horizontal="center" vertical="center" wrapText="1"/>
      <protection locked="0"/>
    </xf>
    <xf numFmtId="0" fontId="65" fillId="4" borderId="41" xfId="7" applyBorder="1" applyAlignment="1" applyProtection="1">
      <alignment horizontal="center" vertical="center" wrapText="1"/>
      <protection locked="0"/>
    </xf>
    <xf numFmtId="0" fontId="65" fillId="4" borderId="22" xfId="7" applyBorder="1" applyAlignment="1" applyProtection="1">
      <alignment horizontal="center" vertical="center" wrapText="1"/>
      <protection locked="0"/>
    </xf>
    <xf numFmtId="0" fontId="65" fillId="4" borderId="34" xfId="7" applyBorder="1" applyAlignment="1" applyProtection="1">
      <alignment horizontal="center" vertical="center" wrapText="1"/>
      <protection locked="0"/>
    </xf>
    <xf numFmtId="0" fontId="76" fillId="4" borderId="25" xfId="7" applyFont="1" applyBorder="1" applyAlignment="1" applyProtection="1">
      <alignment horizontal="center" vertical="center"/>
      <protection locked="0"/>
    </xf>
    <xf numFmtId="0" fontId="76" fillId="4" borderId="41" xfId="7" applyFont="1" applyBorder="1" applyAlignment="1" applyProtection="1">
      <alignment horizontal="center" vertical="center"/>
      <protection locked="0"/>
    </xf>
    <xf numFmtId="0" fontId="76" fillId="8" borderId="25" xfId="7" applyFont="1" applyFill="1" applyBorder="1" applyAlignment="1" applyProtection="1">
      <alignment horizontal="center" vertical="center"/>
      <protection locked="0"/>
    </xf>
    <xf numFmtId="0" fontId="76" fillId="8" borderId="41" xfId="7" applyFont="1" applyFill="1" applyBorder="1" applyAlignment="1" applyProtection="1">
      <alignment horizontal="center" vertical="center"/>
      <protection locked="0"/>
    </xf>
    <xf numFmtId="0" fontId="88" fillId="0" borderId="25" xfId="0" applyFont="1" applyBorder="1" applyAlignment="1">
      <alignment horizontal="left" vertical="center" wrapText="1"/>
    </xf>
    <xf numFmtId="0" fontId="88" fillId="0" borderId="45" xfId="0" applyFont="1" applyBorder="1" applyAlignment="1">
      <alignment horizontal="left" vertical="center" wrapText="1"/>
    </xf>
    <xf numFmtId="0" fontId="88" fillId="0" borderId="41" xfId="0" applyFont="1" applyBorder="1" applyAlignment="1">
      <alignment horizontal="left" vertical="center" wrapText="1"/>
    </xf>
    <xf numFmtId="0" fontId="85" fillId="11" borderId="24" xfId="0" applyFont="1" applyFill="1" applyBorder="1" applyAlignment="1">
      <alignment horizontal="center" vertical="center" wrapText="1"/>
    </xf>
    <xf numFmtId="0" fontId="85" fillId="11" borderId="23" xfId="0" applyFont="1" applyFill="1" applyBorder="1" applyAlignment="1">
      <alignment horizontal="center" vertical="center" wrapText="1"/>
    </xf>
    <xf numFmtId="0" fontId="88" fillId="0" borderId="42" xfId="0" applyFont="1" applyBorder="1" applyAlignment="1">
      <alignment horizontal="left" vertical="center" wrapText="1"/>
    </xf>
    <xf numFmtId="0" fontId="85" fillId="11" borderId="43" xfId="0" applyFont="1" applyFill="1" applyBorder="1" applyAlignment="1">
      <alignment horizontal="center" vertical="center"/>
    </xf>
    <xf numFmtId="0" fontId="85" fillId="11" borderId="40" xfId="0" applyFont="1" applyFill="1" applyBorder="1" applyAlignment="1">
      <alignment horizontal="center" vertical="center"/>
    </xf>
    <xf numFmtId="0" fontId="65" fillId="8" borderId="25" xfId="7" applyFill="1" applyBorder="1" applyAlignment="1" applyProtection="1">
      <alignment horizontal="center" vertical="center" wrapText="1"/>
      <protection locked="0"/>
    </xf>
    <xf numFmtId="0" fontId="65" fillId="8" borderId="41" xfId="7" applyFill="1" applyBorder="1" applyAlignment="1" applyProtection="1">
      <alignment horizontal="center" vertical="center" wrapText="1"/>
      <protection locked="0"/>
    </xf>
    <xf numFmtId="0" fontId="76" fillId="8" borderId="24" xfId="7" applyFont="1" applyFill="1" applyBorder="1" applyAlignment="1" applyProtection="1">
      <alignment horizontal="center" vertical="center" wrapText="1"/>
      <protection locked="0"/>
    </xf>
    <xf numFmtId="0" fontId="76" fillId="8" borderId="23" xfId="7" applyFont="1" applyFill="1" applyBorder="1" applyAlignment="1" applyProtection="1">
      <alignment horizontal="center" vertical="center" wrapText="1"/>
      <protection locked="0"/>
    </xf>
    <xf numFmtId="0" fontId="76" fillId="4" borderId="24" xfId="7" applyFont="1" applyBorder="1" applyAlignment="1" applyProtection="1">
      <alignment horizontal="center" vertical="center" wrapText="1"/>
      <protection locked="0"/>
    </xf>
    <xf numFmtId="0" fontId="76" fillId="4" borderId="23" xfId="7" applyFont="1" applyBorder="1" applyAlignment="1" applyProtection="1">
      <alignment horizontal="center" vertical="center" wrapText="1"/>
      <protection locked="0"/>
    </xf>
    <xf numFmtId="0" fontId="93" fillId="8" borderId="24" xfId="7" applyFont="1" applyFill="1" applyBorder="1" applyAlignment="1" applyProtection="1">
      <alignment horizontal="center" vertical="center" wrapText="1"/>
      <protection locked="0"/>
    </xf>
    <xf numFmtId="0" fontId="93" fillId="8" borderId="23" xfId="7" applyFont="1" applyFill="1" applyBorder="1" applyAlignment="1" applyProtection="1">
      <alignment horizontal="center" vertical="center" wrapText="1"/>
      <protection locked="0"/>
    </xf>
    <xf numFmtId="0" fontId="67" fillId="8" borderId="25" xfId="7" applyFont="1" applyFill="1" applyBorder="1" applyAlignment="1" applyProtection="1">
      <alignment horizontal="center" vertical="center" wrapText="1"/>
      <protection locked="0"/>
    </xf>
    <xf numFmtId="0" fontId="67" fillId="8" borderId="41" xfId="7" applyFont="1" applyFill="1" applyBorder="1" applyAlignment="1" applyProtection="1">
      <alignment horizontal="center" vertical="center" wrapText="1"/>
      <protection locked="0"/>
    </xf>
    <xf numFmtId="0" fontId="85" fillId="11" borderId="50" xfId="0" applyFont="1" applyFill="1" applyBorder="1" applyAlignment="1">
      <alignment horizontal="center" vertical="center" wrapText="1"/>
    </xf>
    <xf numFmtId="0" fontId="85" fillId="11" borderId="51" xfId="0" applyFont="1" applyFill="1" applyBorder="1" applyAlignment="1">
      <alignment horizontal="center" vertical="center"/>
    </xf>
    <xf numFmtId="0" fontId="85" fillId="11" borderId="55" xfId="0" applyFont="1" applyFill="1" applyBorder="1" applyAlignment="1">
      <alignment horizontal="center" vertical="center"/>
    </xf>
    <xf numFmtId="10" fontId="65" fillId="4" borderId="24" xfId="7" applyNumberFormat="1" applyBorder="1" applyAlignment="1" applyProtection="1">
      <alignment horizontal="center" vertical="center" wrapText="1"/>
      <protection locked="0"/>
    </xf>
    <xf numFmtId="10" fontId="65" fillId="4" borderId="26" xfId="7" applyNumberFormat="1" applyBorder="1" applyAlignment="1" applyProtection="1">
      <alignment horizontal="center" vertical="center" wrapText="1"/>
      <protection locked="0"/>
    </xf>
    <xf numFmtId="0" fontId="65" fillId="4" borderId="24" xfId="7" applyBorder="1" applyAlignment="1" applyProtection="1">
      <alignment horizontal="center" vertical="center" wrapText="1"/>
      <protection locked="0"/>
    </xf>
    <xf numFmtId="0" fontId="65" fillId="4" borderId="21" xfId="7" applyBorder="1" applyAlignment="1" applyProtection="1">
      <alignment horizontal="center" vertical="center" wrapText="1"/>
      <protection locked="0"/>
    </xf>
    <xf numFmtId="0" fontId="65" fillId="8" borderId="49" xfId="7" applyFill="1" applyBorder="1" applyAlignment="1" applyProtection="1">
      <alignment horizontal="center" vertical="center" wrapText="1"/>
      <protection locked="0"/>
    </xf>
    <xf numFmtId="0" fontId="65" fillId="8" borderId="26" xfId="7" applyFill="1" applyBorder="1" applyAlignment="1" applyProtection="1">
      <alignment horizontal="center" vertical="center" wrapText="1"/>
      <protection locked="0"/>
    </xf>
    <xf numFmtId="0" fontId="65" fillId="8" borderId="24" xfId="7" applyFill="1" applyBorder="1" applyAlignment="1" applyProtection="1">
      <alignment horizontal="center" vertical="center" wrapText="1"/>
      <protection locked="0"/>
    </xf>
    <xf numFmtId="0" fontId="65" fillId="8" borderId="23" xfId="7" applyFill="1" applyBorder="1" applyAlignment="1" applyProtection="1">
      <alignment horizontal="center" vertical="center" wrapText="1"/>
      <protection locked="0"/>
    </xf>
    <xf numFmtId="0" fontId="67" fillId="8" borderId="49" xfId="7" applyFont="1" applyFill="1" applyBorder="1" applyAlignment="1" applyProtection="1">
      <alignment horizontal="center" vertical="center" wrapText="1"/>
      <protection locked="0"/>
    </xf>
    <xf numFmtId="0" fontId="67" fillId="8" borderId="26" xfId="7" applyFont="1" applyFill="1" applyBorder="1" applyAlignment="1" applyProtection="1">
      <alignment horizontal="center" vertical="center" wrapText="1"/>
      <protection locked="0"/>
    </xf>
    <xf numFmtId="0" fontId="67" fillId="8" borderId="24" xfId="7" applyFont="1" applyFill="1" applyBorder="1" applyAlignment="1" applyProtection="1">
      <alignment horizontal="center" vertical="center" wrapText="1"/>
      <protection locked="0"/>
    </xf>
    <xf numFmtId="0" fontId="67" fillId="8" borderId="23" xfId="7" applyFont="1" applyFill="1" applyBorder="1" applyAlignment="1" applyProtection="1">
      <alignment horizontal="center" vertical="center" wrapText="1"/>
      <protection locked="0"/>
    </xf>
    <xf numFmtId="0" fontId="85" fillId="11" borderId="21" xfId="0" applyFont="1" applyFill="1" applyBorder="1" applyAlignment="1">
      <alignment horizontal="center" vertical="center" wrapText="1"/>
    </xf>
    <xf numFmtId="0" fontId="65" fillId="4" borderId="21" xfId="7" applyBorder="1" applyAlignment="1" applyProtection="1">
      <alignment horizontal="center" vertical="center"/>
      <protection locked="0"/>
    </xf>
    <xf numFmtId="0" fontId="65" fillId="8" borderId="21" xfId="7" applyFill="1" applyBorder="1" applyAlignment="1" applyProtection="1">
      <alignment horizontal="center" vertical="center"/>
      <protection locked="0"/>
    </xf>
    <xf numFmtId="0" fontId="65" fillId="8" borderId="23" xfId="7" applyFill="1" applyBorder="1" applyAlignment="1" applyProtection="1">
      <alignment horizontal="center" vertical="center"/>
      <protection locked="0"/>
    </xf>
    <xf numFmtId="0" fontId="67" fillId="8" borderId="21" xfId="7" applyFont="1" applyFill="1" applyBorder="1" applyAlignment="1" applyProtection="1">
      <alignment horizontal="center" vertical="center"/>
      <protection locked="0"/>
    </xf>
    <xf numFmtId="0" fontId="67" fillId="8" borderId="23" xfId="7" applyFont="1" applyFill="1" applyBorder="1" applyAlignment="1" applyProtection="1">
      <alignment horizontal="center" vertical="center"/>
      <protection locked="0"/>
    </xf>
    <xf numFmtId="0" fontId="67" fillId="8" borderId="24" xfId="7" applyFont="1" applyFill="1" applyBorder="1" applyAlignment="1" applyProtection="1">
      <alignment horizontal="center" vertical="center"/>
      <protection locked="0"/>
    </xf>
    <xf numFmtId="0" fontId="65" fillId="4" borderId="24" xfId="7" applyBorder="1" applyAlignment="1" applyProtection="1">
      <alignment horizontal="center" vertical="center"/>
      <protection locked="0"/>
    </xf>
    <xf numFmtId="0" fontId="65" fillId="4" borderId="23" xfId="7" applyBorder="1" applyAlignment="1" applyProtection="1">
      <alignment horizontal="center" vertical="center"/>
      <protection locked="0"/>
    </xf>
    <xf numFmtId="0" fontId="65" fillId="4" borderId="23" xfId="7" applyBorder="1" applyAlignment="1" applyProtection="1">
      <alignment horizontal="center" vertical="center" wrapText="1"/>
      <protection locked="0"/>
    </xf>
    <xf numFmtId="0" fontId="65" fillId="4" borderId="26" xfId="7" applyBorder="1" applyAlignment="1" applyProtection="1">
      <alignment horizontal="center" vertical="center"/>
      <protection locked="0"/>
    </xf>
    <xf numFmtId="0" fontId="65" fillId="8" borderId="24" xfId="7" applyFill="1" applyBorder="1" applyAlignment="1" applyProtection="1">
      <alignment horizontal="center" vertical="center"/>
      <protection locked="0"/>
    </xf>
    <xf numFmtId="0" fontId="65" fillId="8" borderId="26" xfId="7" applyFill="1" applyBorder="1" applyAlignment="1" applyProtection="1">
      <alignment horizontal="center" vertical="center"/>
      <protection locked="0"/>
    </xf>
    <xf numFmtId="0" fontId="95" fillId="0" borderId="25" xfId="0" applyFont="1" applyBorder="1" applyAlignment="1">
      <alignment horizontal="left" vertical="center" wrapText="1"/>
    </xf>
    <xf numFmtId="0" fontId="95" fillId="0" borderId="45" xfId="0" applyFont="1" applyBorder="1" applyAlignment="1">
      <alignment horizontal="left" vertical="center" wrapText="1"/>
    </xf>
    <xf numFmtId="0" fontId="95" fillId="0" borderId="41" xfId="0" applyFont="1" applyBorder="1" applyAlignment="1">
      <alignment horizontal="left" vertical="center" wrapText="1"/>
    </xf>
    <xf numFmtId="0" fontId="88" fillId="0" borderId="19" xfId="0" applyFont="1" applyBorder="1" applyAlignment="1">
      <alignment horizontal="left" vertical="center" wrapText="1"/>
    </xf>
    <xf numFmtId="0" fontId="85" fillId="11" borderId="26" xfId="0" applyFont="1" applyFill="1" applyBorder="1" applyAlignment="1">
      <alignment horizontal="center" vertical="center" wrapText="1"/>
    </xf>
    <xf numFmtId="0" fontId="67" fillId="8" borderId="26" xfId="7" applyFont="1" applyFill="1" applyBorder="1" applyAlignment="1" applyProtection="1">
      <alignment horizontal="center" vertical="center"/>
      <protection locked="0"/>
    </xf>
    <xf numFmtId="0" fontId="65" fillId="4" borderId="25" xfId="7" applyBorder="1" applyAlignment="1" applyProtection="1">
      <alignment horizontal="center" vertical="center"/>
      <protection locked="0"/>
    </xf>
    <xf numFmtId="0" fontId="65" fillId="4" borderId="41" xfId="7" applyBorder="1" applyAlignment="1" applyProtection="1">
      <alignment horizontal="center" vertical="center"/>
      <protection locked="0"/>
    </xf>
    <xf numFmtId="0" fontId="65" fillId="13" borderId="25" xfId="7" applyFill="1" applyBorder="1" applyAlignment="1" applyProtection="1">
      <alignment horizontal="center" vertical="center"/>
      <protection locked="0"/>
    </xf>
    <xf numFmtId="0" fontId="65" fillId="13" borderId="41" xfId="7" applyFill="1" applyBorder="1" applyAlignment="1" applyProtection="1">
      <alignment horizontal="center" vertical="center"/>
      <protection locked="0"/>
    </xf>
    <xf numFmtId="0" fontId="0" fillId="9" borderId="64" xfId="0" applyFill="1" applyBorder="1" applyAlignment="1">
      <alignment horizontal="center" vertical="center"/>
    </xf>
    <xf numFmtId="0" fontId="0" fillId="9" borderId="58" xfId="0" applyFill="1" applyBorder="1" applyAlignment="1">
      <alignment horizontal="center" vertical="center"/>
    </xf>
    <xf numFmtId="0" fontId="0" fillId="9" borderId="39" xfId="0" applyFill="1" applyBorder="1" applyAlignment="1">
      <alignment horizontal="center" vertical="center"/>
    </xf>
    <xf numFmtId="0" fontId="85" fillId="11" borderId="50" xfId="0" applyFont="1" applyFill="1" applyBorder="1" applyAlignment="1">
      <alignment horizontal="center" vertical="center"/>
    </xf>
    <xf numFmtId="0" fontId="65" fillId="4" borderId="26" xfId="7" applyBorder="1" applyAlignment="1" applyProtection="1">
      <alignment horizontal="center" vertical="center" wrapText="1"/>
      <protection locked="0"/>
    </xf>
    <xf numFmtId="0" fontId="0" fillId="0" borderId="26" xfId="0" applyBorder="1" applyAlignment="1">
      <alignment horizontal="center" vertical="center" wrapText="1"/>
    </xf>
    <xf numFmtId="0" fontId="65" fillId="4" borderId="22" xfId="7" applyBorder="1" applyAlignment="1" applyProtection="1">
      <alignment horizontal="center" vertical="center"/>
      <protection locked="0"/>
    </xf>
    <xf numFmtId="0" fontId="65" fillId="4" borderId="34" xfId="7" applyBorder="1" applyAlignment="1" applyProtection="1">
      <alignment horizontal="center" vertical="center"/>
      <protection locked="0"/>
    </xf>
    <xf numFmtId="0" fontId="65" fillId="8" borderId="25" xfId="7" applyFill="1" applyBorder="1" applyAlignment="1" applyProtection="1">
      <alignment horizontal="center" vertical="center"/>
      <protection locked="0"/>
    </xf>
    <xf numFmtId="0" fontId="65" fillId="8" borderId="41" xfId="7" applyFill="1" applyBorder="1" applyAlignment="1" applyProtection="1">
      <alignment horizontal="center" vertical="center"/>
      <protection locked="0"/>
    </xf>
    <xf numFmtId="0" fontId="65" fillId="8" borderId="22" xfId="7" applyFill="1" applyBorder="1" applyAlignment="1" applyProtection="1">
      <alignment horizontal="center" vertical="center"/>
      <protection locked="0"/>
    </xf>
    <xf numFmtId="0" fontId="65" fillId="8" borderId="34" xfId="7" applyFill="1" applyBorder="1" applyAlignment="1" applyProtection="1">
      <alignment horizontal="center" vertical="center"/>
      <protection locked="0"/>
    </xf>
    <xf numFmtId="0" fontId="67" fillId="8" borderId="25" xfId="7" applyFont="1" applyFill="1" applyBorder="1" applyAlignment="1" applyProtection="1">
      <alignment horizontal="center" vertical="center"/>
      <protection locked="0"/>
    </xf>
    <xf numFmtId="0" fontId="67" fillId="8" borderId="41" xfId="7" applyFont="1" applyFill="1" applyBorder="1" applyAlignment="1" applyProtection="1">
      <alignment horizontal="center" vertical="center"/>
      <protection locked="0"/>
    </xf>
    <xf numFmtId="0" fontId="0" fillId="9" borderId="25" xfId="0" applyFill="1" applyBorder="1" applyAlignment="1">
      <alignment horizontal="center" vertical="center" wrapText="1"/>
    </xf>
    <xf numFmtId="0" fontId="0" fillId="9" borderId="45" xfId="0" applyFill="1" applyBorder="1" applyAlignment="1">
      <alignment horizontal="center" vertical="center" wrapText="1"/>
    </xf>
    <xf numFmtId="0" fontId="0" fillId="9" borderId="41" xfId="0" applyFill="1" applyBorder="1" applyAlignment="1">
      <alignment horizontal="center" vertical="center" wrapText="1"/>
    </xf>
    <xf numFmtId="0" fontId="67" fillId="8" borderId="22" xfId="7" applyFont="1" applyFill="1" applyBorder="1" applyAlignment="1" applyProtection="1">
      <alignment horizontal="center" vertical="center"/>
      <protection locked="0"/>
    </xf>
    <xf numFmtId="0" fontId="67" fillId="8" borderId="34" xfId="7" applyFont="1" applyFill="1" applyBorder="1" applyAlignment="1" applyProtection="1">
      <alignment horizontal="center" vertical="center"/>
      <protection locked="0"/>
    </xf>
    <xf numFmtId="10" fontId="65" fillId="8" borderId="24" xfId="7" applyNumberFormat="1" applyFill="1" applyBorder="1" applyAlignment="1" applyProtection="1">
      <alignment horizontal="center" vertical="center"/>
      <protection locked="0"/>
    </xf>
    <xf numFmtId="10" fontId="65" fillId="8" borderId="26" xfId="7" applyNumberFormat="1" applyFill="1" applyBorder="1" applyAlignment="1" applyProtection="1">
      <alignment horizontal="center" vertical="center"/>
      <protection locked="0"/>
    </xf>
    <xf numFmtId="0" fontId="76" fillId="8" borderId="24" xfId="7" applyFont="1" applyFill="1" applyBorder="1" applyAlignment="1" applyProtection="1">
      <alignment horizontal="center" vertical="center"/>
      <protection locked="0"/>
    </xf>
    <xf numFmtId="0" fontId="76" fillId="8" borderId="26" xfId="7" applyFont="1" applyFill="1" applyBorder="1" applyAlignment="1" applyProtection="1">
      <alignment horizontal="center" vertical="center"/>
      <protection locked="0"/>
    </xf>
    <xf numFmtId="0" fontId="76" fillId="4" borderId="24" xfId="7" applyFont="1" applyBorder="1" applyAlignment="1" applyProtection="1">
      <alignment horizontal="center" vertical="center"/>
      <protection locked="0"/>
    </xf>
    <xf numFmtId="0" fontId="76" fillId="4" borderId="26" xfId="7" applyFont="1" applyBorder="1" applyAlignment="1" applyProtection="1">
      <alignment horizontal="center" vertical="center"/>
      <protection locked="0"/>
    </xf>
    <xf numFmtId="0" fontId="65" fillId="8" borderId="21" xfId="7" applyFill="1" applyBorder="1" applyAlignment="1" applyProtection="1">
      <alignment horizontal="center" vertical="center" wrapText="1"/>
      <protection locked="0"/>
    </xf>
    <xf numFmtId="0" fontId="67" fillId="8" borderId="21" xfId="7" applyFont="1" applyFill="1" applyBorder="1" applyAlignment="1" applyProtection="1">
      <alignment horizontal="center" vertical="center" wrapText="1"/>
      <protection locked="0"/>
    </xf>
    <xf numFmtId="0" fontId="0" fillId="0" borderId="25" xfId="0" applyBorder="1" applyAlignment="1">
      <alignment horizontal="center" vertical="center" wrapText="1"/>
    </xf>
    <xf numFmtId="0" fontId="0" fillId="0" borderId="45" xfId="0" applyBorder="1" applyAlignment="1">
      <alignment horizontal="center" vertical="center" wrapText="1"/>
    </xf>
    <xf numFmtId="0" fontId="0" fillId="0" borderId="41" xfId="0" applyBorder="1" applyAlignment="1">
      <alignment horizontal="center" vertical="center" wrapText="1"/>
    </xf>
    <xf numFmtId="0" fontId="0" fillId="0" borderId="46" xfId="0" applyBorder="1" applyAlignment="1">
      <alignment horizontal="left" vertical="center" wrapText="1"/>
    </xf>
    <xf numFmtId="0" fontId="0" fillId="0" borderId="57" xfId="0" applyBorder="1" applyAlignment="1">
      <alignment horizontal="left" vertical="center" wrapText="1"/>
    </xf>
    <xf numFmtId="0" fontId="71" fillId="7" borderId="8" xfId="0" applyFont="1" applyFill="1" applyBorder="1" applyAlignment="1">
      <alignment horizontal="center" vertical="center"/>
    </xf>
    <xf numFmtId="0" fontId="19" fillId="7" borderId="7" xfId="0" applyFont="1" applyFill="1" applyBorder="1" applyAlignment="1">
      <alignment horizontal="center" vertical="top" wrapText="1"/>
    </xf>
    <xf numFmtId="0" fontId="19" fillId="7" borderId="8" xfId="0" applyFont="1" applyFill="1" applyBorder="1" applyAlignment="1">
      <alignment horizontal="center" vertical="top" wrapText="1"/>
    </xf>
    <xf numFmtId="0" fontId="77" fillId="7" borderId="8" xfId="0" applyFont="1" applyFill="1" applyBorder="1" applyAlignment="1">
      <alignment horizontal="center" vertical="top" wrapText="1"/>
    </xf>
    <xf numFmtId="0" fontId="64" fillId="7" borderId="12" xfId="6" applyFill="1" applyBorder="1" applyAlignment="1" applyProtection="1">
      <alignment horizontal="center" vertical="top" wrapText="1"/>
    </xf>
    <xf numFmtId="0" fontId="64" fillId="7" borderId="13" xfId="6" applyFill="1" applyBorder="1" applyAlignment="1" applyProtection="1">
      <alignment horizontal="center" vertical="top" wrapText="1"/>
    </xf>
    <xf numFmtId="0" fontId="103" fillId="0" borderId="24" xfId="0" applyFont="1" applyBorder="1" applyAlignment="1">
      <alignment horizontal="center" vertical="center"/>
    </xf>
    <xf numFmtId="0" fontId="103" fillId="0" borderId="21" xfId="0" applyFont="1" applyBorder="1" applyAlignment="1">
      <alignment horizontal="center" vertical="center"/>
    </xf>
    <xf numFmtId="0" fontId="103" fillId="0" borderId="26" xfId="0" applyFont="1" applyBorder="1" applyAlignment="1">
      <alignment horizontal="center" vertical="center"/>
    </xf>
    <xf numFmtId="0" fontId="95" fillId="0" borderId="19" xfId="0" applyFont="1" applyBorder="1" applyAlignment="1">
      <alignment horizontal="center" vertical="center" wrapText="1"/>
    </xf>
    <xf numFmtId="10" fontId="67" fillId="8" borderId="24" xfId="7" applyNumberFormat="1" applyFont="1" applyFill="1" applyBorder="1" applyAlignment="1" applyProtection="1">
      <alignment horizontal="center" vertical="center"/>
      <protection locked="0"/>
    </xf>
    <xf numFmtId="10" fontId="67" fillId="8" borderId="26" xfId="7" applyNumberFormat="1" applyFont="1" applyFill="1" applyBorder="1" applyAlignment="1" applyProtection="1">
      <alignment horizontal="center" vertical="center"/>
      <protection locked="0"/>
    </xf>
    <xf numFmtId="3" fontId="67" fillId="8" borderId="25" xfId="7" applyNumberFormat="1" applyFont="1" applyFill="1" applyBorder="1" applyAlignment="1" applyProtection="1">
      <alignment horizontal="center" vertical="center"/>
      <protection locked="0"/>
    </xf>
    <xf numFmtId="0" fontId="67" fillId="0" borderId="26" xfId="0" applyFont="1" applyBorder="1" applyAlignment="1">
      <alignment horizontal="center" vertical="center" wrapText="1"/>
    </xf>
  </cellXfs>
  <cellStyles count="10">
    <cellStyle name="Bad" xfId="1" builtinId="27"/>
    <cellStyle name="Comma" xfId="2" builtinId="3"/>
    <cellStyle name="Comma 2" xfId="3" xr:uid="{00000000-0005-0000-0000-000002000000}"/>
    <cellStyle name="Comma 3" xfId="4" xr:uid="{00000000-0005-0000-0000-000003000000}"/>
    <cellStyle name="Currency" xfId="8" builtinId="4"/>
    <cellStyle name="Currency 2" xfId="9" xr:uid="{00000000-0005-0000-0000-000005000000}"/>
    <cellStyle name="Good" xfId="5" builtinId="26"/>
    <cellStyle name="Hyperlink" xfId="6" builtinId="8"/>
    <cellStyle name="Neutral" xfId="7" builtinId="2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723900</xdr:colOff>
      <xdr:row>0</xdr:row>
      <xdr:rowOff>142875</xdr:rowOff>
    </xdr:from>
    <xdr:to>
      <xdr:col>2</xdr:col>
      <xdr:colOff>962025</xdr:colOff>
      <xdr:row>6</xdr:row>
      <xdr:rowOff>47625</xdr:rowOff>
    </xdr:to>
    <xdr:sp macro="" textlink="">
      <xdr:nvSpPr>
        <xdr:cNvPr id="19527" name="AutoShape 4">
          <a:extLst>
            <a:ext uri="{FF2B5EF4-FFF2-40B4-BE49-F238E27FC236}">
              <a16:creationId xmlns:a16="http://schemas.microsoft.com/office/drawing/2014/main" id="{00000000-0008-0000-0000-0000474C0000}"/>
            </a:ext>
          </a:extLst>
        </xdr:cNvPr>
        <xdr:cNvSpPr>
          <a:spLocks noChangeAspect="1" noChangeArrowheads="1"/>
        </xdr:cNvSpPr>
      </xdr:nvSpPr>
      <xdr:spPr bwMode="auto">
        <a:xfrm>
          <a:off x="885825" y="142875"/>
          <a:ext cx="962025" cy="1152525"/>
        </a:xfrm>
        <a:prstGeom prst="rect">
          <a:avLst/>
        </a:prstGeom>
        <a:noFill/>
        <a:ln w="9525">
          <a:noFill/>
          <a:miter lim="800000"/>
          <a:headEnd/>
          <a:tailEnd/>
        </a:ln>
      </xdr:spPr>
    </xdr:sp>
    <xdr:clientData/>
  </xdr:twoCellAnchor>
  <xdr:twoCellAnchor>
    <xdr:from>
      <xdr:col>1</xdr:col>
      <xdr:colOff>28575</xdr:colOff>
      <xdr:row>1</xdr:row>
      <xdr:rowOff>9525</xdr:rowOff>
    </xdr:from>
    <xdr:to>
      <xdr:col>2</xdr:col>
      <xdr:colOff>95250</xdr:colOff>
      <xdr:row>3</xdr:row>
      <xdr:rowOff>171450</xdr:rowOff>
    </xdr:to>
    <xdr:pic>
      <xdr:nvPicPr>
        <xdr:cNvPr id="19528" name="Picture 6">
          <a:extLst>
            <a:ext uri="{FF2B5EF4-FFF2-40B4-BE49-F238E27FC236}">
              <a16:creationId xmlns:a16="http://schemas.microsoft.com/office/drawing/2014/main" id="{00000000-0008-0000-0000-0000484C0000}"/>
            </a:ext>
          </a:extLst>
        </xdr:cNvPr>
        <xdr:cNvPicPr>
          <a:picLocks noChangeAspect="1" noChangeArrowheads="1"/>
        </xdr:cNvPicPr>
      </xdr:nvPicPr>
      <xdr:blipFill>
        <a:blip xmlns:r="http://schemas.openxmlformats.org/officeDocument/2006/relationships" r:embed="rId1"/>
        <a:srcRect t="13007" b="23802"/>
        <a:stretch>
          <a:fillRect/>
        </a:stretch>
      </xdr:blipFill>
      <xdr:spPr bwMode="auto">
        <a:xfrm>
          <a:off x="190500" y="209550"/>
          <a:ext cx="790575" cy="6096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37</xdr:row>
          <xdr:rowOff>0</xdr:rowOff>
        </xdr:from>
        <xdr:to>
          <xdr:col>4</xdr:col>
          <xdr:colOff>366713</xdr:colOff>
          <xdr:row>38</xdr:row>
          <xdr:rowOff>0</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376238</xdr:colOff>
          <xdr:row>37</xdr:row>
          <xdr:rowOff>0</xdr:rowOff>
        </xdr:from>
        <xdr:to>
          <xdr:col>4</xdr:col>
          <xdr:colOff>733425</xdr:colOff>
          <xdr:row>38</xdr:row>
          <xdr:rowOff>0</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733425</xdr:colOff>
          <xdr:row>37</xdr:row>
          <xdr:rowOff>0</xdr:rowOff>
        </xdr:from>
        <xdr:to>
          <xdr:col>5</xdr:col>
          <xdr:colOff>347663</xdr:colOff>
          <xdr:row>38</xdr:row>
          <xdr:rowOff>0</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3</xdr:col>
      <xdr:colOff>0</xdr:colOff>
      <xdr:row>56</xdr:row>
      <xdr:rowOff>0</xdr:rowOff>
    </xdr:from>
    <xdr:to>
      <xdr:col>3</xdr:col>
      <xdr:colOff>1924050</xdr:colOff>
      <xdr:row>56</xdr:row>
      <xdr:rowOff>219075</xdr:rowOff>
    </xdr:to>
    <xdr:grpSp>
      <xdr:nvGrpSpPr>
        <xdr:cNvPr id="12604" name="Group 2">
          <a:extLst>
            <a:ext uri="{FF2B5EF4-FFF2-40B4-BE49-F238E27FC236}">
              <a16:creationId xmlns:a16="http://schemas.microsoft.com/office/drawing/2014/main" id="{00000000-0008-0000-0600-00003C310000}"/>
            </a:ext>
          </a:extLst>
        </xdr:cNvPr>
        <xdr:cNvGrpSpPr>
          <a:grpSpLocks/>
        </xdr:cNvGrpSpPr>
      </xdr:nvGrpSpPr>
      <xdr:grpSpPr bwMode="auto">
        <a:xfrm>
          <a:off x="4553639" y="19701831"/>
          <a:ext cx="1927860" cy="220980"/>
          <a:chOff x="3048000" y="14817587"/>
          <a:chExt cx="1855304" cy="219075"/>
        </a:xfrm>
      </xdr:grpSpPr>
      <xdr:sp macro="" textlink="">
        <xdr:nvSpPr>
          <xdr:cNvPr id="12414" name="Check Box 126" hidden="1">
            <a:extLst>
              <a:ext uri="{FF2B5EF4-FFF2-40B4-BE49-F238E27FC236}">
                <a16:creationId xmlns:a16="http://schemas.microsoft.com/office/drawing/2014/main" id="{00000000-0008-0000-0600-00007E300000}"/>
              </a:ext>
            </a:extLst>
          </xdr:cNvPr>
          <xdr:cNvSpPr/>
        </xdr:nvSpPr>
        <xdr:spPr bwMode="auto">
          <a:xfrm>
            <a:off x="3048000" y="14817587"/>
            <a:ext cx="514342"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FF2B5EF4-FFF2-40B4-BE49-F238E27FC236}">
                <a16:creationId xmlns:a16="http://schemas.microsoft.com/office/drawing/2014/main" id="{00000000-0008-0000-0600-00007F300000}"/>
              </a:ext>
            </a:extLst>
          </xdr:cNvPr>
          <xdr:cNvSpPr/>
        </xdr:nvSpPr>
        <xdr:spPr bwMode="auto">
          <a:xfrm>
            <a:off x="3608265" y="14817587"/>
            <a:ext cx="495972"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FF2B5EF4-FFF2-40B4-BE49-F238E27FC236}">
                <a16:creationId xmlns:a16="http://schemas.microsoft.com/office/drawing/2014/main" id="{00000000-0008-0000-0600-000080300000}"/>
              </a:ext>
            </a:extLst>
          </xdr:cNvPr>
          <xdr:cNvSpPr/>
        </xdr:nvSpPr>
        <xdr:spPr bwMode="auto">
          <a:xfrm>
            <a:off x="4095053" y="14817587"/>
            <a:ext cx="808251"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61913</xdr:colOff>
          <xdr:row>13</xdr:row>
          <xdr:rowOff>233363</xdr:rowOff>
        </xdr:from>
        <xdr:to>
          <xdr:col>6</xdr:col>
          <xdr:colOff>214313</xdr:colOff>
          <xdr:row>13</xdr:row>
          <xdr:rowOff>366713</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6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61913</xdr:colOff>
          <xdr:row>13</xdr:row>
          <xdr:rowOff>38100</xdr:rowOff>
        </xdr:from>
        <xdr:to>
          <xdr:col>5</xdr:col>
          <xdr:colOff>1852613</xdr:colOff>
          <xdr:row>13</xdr:row>
          <xdr:rowOff>214313</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6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371475</xdr:colOff>
          <xdr:row>24</xdr:row>
          <xdr:rowOff>42863</xdr:rowOff>
        </xdr:to>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600-00003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17</xdr:row>
          <xdr:rowOff>0</xdr:rowOff>
        </xdr:from>
        <xdr:to>
          <xdr:col>3</xdr:col>
          <xdr:colOff>785813</xdr:colOff>
          <xdr:row>24</xdr:row>
          <xdr:rowOff>42863</xdr:rowOff>
        </xdr:to>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600-00003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371475</xdr:colOff>
          <xdr:row>19</xdr:row>
          <xdr:rowOff>23813</xdr:rowOff>
        </xdr:to>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600-00003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18</xdr:row>
          <xdr:rowOff>0</xdr:rowOff>
        </xdr:from>
        <xdr:to>
          <xdr:col>3</xdr:col>
          <xdr:colOff>766763</xdr:colOff>
          <xdr:row>19</xdr:row>
          <xdr:rowOff>23813</xdr:rowOff>
        </xdr:to>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600-00003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371475</xdr:colOff>
          <xdr:row>20</xdr:row>
          <xdr:rowOff>23813</xdr:rowOff>
        </xdr:to>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600-00003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19</xdr:row>
          <xdr:rowOff>0</xdr:rowOff>
        </xdr:from>
        <xdr:to>
          <xdr:col>3</xdr:col>
          <xdr:colOff>785813</xdr:colOff>
          <xdr:row>20</xdr:row>
          <xdr:rowOff>23813</xdr:rowOff>
        </xdr:to>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600-00003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371475</xdr:colOff>
          <xdr:row>21</xdr:row>
          <xdr:rowOff>0</xdr:rowOff>
        </xdr:to>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600-00003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20</xdr:row>
          <xdr:rowOff>0</xdr:rowOff>
        </xdr:from>
        <xdr:to>
          <xdr:col>3</xdr:col>
          <xdr:colOff>785813</xdr:colOff>
          <xdr:row>21</xdr:row>
          <xdr:rowOff>0</xdr:rowOff>
        </xdr:to>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600-00003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371475</xdr:colOff>
          <xdr:row>16</xdr:row>
          <xdr:rowOff>214313</xdr:rowOff>
        </xdr:to>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600-00004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16</xdr:row>
          <xdr:rowOff>0</xdr:rowOff>
        </xdr:from>
        <xdr:to>
          <xdr:col>4</xdr:col>
          <xdr:colOff>766763</xdr:colOff>
          <xdr:row>16</xdr:row>
          <xdr:rowOff>214313</xdr:rowOff>
        </xdr:to>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6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14288</xdr:rowOff>
        </xdr:from>
        <xdr:to>
          <xdr:col>4</xdr:col>
          <xdr:colOff>371475</xdr:colOff>
          <xdr:row>24</xdr:row>
          <xdr:rowOff>66675</xdr:rowOff>
        </xdr:to>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6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17</xdr:row>
          <xdr:rowOff>14288</xdr:rowOff>
        </xdr:from>
        <xdr:to>
          <xdr:col>4</xdr:col>
          <xdr:colOff>785813</xdr:colOff>
          <xdr:row>24</xdr:row>
          <xdr:rowOff>66675</xdr:rowOff>
        </xdr:to>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6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371475</xdr:colOff>
          <xdr:row>22</xdr:row>
          <xdr:rowOff>23813</xdr:rowOff>
        </xdr:to>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600-00004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21</xdr:row>
          <xdr:rowOff>0</xdr:rowOff>
        </xdr:from>
        <xdr:to>
          <xdr:col>3</xdr:col>
          <xdr:colOff>766763</xdr:colOff>
          <xdr:row>22</xdr:row>
          <xdr:rowOff>23813</xdr:rowOff>
        </xdr:to>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600-00004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371475</xdr:colOff>
          <xdr:row>23</xdr:row>
          <xdr:rowOff>23813</xdr:rowOff>
        </xdr:to>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600-00004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22</xdr:row>
          <xdr:rowOff>0</xdr:rowOff>
        </xdr:from>
        <xdr:to>
          <xdr:col>3</xdr:col>
          <xdr:colOff>766763</xdr:colOff>
          <xdr:row>23</xdr:row>
          <xdr:rowOff>23813</xdr:rowOff>
        </xdr:to>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600-00004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371475</xdr:colOff>
          <xdr:row>24</xdr:row>
          <xdr:rowOff>23813</xdr:rowOff>
        </xdr:to>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600-00004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23</xdr:row>
          <xdr:rowOff>0</xdr:rowOff>
        </xdr:from>
        <xdr:to>
          <xdr:col>3</xdr:col>
          <xdr:colOff>766763</xdr:colOff>
          <xdr:row>24</xdr:row>
          <xdr:rowOff>23813</xdr:rowOff>
        </xdr:to>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600-00004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371475</xdr:colOff>
          <xdr:row>24</xdr:row>
          <xdr:rowOff>166688</xdr:rowOff>
        </xdr:to>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600-00005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24</xdr:row>
          <xdr:rowOff>0</xdr:rowOff>
        </xdr:from>
        <xdr:to>
          <xdr:col>3</xdr:col>
          <xdr:colOff>766763</xdr:colOff>
          <xdr:row>24</xdr:row>
          <xdr:rowOff>166688</xdr:rowOff>
        </xdr:to>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600-00005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25</xdr:row>
          <xdr:rowOff>0</xdr:rowOff>
        </xdr:from>
        <xdr:to>
          <xdr:col>3</xdr:col>
          <xdr:colOff>371475</xdr:colOff>
          <xdr:row>26</xdr:row>
          <xdr:rowOff>23813</xdr:rowOff>
        </xdr:to>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600-00005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25</xdr:row>
          <xdr:rowOff>0</xdr:rowOff>
        </xdr:from>
        <xdr:to>
          <xdr:col>3</xdr:col>
          <xdr:colOff>766763</xdr:colOff>
          <xdr:row>26</xdr:row>
          <xdr:rowOff>23813</xdr:rowOff>
        </xdr:to>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600-00005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xdr:row>
          <xdr:rowOff>0</xdr:rowOff>
        </xdr:from>
        <xdr:to>
          <xdr:col>3</xdr:col>
          <xdr:colOff>371475</xdr:colOff>
          <xdr:row>26</xdr:row>
          <xdr:rowOff>166688</xdr:rowOff>
        </xdr:to>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600-00005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26</xdr:row>
          <xdr:rowOff>0</xdr:rowOff>
        </xdr:from>
        <xdr:to>
          <xdr:col>3</xdr:col>
          <xdr:colOff>766763</xdr:colOff>
          <xdr:row>26</xdr:row>
          <xdr:rowOff>166688</xdr:rowOff>
        </xdr:to>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600-00005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27</xdr:row>
          <xdr:rowOff>0</xdr:rowOff>
        </xdr:from>
        <xdr:to>
          <xdr:col>3</xdr:col>
          <xdr:colOff>371475</xdr:colOff>
          <xdr:row>27</xdr:row>
          <xdr:rowOff>152400</xdr:rowOff>
        </xdr:to>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600-00005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27</xdr:row>
          <xdr:rowOff>0</xdr:rowOff>
        </xdr:from>
        <xdr:to>
          <xdr:col>3</xdr:col>
          <xdr:colOff>766763</xdr:colOff>
          <xdr:row>27</xdr:row>
          <xdr:rowOff>152400</xdr:rowOff>
        </xdr:to>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600-00005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xdr:row>
          <xdr:rowOff>0</xdr:rowOff>
        </xdr:from>
        <xdr:to>
          <xdr:col>3</xdr:col>
          <xdr:colOff>371475</xdr:colOff>
          <xdr:row>29</xdr:row>
          <xdr:rowOff>23813</xdr:rowOff>
        </xdr:to>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600-00005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28</xdr:row>
          <xdr:rowOff>0</xdr:rowOff>
        </xdr:from>
        <xdr:to>
          <xdr:col>3</xdr:col>
          <xdr:colOff>766763</xdr:colOff>
          <xdr:row>29</xdr:row>
          <xdr:rowOff>23813</xdr:rowOff>
        </xdr:to>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600-00005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29</xdr:row>
          <xdr:rowOff>0</xdr:rowOff>
        </xdr:from>
        <xdr:to>
          <xdr:col>3</xdr:col>
          <xdr:colOff>371475</xdr:colOff>
          <xdr:row>30</xdr:row>
          <xdr:rowOff>23813</xdr:rowOff>
        </xdr:to>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600-00005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29</xdr:row>
          <xdr:rowOff>0</xdr:rowOff>
        </xdr:from>
        <xdr:to>
          <xdr:col>3</xdr:col>
          <xdr:colOff>766763</xdr:colOff>
          <xdr:row>30</xdr:row>
          <xdr:rowOff>23813</xdr:rowOff>
        </xdr:to>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600-00005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30</xdr:row>
          <xdr:rowOff>0</xdr:rowOff>
        </xdr:from>
        <xdr:to>
          <xdr:col>3</xdr:col>
          <xdr:colOff>371475</xdr:colOff>
          <xdr:row>31</xdr:row>
          <xdr:rowOff>23813</xdr:rowOff>
        </xdr:to>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600-00005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30</xdr:row>
          <xdr:rowOff>0</xdr:rowOff>
        </xdr:from>
        <xdr:to>
          <xdr:col>3</xdr:col>
          <xdr:colOff>766763</xdr:colOff>
          <xdr:row>31</xdr:row>
          <xdr:rowOff>23813</xdr:rowOff>
        </xdr:to>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600-00005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0</xdr:rowOff>
        </xdr:from>
        <xdr:to>
          <xdr:col>4</xdr:col>
          <xdr:colOff>371475</xdr:colOff>
          <xdr:row>31</xdr:row>
          <xdr:rowOff>23813</xdr:rowOff>
        </xdr:to>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600-00005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30</xdr:row>
          <xdr:rowOff>0</xdr:rowOff>
        </xdr:from>
        <xdr:to>
          <xdr:col>4</xdr:col>
          <xdr:colOff>766763</xdr:colOff>
          <xdr:row>31</xdr:row>
          <xdr:rowOff>23813</xdr:rowOff>
        </xdr:to>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600-00005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0</xdr:rowOff>
        </xdr:from>
        <xdr:to>
          <xdr:col>4</xdr:col>
          <xdr:colOff>371475</xdr:colOff>
          <xdr:row>30</xdr:row>
          <xdr:rowOff>23813</xdr:rowOff>
        </xdr:to>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600-00006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29</xdr:row>
          <xdr:rowOff>0</xdr:rowOff>
        </xdr:from>
        <xdr:to>
          <xdr:col>4</xdr:col>
          <xdr:colOff>766763</xdr:colOff>
          <xdr:row>30</xdr:row>
          <xdr:rowOff>23813</xdr:rowOff>
        </xdr:to>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600-00006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0</xdr:rowOff>
        </xdr:from>
        <xdr:to>
          <xdr:col>4</xdr:col>
          <xdr:colOff>371475</xdr:colOff>
          <xdr:row>29</xdr:row>
          <xdr:rowOff>23813</xdr:rowOff>
        </xdr:to>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600-00006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28</xdr:row>
          <xdr:rowOff>0</xdr:rowOff>
        </xdr:from>
        <xdr:to>
          <xdr:col>4</xdr:col>
          <xdr:colOff>766763</xdr:colOff>
          <xdr:row>29</xdr:row>
          <xdr:rowOff>23813</xdr:rowOff>
        </xdr:to>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600-00006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0</xdr:rowOff>
        </xdr:from>
        <xdr:to>
          <xdr:col>4</xdr:col>
          <xdr:colOff>371475</xdr:colOff>
          <xdr:row>27</xdr:row>
          <xdr:rowOff>152400</xdr:rowOff>
        </xdr:to>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600-00006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27</xdr:row>
          <xdr:rowOff>0</xdr:rowOff>
        </xdr:from>
        <xdr:to>
          <xdr:col>4</xdr:col>
          <xdr:colOff>766763</xdr:colOff>
          <xdr:row>27</xdr:row>
          <xdr:rowOff>152400</xdr:rowOff>
        </xdr:to>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600-00006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26</xdr:row>
          <xdr:rowOff>0</xdr:rowOff>
        </xdr:from>
        <xdr:to>
          <xdr:col>4</xdr:col>
          <xdr:colOff>371475</xdr:colOff>
          <xdr:row>26</xdr:row>
          <xdr:rowOff>166688</xdr:rowOff>
        </xdr:to>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600-00006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26</xdr:row>
          <xdr:rowOff>0</xdr:rowOff>
        </xdr:from>
        <xdr:to>
          <xdr:col>4</xdr:col>
          <xdr:colOff>766763</xdr:colOff>
          <xdr:row>26</xdr:row>
          <xdr:rowOff>166688</xdr:rowOff>
        </xdr:to>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600-00006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0</xdr:rowOff>
        </xdr:from>
        <xdr:to>
          <xdr:col>4</xdr:col>
          <xdr:colOff>371475</xdr:colOff>
          <xdr:row>26</xdr:row>
          <xdr:rowOff>23813</xdr:rowOff>
        </xdr:to>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600-00006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25</xdr:row>
          <xdr:rowOff>0</xdr:rowOff>
        </xdr:from>
        <xdr:to>
          <xdr:col>4</xdr:col>
          <xdr:colOff>766763</xdr:colOff>
          <xdr:row>26</xdr:row>
          <xdr:rowOff>23813</xdr:rowOff>
        </xdr:to>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600-00006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371475</xdr:colOff>
          <xdr:row>24</xdr:row>
          <xdr:rowOff>166688</xdr:rowOff>
        </xdr:to>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600-00006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24</xdr:row>
          <xdr:rowOff>0</xdr:rowOff>
        </xdr:from>
        <xdr:to>
          <xdr:col>4</xdr:col>
          <xdr:colOff>766763</xdr:colOff>
          <xdr:row>24</xdr:row>
          <xdr:rowOff>166688</xdr:rowOff>
        </xdr:to>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600-00006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371475</xdr:colOff>
          <xdr:row>24</xdr:row>
          <xdr:rowOff>23813</xdr:rowOff>
        </xdr:to>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600-00006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23</xdr:row>
          <xdr:rowOff>0</xdr:rowOff>
        </xdr:from>
        <xdr:to>
          <xdr:col>4</xdr:col>
          <xdr:colOff>766763</xdr:colOff>
          <xdr:row>24</xdr:row>
          <xdr:rowOff>23813</xdr:rowOff>
        </xdr:to>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600-00006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371475</xdr:colOff>
          <xdr:row>23</xdr:row>
          <xdr:rowOff>23813</xdr:rowOff>
        </xdr:to>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600-00006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22</xdr:row>
          <xdr:rowOff>0</xdr:rowOff>
        </xdr:from>
        <xdr:to>
          <xdr:col>4</xdr:col>
          <xdr:colOff>766763</xdr:colOff>
          <xdr:row>23</xdr:row>
          <xdr:rowOff>23813</xdr:rowOff>
        </xdr:to>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600-00006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371475</xdr:colOff>
          <xdr:row>22</xdr:row>
          <xdr:rowOff>23813</xdr:rowOff>
        </xdr:to>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600-00007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21</xdr:row>
          <xdr:rowOff>0</xdr:rowOff>
        </xdr:from>
        <xdr:to>
          <xdr:col>4</xdr:col>
          <xdr:colOff>766763</xdr:colOff>
          <xdr:row>22</xdr:row>
          <xdr:rowOff>23813</xdr:rowOff>
        </xdr:to>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600-00007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371475</xdr:colOff>
          <xdr:row>21</xdr:row>
          <xdr:rowOff>0</xdr:rowOff>
        </xdr:to>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600-00007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20</xdr:row>
          <xdr:rowOff>0</xdr:rowOff>
        </xdr:from>
        <xdr:to>
          <xdr:col>4</xdr:col>
          <xdr:colOff>785813</xdr:colOff>
          <xdr:row>21</xdr:row>
          <xdr:rowOff>0</xdr:rowOff>
        </xdr:to>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600-00007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371475</xdr:colOff>
          <xdr:row>19</xdr:row>
          <xdr:rowOff>23813</xdr:rowOff>
        </xdr:to>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600-00007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18</xdr:row>
          <xdr:rowOff>0</xdr:rowOff>
        </xdr:from>
        <xdr:to>
          <xdr:col>4</xdr:col>
          <xdr:colOff>766763</xdr:colOff>
          <xdr:row>19</xdr:row>
          <xdr:rowOff>23813</xdr:rowOff>
        </xdr:to>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600-00007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371475</xdr:colOff>
          <xdr:row>20</xdr:row>
          <xdr:rowOff>23813</xdr:rowOff>
        </xdr:to>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600-00007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19</xdr:row>
          <xdr:rowOff>0</xdr:rowOff>
        </xdr:from>
        <xdr:to>
          <xdr:col>4</xdr:col>
          <xdr:colOff>785813</xdr:colOff>
          <xdr:row>20</xdr:row>
          <xdr:rowOff>23813</xdr:rowOff>
        </xdr:to>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600-00007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371475</xdr:colOff>
          <xdr:row>16</xdr:row>
          <xdr:rowOff>214313</xdr:rowOff>
        </xdr:to>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600-00007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16</xdr:row>
          <xdr:rowOff>0</xdr:rowOff>
        </xdr:from>
        <xdr:to>
          <xdr:col>3</xdr:col>
          <xdr:colOff>766763</xdr:colOff>
          <xdr:row>16</xdr:row>
          <xdr:rowOff>214313</xdr:rowOff>
        </xdr:to>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600-00007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42</xdr:row>
          <xdr:rowOff>0</xdr:rowOff>
        </xdr:from>
        <xdr:to>
          <xdr:col>4</xdr:col>
          <xdr:colOff>371475</xdr:colOff>
          <xdr:row>43</xdr:row>
          <xdr:rowOff>0</xdr:rowOff>
        </xdr:to>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600-00009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42</xdr:row>
          <xdr:rowOff>0</xdr:rowOff>
        </xdr:from>
        <xdr:to>
          <xdr:col>4</xdr:col>
          <xdr:colOff>766763</xdr:colOff>
          <xdr:row>43</xdr:row>
          <xdr:rowOff>0</xdr:rowOff>
        </xdr:to>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600-00009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56</xdr:row>
          <xdr:rowOff>114300</xdr:rowOff>
        </xdr:from>
        <xdr:to>
          <xdr:col>4</xdr:col>
          <xdr:colOff>481013</xdr:colOff>
          <xdr:row>56</xdr:row>
          <xdr:rowOff>342900</xdr:rowOff>
        </xdr:to>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600-00009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523875</xdr:colOff>
          <xdr:row>56</xdr:row>
          <xdr:rowOff>114300</xdr:rowOff>
        </xdr:from>
        <xdr:to>
          <xdr:col>4</xdr:col>
          <xdr:colOff>976313</xdr:colOff>
          <xdr:row>56</xdr:row>
          <xdr:rowOff>342900</xdr:rowOff>
        </xdr:to>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600-00009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952500</xdr:colOff>
          <xdr:row>56</xdr:row>
          <xdr:rowOff>114300</xdr:rowOff>
        </xdr:from>
        <xdr:to>
          <xdr:col>4</xdr:col>
          <xdr:colOff>1176338</xdr:colOff>
          <xdr:row>56</xdr:row>
          <xdr:rowOff>342900</xdr:rowOff>
        </xdr:to>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600-00009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69</xdr:row>
          <xdr:rowOff>0</xdr:rowOff>
        </xdr:from>
        <xdr:to>
          <xdr:col>4</xdr:col>
          <xdr:colOff>371475</xdr:colOff>
          <xdr:row>70</xdr:row>
          <xdr:rowOff>0</xdr:rowOff>
        </xdr:to>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6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69</xdr:row>
          <xdr:rowOff>0</xdr:rowOff>
        </xdr:from>
        <xdr:to>
          <xdr:col>4</xdr:col>
          <xdr:colOff>766763</xdr:colOff>
          <xdr:row>70</xdr:row>
          <xdr:rowOff>0</xdr:rowOff>
        </xdr:to>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600-0000A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762000</xdr:colOff>
          <xdr:row>69</xdr:row>
          <xdr:rowOff>0</xdr:rowOff>
        </xdr:from>
        <xdr:to>
          <xdr:col>4</xdr:col>
          <xdr:colOff>1333500</xdr:colOff>
          <xdr:row>70</xdr:row>
          <xdr:rowOff>0</xdr:rowOff>
        </xdr:to>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600-0000A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371475</xdr:colOff>
          <xdr:row>18</xdr:row>
          <xdr:rowOff>0</xdr:rowOff>
        </xdr:to>
        <xdr:sp macro="" textlink="">
          <xdr:nvSpPr>
            <xdr:cNvPr id="12457" name="Check Box 169" hidden="1">
              <a:extLst>
                <a:ext uri="{63B3BB69-23CF-44E3-9099-C40C66FF867C}">
                  <a14:compatExt spid="_x0000_s12457"/>
                </a:ext>
                <a:ext uri="{FF2B5EF4-FFF2-40B4-BE49-F238E27FC236}">
                  <a16:creationId xmlns:a16="http://schemas.microsoft.com/office/drawing/2014/main" id="{00000000-0008-0000-0600-0000A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17</xdr:row>
          <xdr:rowOff>0</xdr:rowOff>
        </xdr:from>
        <xdr:to>
          <xdr:col>3</xdr:col>
          <xdr:colOff>766763</xdr:colOff>
          <xdr:row>18</xdr:row>
          <xdr:rowOff>0</xdr:rowOff>
        </xdr:to>
        <xdr:sp macro="" textlink="">
          <xdr:nvSpPr>
            <xdr:cNvPr id="12458" name="Check Box 170" hidden="1">
              <a:extLst>
                <a:ext uri="{63B3BB69-23CF-44E3-9099-C40C66FF867C}">
                  <a14:compatExt spid="_x0000_s12458"/>
                </a:ext>
                <a:ext uri="{FF2B5EF4-FFF2-40B4-BE49-F238E27FC236}">
                  <a16:creationId xmlns:a16="http://schemas.microsoft.com/office/drawing/2014/main" id="{00000000-0008-0000-0600-0000A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371475</xdr:colOff>
          <xdr:row>18</xdr:row>
          <xdr:rowOff>0</xdr:rowOff>
        </xdr:to>
        <xdr:sp macro="" textlink="">
          <xdr:nvSpPr>
            <xdr:cNvPr id="12462" name="Check Box 174" hidden="1">
              <a:extLst>
                <a:ext uri="{63B3BB69-23CF-44E3-9099-C40C66FF867C}">
                  <a14:compatExt spid="_x0000_s12462"/>
                </a:ext>
                <a:ext uri="{FF2B5EF4-FFF2-40B4-BE49-F238E27FC236}">
                  <a16:creationId xmlns:a16="http://schemas.microsoft.com/office/drawing/2014/main" id="{00000000-0008-0000-0600-0000A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17</xdr:row>
          <xdr:rowOff>0</xdr:rowOff>
        </xdr:from>
        <xdr:to>
          <xdr:col>4</xdr:col>
          <xdr:colOff>766763</xdr:colOff>
          <xdr:row>18</xdr:row>
          <xdr:rowOff>0</xdr:rowOff>
        </xdr:to>
        <xdr:sp macro="" textlink="">
          <xdr:nvSpPr>
            <xdr:cNvPr id="12463" name="Check Box 175" hidden="1">
              <a:extLst>
                <a:ext uri="{63B3BB69-23CF-44E3-9099-C40C66FF867C}">
                  <a14:compatExt spid="_x0000_s12463"/>
                </a:ext>
                <a:ext uri="{FF2B5EF4-FFF2-40B4-BE49-F238E27FC236}">
                  <a16:creationId xmlns:a16="http://schemas.microsoft.com/office/drawing/2014/main" id="{00000000-0008-0000-0600-0000A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28575</xdr:colOff>
      <xdr:row>1</xdr:row>
      <xdr:rowOff>38100</xdr:rowOff>
    </xdr:from>
    <xdr:to>
      <xdr:col>1</xdr:col>
      <xdr:colOff>1762125</xdr:colOff>
      <xdr:row>4</xdr:row>
      <xdr:rowOff>47625</xdr:rowOff>
    </xdr:to>
    <xdr:pic>
      <xdr:nvPicPr>
        <xdr:cNvPr id="20516" name="logo-image" descr="Home">
          <a:extLst>
            <a:ext uri="{FF2B5EF4-FFF2-40B4-BE49-F238E27FC236}">
              <a16:creationId xmlns:a16="http://schemas.microsoft.com/office/drawing/2014/main" id="{00000000-0008-0000-0A00-0000245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28600" y="238125"/>
          <a:ext cx="1733550" cy="10096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Book3"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refreshError="1">
        <row r="1">
          <cell r="A1" t="str">
            <v xml:space="preserve">The project will rehabilitate upland wetlands in the 5 watersheds and will strive to strengthen the integrity of the forest landscape and the forest water provisioning services by removal of invasive alien species.  It will endeavour to improve the water </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seraphine@pcusey.sc;%20bettyevictor%22outlook.com" TargetMode="External"/><Relationship Id="rId2" Type="http://schemas.openxmlformats.org/officeDocument/2006/relationships/hyperlink" Target="mailto:oksana.vovk@undp.org" TargetMode="External"/><Relationship Id="rId1" Type="http://schemas.openxmlformats.org/officeDocument/2006/relationships/hyperlink" Target="https://www.facebook.com/EBAsey.sc"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oksana.vovk@undp.org" TargetMode="External"/><Relationship Id="rId1" Type="http://schemas.openxmlformats.org/officeDocument/2006/relationships/hyperlink" Target="mailto:b.seraphine@pcusey.sc" TargetMode="Externa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26" Type="http://schemas.openxmlformats.org/officeDocument/2006/relationships/ctrlProp" Target="../ctrlProps/ctrlProp26.xml"/><Relationship Id="rId21" Type="http://schemas.openxmlformats.org/officeDocument/2006/relationships/ctrlProp" Target="../ctrlProps/ctrlProp21.xml"/><Relationship Id="rId42" Type="http://schemas.openxmlformats.org/officeDocument/2006/relationships/ctrlProp" Target="../ctrlProps/ctrlProp42.xml"/><Relationship Id="rId47" Type="http://schemas.openxmlformats.org/officeDocument/2006/relationships/ctrlProp" Target="../ctrlProps/ctrlProp47.xml"/><Relationship Id="rId63" Type="http://schemas.openxmlformats.org/officeDocument/2006/relationships/ctrlProp" Target="../ctrlProps/ctrlProp63.xml"/><Relationship Id="rId68" Type="http://schemas.openxmlformats.org/officeDocument/2006/relationships/ctrlProp" Target="../ctrlProps/ctrlProp68.xml"/><Relationship Id="rId16" Type="http://schemas.openxmlformats.org/officeDocument/2006/relationships/ctrlProp" Target="../ctrlProps/ctrlProp16.xml"/><Relationship Id="rId11" Type="http://schemas.openxmlformats.org/officeDocument/2006/relationships/ctrlProp" Target="../ctrlProps/ctrlProp11.xml"/><Relationship Id="rId24" Type="http://schemas.openxmlformats.org/officeDocument/2006/relationships/ctrlProp" Target="../ctrlProps/ctrlProp24.xml"/><Relationship Id="rId32" Type="http://schemas.openxmlformats.org/officeDocument/2006/relationships/ctrlProp" Target="../ctrlProps/ctrlProp32.xml"/><Relationship Id="rId37" Type="http://schemas.openxmlformats.org/officeDocument/2006/relationships/ctrlProp" Target="../ctrlProps/ctrlProp37.xml"/><Relationship Id="rId40" Type="http://schemas.openxmlformats.org/officeDocument/2006/relationships/ctrlProp" Target="../ctrlProps/ctrlProp40.xml"/><Relationship Id="rId45" Type="http://schemas.openxmlformats.org/officeDocument/2006/relationships/ctrlProp" Target="../ctrlProps/ctrlProp45.xml"/><Relationship Id="rId53" Type="http://schemas.openxmlformats.org/officeDocument/2006/relationships/ctrlProp" Target="../ctrlProps/ctrlProp53.xml"/><Relationship Id="rId58" Type="http://schemas.openxmlformats.org/officeDocument/2006/relationships/ctrlProp" Target="../ctrlProps/ctrlProp58.xml"/><Relationship Id="rId66" Type="http://schemas.openxmlformats.org/officeDocument/2006/relationships/ctrlProp" Target="../ctrlProps/ctrlProp66.xml"/><Relationship Id="rId74" Type="http://schemas.openxmlformats.org/officeDocument/2006/relationships/ctrlProp" Target="../ctrlProps/ctrlProp74.xml"/><Relationship Id="rId5" Type="http://schemas.openxmlformats.org/officeDocument/2006/relationships/ctrlProp" Target="../ctrlProps/ctrlProp5.xml"/><Relationship Id="rId61" Type="http://schemas.openxmlformats.org/officeDocument/2006/relationships/ctrlProp" Target="../ctrlProps/ctrlProp61.xml"/><Relationship Id="rId19" Type="http://schemas.openxmlformats.org/officeDocument/2006/relationships/ctrlProp" Target="../ctrlProps/ctrlProp19.xml"/><Relationship Id="rId14" Type="http://schemas.openxmlformats.org/officeDocument/2006/relationships/ctrlProp" Target="../ctrlProps/ctrlProp14.xml"/><Relationship Id="rId22" Type="http://schemas.openxmlformats.org/officeDocument/2006/relationships/ctrlProp" Target="../ctrlProps/ctrlProp22.xml"/><Relationship Id="rId27" Type="http://schemas.openxmlformats.org/officeDocument/2006/relationships/ctrlProp" Target="../ctrlProps/ctrlProp27.xml"/><Relationship Id="rId30" Type="http://schemas.openxmlformats.org/officeDocument/2006/relationships/ctrlProp" Target="../ctrlProps/ctrlProp30.xml"/><Relationship Id="rId35" Type="http://schemas.openxmlformats.org/officeDocument/2006/relationships/ctrlProp" Target="../ctrlProps/ctrlProp35.xml"/><Relationship Id="rId43" Type="http://schemas.openxmlformats.org/officeDocument/2006/relationships/ctrlProp" Target="../ctrlProps/ctrlProp43.xml"/><Relationship Id="rId48" Type="http://schemas.openxmlformats.org/officeDocument/2006/relationships/ctrlProp" Target="../ctrlProps/ctrlProp48.xml"/><Relationship Id="rId56" Type="http://schemas.openxmlformats.org/officeDocument/2006/relationships/ctrlProp" Target="../ctrlProps/ctrlProp56.xml"/><Relationship Id="rId64" Type="http://schemas.openxmlformats.org/officeDocument/2006/relationships/ctrlProp" Target="../ctrlProps/ctrlProp64.xml"/><Relationship Id="rId69" Type="http://schemas.openxmlformats.org/officeDocument/2006/relationships/ctrlProp" Target="../ctrlProps/ctrlProp69.xml"/><Relationship Id="rId77" Type="http://schemas.openxmlformats.org/officeDocument/2006/relationships/ctrlProp" Target="../ctrlProps/ctrlProp77.xml"/><Relationship Id="rId8" Type="http://schemas.openxmlformats.org/officeDocument/2006/relationships/ctrlProp" Target="../ctrlProps/ctrlProp8.xml"/><Relationship Id="rId51" Type="http://schemas.openxmlformats.org/officeDocument/2006/relationships/ctrlProp" Target="../ctrlProps/ctrlProp51.xml"/><Relationship Id="rId72" Type="http://schemas.openxmlformats.org/officeDocument/2006/relationships/ctrlProp" Target="../ctrlProps/ctrlProp72.xml"/><Relationship Id="rId3" Type="http://schemas.openxmlformats.org/officeDocument/2006/relationships/vmlDrawing" Target="../drawings/vmlDrawing2.vml"/><Relationship Id="rId12" Type="http://schemas.openxmlformats.org/officeDocument/2006/relationships/ctrlProp" Target="../ctrlProps/ctrlProp12.xml"/><Relationship Id="rId17" Type="http://schemas.openxmlformats.org/officeDocument/2006/relationships/ctrlProp" Target="../ctrlProps/ctrlProp17.xml"/><Relationship Id="rId25" Type="http://schemas.openxmlformats.org/officeDocument/2006/relationships/ctrlProp" Target="../ctrlProps/ctrlProp25.xml"/><Relationship Id="rId33" Type="http://schemas.openxmlformats.org/officeDocument/2006/relationships/ctrlProp" Target="../ctrlProps/ctrlProp33.xml"/><Relationship Id="rId38" Type="http://schemas.openxmlformats.org/officeDocument/2006/relationships/ctrlProp" Target="../ctrlProps/ctrlProp38.xml"/><Relationship Id="rId46" Type="http://schemas.openxmlformats.org/officeDocument/2006/relationships/ctrlProp" Target="../ctrlProps/ctrlProp46.xml"/><Relationship Id="rId59" Type="http://schemas.openxmlformats.org/officeDocument/2006/relationships/ctrlProp" Target="../ctrlProps/ctrlProp59.xml"/><Relationship Id="rId67" Type="http://schemas.openxmlformats.org/officeDocument/2006/relationships/ctrlProp" Target="../ctrlProps/ctrlProp67.xml"/><Relationship Id="rId20" Type="http://schemas.openxmlformats.org/officeDocument/2006/relationships/ctrlProp" Target="../ctrlProps/ctrlProp20.xml"/><Relationship Id="rId41" Type="http://schemas.openxmlformats.org/officeDocument/2006/relationships/ctrlProp" Target="../ctrlProps/ctrlProp41.xml"/><Relationship Id="rId54" Type="http://schemas.openxmlformats.org/officeDocument/2006/relationships/ctrlProp" Target="../ctrlProps/ctrlProp54.xml"/><Relationship Id="rId62" Type="http://schemas.openxmlformats.org/officeDocument/2006/relationships/ctrlProp" Target="../ctrlProps/ctrlProp62.xml"/><Relationship Id="rId70" Type="http://schemas.openxmlformats.org/officeDocument/2006/relationships/ctrlProp" Target="../ctrlProps/ctrlProp70.xml"/><Relationship Id="rId75" Type="http://schemas.openxmlformats.org/officeDocument/2006/relationships/ctrlProp" Target="../ctrlProps/ctrlProp75.xml"/><Relationship Id="rId1" Type="http://schemas.openxmlformats.org/officeDocument/2006/relationships/printerSettings" Target="../printerSettings/printerSettings6.bin"/><Relationship Id="rId6" Type="http://schemas.openxmlformats.org/officeDocument/2006/relationships/ctrlProp" Target="../ctrlProps/ctrlProp6.xml"/><Relationship Id="rId15" Type="http://schemas.openxmlformats.org/officeDocument/2006/relationships/ctrlProp" Target="../ctrlProps/ctrlProp15.xml"/><Relationship Id="rId23" Type="http://schemas.openxmlformats.org/officeDocument/2006/relationships/ctrlProp" Target="../ctrlProps/ctrlProp23.xml"/><Relationship Id="rId28" Type="http://schemas.openxmlformats.org/officeDocument/2006/relationships/ctrlProp" Target="../ctrlProps/ctrlProp28.xml"/><Relationship Id="rId36" Type="http://schemas.openxmlformats.org/officeDocument/2006/relationships/ctrlProp" Target="../ctrlProps/ctrlProp36.xml"/><Relationship Id="rId49" Type="http://schemas.openxmlformats.org/officeDocument/2006/relationships/ctrlProp" Target="../ctrlProps/ctrlProp49.xml"/><Relationship Id="rId57" Type="http://schemas.openxmlformats.org/officeDocument/2006/relationships/ctrlProp" Target="../ctrlProps/ctrlProp57.xml"/><Relationship Id="rId10" Type="http://schemas.openxmlformats.org/officeDocument/2006/relationships/ctrlProp" Target="../ctrlProps/ctrlProp10.xml"/><Relationship Id="rId31" Type="http://schemas.openxmlformats.org/officeDocument/2006/relationships/ctrlProp" Target="../ctrlProps/ctrlProp31.xml"/><Relationship Id="rId44" Type="http://schemas.openxmlformats.org/officeDocument/2006/relationships/ctrlProp" Target="../ctrlProps/ctrlProp44.xml"/><Relationship Id="rId52" Type="http://schemas.openxmlformats.org/officeDocument/2006/relationships/ctrlProp" Target="../ctrlProps/ctrlProp52.xml"/><Relationship Id="rId60" Type="http://schemas.openxmlformats.org/officeDocument/2006/relationships/ctrlProp" Target="../ctrlProps/ctrlProp60.xml"/><Relationship Id="rId65" Type="http://schemas.openxmlformats.org/officeDocument/2006/relationships/ctrlProp" Target="../ctrlProps/ctrlProp65.xml"/><Relationship Id="rId73" Type="http://schemas.openxmlformats.org/officeDocument/2006/relationships/ctrlProp" Target="../ctrlProps/ctrlProp73.xml"/><Relationship Id="rId4" Type="http://schemas.openxmlformats.org/officeDocument/2006/relationships/ctrlProp" Target="../ctrlProps/ctrlProp4.xml"/><Relationship Id="rId9" Type="http://schemas.openxmlformats.org/officeDocument/2006/relationships/ctrlProp" Target="../ctrlProps/ctrlProp9.xml"/><Relationship Id="rId13" Type="http://schemas.openxmlformats.org/officeDocument/2006/relationships/ctrlProp" Target="../ctrlProps/ctrlProp13.xml"/><Relationship Id="rId18" Type="http://schemas.openxmlformats.org/officeDocument/2006/relationships/ctrlProp" Target="../ctrlProps/ctrlProp18.xml"/><Relationship Id="rId39" Type="http://schemas.openxmlformats.org/officeDocument/2006/relationships/ctrlProp" Target="../ctrlProps/ctrlProp39.xml"/><Relationship Id="rId34" Type="http://schemas.openxmlformats.org/officeDocument/2006/relationships/ctrlProp" Target="../ctrlProps/ctrlProp34.xml"/><Relationship Id="rId50" Type="http://schemas.openxmlformats.org/officeDocument/2006/relationships/ctrlProp" Target="../ctrlProps/ctrlProp50.xml"/><Relationship Id="rId55" Type="http://schemas.openxmlformats.org/officeDocument/2006/relationships/ctrlProp" Target="../ctrlProps/ctrlProp55.xml"/><Relationship Id="rId76" Type="http://schemas.openxmlformats.org/officeDocument/2006/relationships/ctrlProp" Target="../ctrlProps/ctrlProp76.xml"/><Relationship Id="rId7" Type="http://schemas.openxmlformats.org/officeDocument/2006/relationships/ctrlProp" Target="../ctrlProps/ctrlProp7.xml"/><Relationship Id="rId71" Type="http://schemas.openxmlformats.org/officeDocument/2006/relationships/ctrlProp" Target="../ctrlProps/ctrlProp71.xml"/><Relationship Id="rId2" Type="http://schemas.openxmlformats.org/officeDocument/2006/relationships/drawing" Target="../drawings/drawing3.xml"/><Relationship Id="rId29" Type="http://schemas.openxmlformats.org/officeDocument/2006/relationships/ctrlProp" Target="../ctrlProps/ctrlProp29.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zoomScale="92" zoomScaleNormal="92" zoomScalePageLayoutView="84" workbookViewId="0">
      <selection activeCell="H41" sqref="H41"/>
    </sheetView>
  </sheetViews>
  <sheetFormatPr defaultColWidth="102.3984375" defaultRowHeight="13.9" x14ac:dyDescent="0.4"/>
  <cols>
    <col min="1" max="1" width="2.3984375" style="1" customWidth="1"/>
    <col min="2" max="2" width="10.86328125" style="99" customWidth="1"/>
    <col min="3" max="3" width="14.86328125" style="99" customWidth="1"/>
    <col min="4" max="4" width="87.1328125" style="1" customWidth="1"/>
    <col min="5" max="5" width="3.3984375" style="1" customWidth="1"/>
    <col min="6" max="6" width="9.1328125" style="346" customWidth="1"/>
    <col min="7" max="7" width="12.3984375" style="1" customWidth="1"/>
    <col min="8" max="8" width="15.3984375" style="1" hidden="1" customWidth="1"/>
    <col min="9" max="13" width="0" style="1" hidden="1" customWidth="1"/>
    <col min="14" max="15" width="9.1328125" style="1" hidden="1" customWidth="1"/>
    <col min="16" max="16" width="0" style="1" hidden="1" customWidth="1"/>
    <col min="17" max="251" width="9.1328125" style="1" customWidth="1"/>
    <col min="252" max="252" width="2.3984375" style="1" customWidth="1"/>
    <col min="253" max="254" width="9.1328125" style="1" customWidth="1"/>
    <col min="255" max="255" width="17.3984375" style="1" customWidth="1"/>
    <col min="256" max="16384" width="102.3984375" style="1"/>
  </cols>
  <sheetData>
    <row r="1" spans="2:16" ht="14.25" thickBot="1" x14ac:dyDescent="0.45"/>
    <row r="2" spans="2:16" ht="14.25" thickBot="1" x14ac:dyDescent="0.45">
      <c r="B2" s="100"/>
      <c r="C2" s="101"/>
      <c r="D2" s="51"/>
      <c r="E2" s="52"/>
    </row>
    <row r="3" spans="2:16" ht="17.649999999999999" thickBot="1" x14ac:dyDescent="0.5">
      <c r="B3" s="102"/>
      <c r="C3" s="103"/>
      <c r="D3" s="70" t="s">
        <v>240</v>
      </c>
      <c r="E3" s="61"/>
    </row>
    <row r="4" spans="2:16" ht="14.25" thickBot="1" x14ac:dyDescent="0.45">
      <c r="B4" s="102"/>
      <c r="C4" s="103"/>
      <c r="D4" s="60"/>
      <c r="E4" s="61"/>
    </row>
    <row r="5" spans="2:16" ht="14.25" thickBot="1" x14ac:dyDescent="0.45">
      <c r="B5" s="102"/>
      <c r="C5" s="106" t="s">
        <v>278</v>
      </c>
      <c r="D5" s="273" t="s">
        <v>937</v>
      </c>
      <c r="E5" s="61"/>
    </row>
    <row r="6" spans="2:16" s="2" customFormat="1" ht="14.25" thickBot="1" x14ac:dyDescent="0.45">
      <c r="B6" s="104"/>
      <c r="C6" s="68"/>
      <c r="D6" s="33"/>
      <c r="E6" s="31"/>
      <c r="F6" s="346"/>
      <c r="G6" s="1"/>
      <c r="H6" s="1"/>
      <c r="I6" s="1"/>
      <c r="J6" s="1"/>
      <c r="K6" s="1"/>
      <c r="L6" s="1"/>
      <c r="M6" s="1"/>
      <c r="N6" s="1"/>
      <c r="O6" s="1"/>
      <c r="P6" s="1"/>
    </row>
    <row r="7" spans="2:16" s="2" customFormat="1" ht="30.75" customHeight="1" thickBot="1" x14ac:dyDescent="0.45">
      <c r="B7" s="104"/>
      <c r="C7" s="62" t="s">
        <v>213</v>
      </c>
      <c r="D7" s="9" t="s">
        <v>776</v>
      </c>
      <c r="E7" s="31"/>
      <c r="F7" s="346"/>
      <c r="G7" s="1"/>
      <c r="H7" s="1"/>
      <c r="I7" s="1"/>
      <c r="J7" s="1"/>
      <c r="K7" s="1"/>
      <c r="L7" s="1"/>
      <c r="M7" s="1"/>
      <c r="N7" s="1"/>
      <c r="O7" s="1"/>
      <c r="P7" s="1"/>
    </row>
    <row r="8" spans="2:16" s="2" customFormat="1" hidden="1" x14ac:dyDescent="0.4">
      <c r="B8" s="102"/>
      <c r="C8" s="103"/>
      <c r="D8" s="60"/>
      <c r="E8" s="31"/>
      <c r="F8" s="346"/>
      <c r="G8" s="1"/>
      <c r="H8" s="1"/>
      <c r="I8" s="1"/>
      <c r="J8" s="1"/>
      <c r="K8" s="1"/>
      <c r="L8" s="1"/>
      <c r="M8" s="1"/>
      <c r="N8" s="1"/>
      <c r="O8" s="1"/>
      <c r="P8" s="1"/>
    </row>
    <row r="9" spans="2:16" s="2" customFormat="1" hidden="1" x14ac:dyDescent="0.4">
      <c r="B9" s="102"/>
      <c r="C9" s="103"/>
      <c r="D9" s="60"/>
      <c r="E9" s="31"/>
      <c r="F9" s="346"/>
      <c r="G9" s="1"/>
      <c r="H9" s="1"/>
      <c r="I9" s="1"/>
      <c r="J9" s="1"/>
      <c r="K9" s="1"/>
      <c r="L9" s="1"/>
      <c r="M9" s="1"/>
      <c r="N9" s="1"/>
      <c r="O9" s="1"/>
      <c r="P9" s="1"/>
    </row>
    <row r="10" spans="2:16" s="2" customFormat="1" hidden="1" x14ac:dyDescent="0.4">
      <c r="B10" s="102"/>
      <c r="C10" s="103"/>
      <c r="D10" s="60"/>
      <c r="E10" s="31"/>
      <c r="F10" s="346"/>
      <c r="G10" s="1"/>
      <c r="H10" s="1"/>
      <c r="I10" s="1"/>
      <c r="J10" s="1"/>
      <c r="K10" s="1"/>
      <c r="L10" s="1"/>
      <c r="M10" s="1"/>
      <c r="N10" s="1"/>
      <c r="O10" s="1"/>
      <c r="P10" s="1"/>
    </row>
    <row r="11" spans="2:16" s="2" customFormat="1" hidden="1" x14ac:dyDescent="0.4">
      <c r="B11" s="102"/>
      <c r="C11" s="103"/>
      <c r="D11" s="60"/>
      <c r="E11" s="31"/>
      <c r="F11" s="346"/>
      <c r="G11" s="1"/>
      <c r="H11" s="1"/>
      <c r="I11" s="1"/>
      <c r="J11" s="1"/>
      <c r="K11" s="1"/>
      <c r="L11" s="1"/>
      <c r="M11" s="1"/>
      <c r="N11" s="1"/>
      <c r="O11" s="1"/>
      <c r="P11" s="1"/>
    </row>
    <row r="12" spans="2:16" s="2" customFormat="1" x14ac:dyDescent="0.4">
      <c r="B12" s="104"/>
      <c r="C12" s="68"/>
      <c r="D12" s="33"/>
      <c r="E12" s="31"/>
      <c r="F12" s="346"/>
      <c r="G12" s="1"/>
      <c r="H12" s="1"/>
      <c r="I12" s="1"/>
      <c r="J12" s="1"/>
      <c r="K12" s="1"/>
      <c r="L12" s="1"/>
      <c r="M12" s="1"/>
      <c r="N12" s="1"/>
      <c r="O12" s="1"/>
      <c r="P12" s="1"/>
    </row>
    <row r="13" spans="2:16" s="2" customFormat="1" ht="170.25" customHeight="1" x14ac:dyDescent="0.4">
      <c r="B13" s="104"/>
      <c r="C13" s="63" t="s">
        <v>0</v>
      </c>
      <c r="D13" s="383" t="s">
        <v>778</v>
      </c>
      <c r="E13" s="31"/>
      <c r="F13" s="346"/>
      <c r="G13" s="1"/>
      <c r="H13" s="1"/>
      <c r="I13" s="1"/>
      <c r="J13" s="1"/>
      <c r="K13" s="1"/>
      <c r="L13" s="1"/>
      <c r="M13" s="1"/>
      <c r="N13" s="1"/>
      <c r="O13" s="1"/>
      <c r="P13" s="1"/>
    </row>
    <row r="14" spans="2:16" s="2" customFormat="1" ht="14.25" thickBot="1" x14ac:dyDescent="0.45">
      <c r="B14" s="104"/>
      <c r="C14" s="68"/>
      <c r="D14" s="33"/>
      <c r="E14" s="31"/>
      <c r="F14" s="346"/>
      <c r="G14" s="1"/>
      <c r="H14" s="1" t="s">
        <v>1</v>
      </c>
      <c r="I14" s="1" t="s">
        <v>2</v>
      </c>
      <c r="J14" s="1"/>
      <c r="K14" s="1" t="s">
        <v>3</v>
      </c>
      <c r="L14" s="1" t="s">
        <v>4</v>
      </c>
      <c r="M14" s="1" t="s">
        <v>5</v>
      </c>
      <c r="N14" s="1" t="s">
        <v>6</v>
      </c>
      <c r="O14" s="1" t="s">
        <v>7</v>
      </c>
      <c r="P14" s="1" t="s">
        <v>8</v>
      </c>
    </row>
    <row r="15" spans="2:16" s="2" customFormat="1" x14ac:dyDescent="0.4">
      <c r="B15" s="104"/>
      <c r="C15" s="64" t="s">
        <v>203</v>
      </c>
      <c r="D15" s="350"/>
      <c r="E15" s="31"/>
      <c r="F15" s="346"/>
      <c r="G15" s="1"/>
      <c r="H15" s="3" t="s">
        <v>9</v>
      </c>
      <c r="I15" s="1" t="s">
        <v>10</v>
      </c>
      <c r="J15" s="1" t="s">
        <v>11</v>
      </c>
      <c r="K15" s="1" t="s">
        <v>12</v>
      </c>
      <c r="L15" s="1">
        <v>1</v>
      </c>
      <c r="M15" s="1">
        <v>1</v>
      </c>
      <c r="N15" s="1" t="s">
        <v>13</v>
      </c>
      <c r="O15" s="1" t="s">
        <v>14</v>
      </c>
      <c r="P15" s="1" t="s">
        <v>15</v>
      </c>
    </row>
    <row r="16" spans="2:16" s="2" customFormat="1" ht="29.25" customHeight="1" x14ac:dyDescent="0.4">
      <c r="B16" s="503" t="s">
        <v>267</v>
      </c>
      <c r="C16" s="504"/>
      <c r="D16" s="268" t="s">
        <v>773</v>
      </c>
      <c r="E16" s="31"/>
      <c r="F16" s="346"/>
      <c r="G16" s="1"/>
      <c r="H16" s="3" t="s">
        <v>16</v>
      </c>
      <c r="I16" s="1" t="s">
        <v>17</v>
      </c>
      <c r="J16" s="1" t="s">
        <v>18</v>
      </c>
      <c r="K16" s="1" t="s">
        <v>19</v>
      </c>
      <c r="L16" s="1">
        <v>2</v>
      </c>
      <c r="M16" s="1">
        <v>2</v>
      </c>
      <c r="N16" s="1" t="s">
        <v>20</v>
      </c>
      <c r="O16" s="1" t="s">
        <v>21</v>
      </c>
      <c r="P16" s="1" t="s">
        <v>22</v>
      </c>
    </row>
    <row r="17" spans="2:16" s="2" customFormat="1" x14ac:dyDescent="0.4">
      <c r="B17" s="104"/>
      <c r="C17" s="64" t="s">
        <v>209</v>
      </c>
      <c r="D17" s="10" t="s">
        <v>774</v>
      </c>
      <c r="E17" s="31"/>
      <c r="F17" s="346"/>
      <c r="G17" s="1"/>
      <c r="H17" s="3" t="s">
        <v>23</v>
      </c>
      <c r="I17" s="1" t="s">
        <v>24</v>
      </c>
      <c r="J17" s="1"/>
      <c r="K17" s="1" t="s">
        <v>25</v>
      </c>
      <c r="L17" s="1">
        <v>3</v>
      </c>
      <c r="M17" s="1">
        <v>3</v>
      </c>
      <c r="N17" s="1" t="s">
        <v>26</v>
      </c>
      <c r="O17" s="1" t="s">
        <v>27</v>
      </c>
      <c r="P17" s="1" t="s">
        <v>28</v>
      </c>
    </row>
    <row r="18" spans="2:16" s="2" customFormat="1" ht="14.25" thickBot="1" x14ac:dyDescent="0.45">
      <c r="B18" s="105"/>
      <c r="C18" s="63" t="s">
        <v>204</v>
      </c>
      <c r="D18" s="98" t="s">
        <v>162</v>
      </c>
      <c r="E18" s="31"/>
      <c r="F18" s="346"/>
      <c r="G18" s="1"/>
      <c r="H18" s="3" t="s">
        <v>29</v>
      </c>
      <c r="I18" s="1"/>
      <c r="J18" s="1"/>
      <c r="K18" s="1" t="s">
        <v>30</v>
      </c>
      <c r="L18" s="1">
        <v>5</v>
      </c>
      <c r="M18" s="1">
        <v>5</v>
      </c>
      <c r="N18" s="1" t="s">
        <v>31</v>
      </c>
      <c r="O18" s="1" t="s">
        <v>32</v>
      </c>
      <c r="P18" s="1" t="s">
        <v>33</v>
      </c>
    </row>
    <row r="19" spans="2:16" s="2" customFormat="1" ht="24" customHeight="1" thickBot="1" x14ac:dyDescent="0.45">
      <c r="B19" s="506" t="s">
        <v>205</v>
      </c>
      <c r="C19" s="507"/>
      <c r="D19" s="269" t="s">
        <v>775</v>
      </c>
      <c r="E19" s="31"/>
      <c r="F19" s="346"/>
      <c r="G19" s="1"/>
      <c r="H19" s="3" t="s">
        <v>34</v>
      </c>
      <c r="I19" s="1"/>
      <c r="J19" s="1"/>
      <c r="K19" s="1" t="s">
        <v>35</v>
      </c>
      <c r="L19" s="1"/>
      <c r="M19" s="1"/>
      <c r="N19" s="1"/>
      <c r="O19" s="1" t="s">
        <v>36</v>
      </c>
      <c r="P19" s="1" t="s">
        <v>37</v>
      </c>
    </row>
    <row r="20" spans="2:16" s="2" customFormat="1" x14ac:dyDescent="0.4">
      <c r="B20" s="104"/>
      <c r="C20" s="63"/>
      <c r="D20" s="33"/>
      <c r="E20" s="61"/>
      <c r="F20" s="347"/>
      <c r="G20" s="1"/>
      <c r="H20" s="1"/>
      <c r="J20" s="1"/>
      <c r="K20" s="1"/>
      <c r="L20" s="1"/>
      <c r="M20" s="1" t="s">
        <v>38</v>
      </c>
      <c r="N20" s="1" t="s">
        <v>39</v>
      </c>
    </row>
    <row r="21" spans="2:16" s="2" customFormat="1" x14ac:dyDescent="0.4">
      <c r="B21" s="104"/>
      <c r="C21" s="106" t="s">
        <v>208</v>
      </c>
      <c r="D21" s="33"/>
      <c r="E21" s="61"/>
      <c r="F21" s="347"/>
      <c r="G21" s="1"/>
      <c r="H21" s="1"/>
      <c r="J21" s="1"/>
      <c r="K21" s="1"/>
      <c r="L21" s="1"/>
      <c r="M21" s="1" t="s">
        <v>40</v>
      </c>
      <c r="N21" s="1" t="s">
        <v>41</v>
      </c>
    </row>
    <row r="22" spans="2:16" s="2" customFormat="1" ht="14.25" thickBot="1" x14ac:dyDescent="0.45">
      <c r="B22" s="104"/>
      <c r="C22" s="107" t="s">
        <v>211</v>
      </c>
      <c r="D22" s="33"/>
      <c r="E22" s="31"/>
      <c r="F22" s="346"/>
      <c r="G22" s="1"/>
      <c r="H22" s="3" t="s">
        <v>42</v>
      </c>
      <c r="I22" s="1"/>
      <c r="J22" s="1"/>
      <c r="L22" s="1"/>
      <c r="M22" s="1"/>
      <c r="N22" s="1"/>
      <c r="O22" s="1" t="s">
        <v>43</v>
      </c>
      <c r="P22" s="1" t="s">
        <v>44</v>
      </c>
    </row>
    <row r="23" spans="2:16" s="2" customFormat="1" x14ac:dyDescent="0.4">
      <c r="B23" s="503" t="s">
        <v>210</v>
      </c>
      <c r="C23" s="504"/>
      <c r="D23" s="501">
        <v>2014</v>
      </c>
      <c r="E23" s="31"/>
      <c r="F23" s="346"/>
      <c r="G23" s="1"/>
      <c r="H23" s="3"/>
      <c r="I23" s="1"/>
      <c r="J23" s="1"/>
      <c r="L23" s="1"/>
      <c r="M23" s="1"/>
      <c r="N23" s="1"/>
      <c r="O23" s="1"/>
      <c r="P23" s="1"/>
    </row>
    <row r="24" spans="2:16" s="2" customFormat="1" ht="4.5" customHeight="1" x14ac:dyDescent="0.4">
      <c r="B24" s="503"/>
      <c r="C24" s="504"/>
      <c r="D24" s="502"/>
      <c r="E24" s="31"/>
      <c r="F24" s="346"/>
      <c r="G24" s="1"/>
      <c r="H24" s="3"/>
      <c r="I24" s="1"/>
      <c r="J24" s="1"/>
      <c r="L24" s="1"/>
      <c r="M24" s="1"/>
      <c r="N24" s="1"/>
      <c r="O24" s="1"/>
      <c r="P24" s="1"/>
    </row>
    <row r="25" spans="2:16" s="2" customFormat="1" ht="27.75" customHeight="1" x14ac:dyDescent="0.4">
      <c r="B25" s="503" t="s">
        <v>272</v>
      </c>
      <c r="C25" s="504"/>
      <c r="D25" s="270">
        <v>41791</v>
      </c>
      <c r="E25" s="31"/>
      <c r="F25" s="346"/>
      <c r="G25" s="3"/>
      <c r="H25" s="1"/>
      <c r="I25" s="1"/>
      <c r="K25" s="1"/>
      <c r="L25" s="1"/>
      <c r="M25" s="1"/>
      <c r="N25" s="1" t="s">
        <v>45</v>
      </c>
      <c r="O25" s="1" t="s">
        <v>46</v>
      </c>
    </row>
    <row r="26" spans="2:16" s="2" customFormat="1" ht="32.25" customHeight="1" x14ac:dyDescent="0.4">
      <c r="B26" s="503" t="s">
        <v>212</v>
      </c>
      <c r="C26" s="504"/>
      <c r="D26" s="270">
        <v>41942</v>
      </c>
      <c r="E26" s="31"/>
      <c r="F26" s="346"/>
      <c r="G26" s="3"/>
      <c r="H26" s="1"/>
      <c r="I26" s="1"/>
      <c r="K26" s="1"/>
      <c r="L26" s="1"/>
      <c r="M26" s="1"/>
      <c r="N26" s="1" t="s">
        <v>47</v>
      </c>
      <c r="O26" s="1" t="s">
        <v>48</v>
      </c>
    </row>
    <row r="27" spans="2:16" s="2" customFormat="1" ht="28.5" customHeight="1" x14ac:dyDescent="0.4">
      <c r="B27" s="503" t="s">
        <v>271</v>
      </c>
      <c r="C27" s="504"/>
      <c r="D27" s="270">
        <v>43132</v>
      </c>
      <c r="E27" s="65"/>
      <c r="F27" s="346"/>
      <c r="G27" s="3"/>
      <c r="H27" s="1"/>
      <c r="I27" s="1"/>
      <c r="J27" s="1"/>
      <c r="K27" s="1"/>
      <c r="L27" s="1"/>
      <c r="M27" s="1"/>
      <c r="N27" s="1"/>
      <c r="O27" s="1"/>
    </row>
    <row r="28" spans="2:16" s="2" customFormat="1" ht="14.25" thickBot="1" x14ac:dyDescent="0.45">
      <c r="B28" s="104"/>
      <c r="C28" s="64" t="s">
        <v>274</v>
      </c>
      <c r="D28" s="271">
        <v>44593</v>
      </c>
      <c r="E28" s="31"/>
      <c r="F28" s="346"/>
      <c r="G28" s="3"/>
      <c r="H28" s="1"/>
      <c r="I28" s="1"/>
      <c r="J28" s="1"/>
      <c r="K28" s="1"/>
      <c r="L28" s="1"/>
      <c r="M28" s="1"/>
      <c r="N28" s="1"/>
      <c r="O28" s="1"/>
    </row>
    <row r="29" spans="2:16" s="2" customFormat="1" x14ac:dyDescent="0.4">
      <c r="B29" s="104"/>
      <c r="C29" s="68"/>
      <c r="D29" s="66"/>
      <c r="E29" s="31"/>
      <c r="F29" s="346"/>
      <c r="G29" s="3"/>
      <c r="H29" s="1"/>
      <c r="I29" s="1"/>
      <c r="J29" s="1"/>
      <c r="K29" s="1"/>
      <c r="L29" s="1"/>
      <c r="M29" s="1"/>
      <c r="N29" s="1"/>
      <c r="O29" s="1"/>
    </row>
    <row r="30" spans="2:16" s="2" customFormat="1" x14ac:dyDescent="0.4">
      <c r="B30" s="104"/>
      <c r="C30" s="68"/>
      <c r="D30" s="67" t="s">
        <v>49</v>
      </c>
      <c r="E30" s="31"/>
      <c r="F30" s="346"/>
      <c r="G30" s="1"/>
      <c r="H30" s="3" t="s">
        <v>50</v>
      </c>
      <c r="I30" s="1"/>
      <c r="J30" s="1"/>
      <c r="K30" s="1"/>
      <c r="L30" s="1"/>
      <c r="M30" s="1"/>
      <c r="N30" s="1"/>
      <c r="O30" s="1"/>
      <c r="P30" s="1"/>
    </row>
    <row r="31" spans="2:16" s="2" customFormat="1" ht="177" customHeight="1" x14ac:dyDescent="0.4">
      <c r="B31" s="104"/>
      <c r="C31" s="68"/>
      <c r="D31" s="274" t="s">
        <v>959</v>
      </c>
      <c r="E31" s="31"/>
      <c r="F31" s="346"/>
      <c r="G31" s="1"/>
      <c r="H31" s="3" t="s">
        <v>51</v>
      </c>
      <c r="I31" s="1"/>
      <c r="J31" s="1"/>
      <c r="K31" s="1"/>
      <c r="L31" s="1"/>
      <c r="M31" s="1"/>
      <c r="N31" s="1"/>
      <c r="O31" s="1"/>
      <c r="P31" s="1"/>
    </row>
    <row r="32" spans="2:16" s="2" customFormat="1" ht="32.25" customHeight="1" thickBot="1" x14ac:dyDescent="0.5">
      <c r="B32" s="503" t="s">
        <v>52</v>
      </c>
      <c r="C32" s="505"/>
      <c r="D32" s="406" t="s">
        <v>880</v>
      </c>
      <c r="E32" s="31"/>
      <c r="F32" s="346"/>
      <c r="G32" s="1"/>
      <c r="H32" s="3" t="s">
        <v>53</v>
      </c>
      <c r="I32" s="1"/>
      <c r="J32" s="1"/>
      <c r="K32" s="1"/>
      <c r="L32" s="1"/>
      <c r="M32" s="1"/>
      <c r="N32" s="1"/>
      <c r="O32" s="1"/>
      <c r="P32" s="1"/>
    </row>
    <row r="33" spans="1:16" s="2" customFormat="1" ht="17.25" customHeight="1" thickBot="1" x14ac:dyDescent="0.45">
      <c r="B33" s="104"/>
      <c r="C33" s="68"/>
      <c r="D33" s="12" t="s">
        <v>793</v>
      </c>
      <c r="E33" s="31"/>
      <c r="F33" s="346"/>
      <c r="G33" s="1"/>
      <c r="H33" s="3" t="s">
        <v>54</v>
      </c>
      <c r="I33" s="1"/>
      <c r="J33" s="1"/>
      <c r="K33" s="1"/>
      <c r="L33" s="1"/>
      <c r="M33" s="1"/>
      <c r="N33" s="1"/>
      <c r="O33" s="1"/>
      <c r="P33" s="1"/>
    </row>
    <row r="34" spans="1:16" s="2" customFormat="1" x14ac:dyDescent="0.4">
      <c r="B34" s="104"/>
      <c r="C34" s="68"/>
      <c r="D34" s="33"/>
      <c r="E34" s="31"/>
      <c r="F34" s="346"/>
      <c r="G34" s="1"/>
      <c r="H34" s="3" t="s">
        <v>55</v>
      </c>
      <c r="I34" s="1"/>
      <c r="J34" s="1"/>
      <c r="K34" s="1"/>
      <c r="L34" s="1"/>
      <c r="M34" s="1"/>
      <c r="N34" s="1"/>
      <c r="O34" s="1"/>
      <c r="P34" s="1"/>
    </row>
    <row r="35" spans="1:16" s="2" customFormat="1" x14ac:dyDescent="0.4">
      <c r="B35" s="104"/>
      <c r="C35" s="108" t="s">
        <v>56</v>
      </c>
      <c r="D35" s="33"/>
      <c r="E35" s="31"/>
      <c r="F35" s="346"/>
      <c r="G35" s="1"/>
      <c r="H35" s="3" t="s">
        <v>57</v>
      </c>
      <c r="I35" s="1"/>
      <c r="J35" s="1"/>
      <c r="K35" s="1"/>
      <c r="L35" s="1"/>
      <c r="M35" s="1"/>
      <c r="N35" s="1"/>
      <c r="O35" s="1"/>
      <c r="P35" s="1"/>
    </row>
    <row r="36" spans="1:16" s="2" customFormat="1" ht="31.5" customHeight="1" thickBot="1" x14ac:dyDescent="0.45">
      <c r="B36" s="503" t="s">
        <v>58</v>
      </c>
      <c r="C36" s="505"/>
      <c r="D36" s="33"/>
      <c r="E36" s="31"/>
      <c r="F36" s="346"/>
      <c r="G36" s="1"/>
      <c r="H36" s="3" t="s">
        <v>59</v>
      </c>
      <c r="I36" s="1"/>
      <c r="J36" s="1"/>
      <c r="K36" s="1"/>
      <c r="L36" s="1"/>
      <c r="M36" s="1"/>
      <c r="N36" s="1"/>
      <c r="O36" s="1"/>
      <c r="P36" s="1"/>
    </row>
    <row r="37" spans="1:16" s="2" customFormat="1" x14ac:dyDescent="0.4">
      <c r="B37" s="104"/>
      <c r="C37" s="68" t="s">
        <v>60</v>
      </c>
      <c r="D37" s="13" t="s">
        <v>777</v>
      </c>
      <c r="E37" s="31"/>
      <c r="F37" s="346"/>
      <c r="G37" s="1"/>
      <c r="H37" s="3" t="s">
        <v>61</v>
      </c>
      <c r="I37" s="1"/>
      <c r="J37" s="1"/>
      <c r="K37" s="1"/>
      <c r="L37" s="1"/>
      <c r="M37" s="1"/>
      <c r="N37" s="1"/>
      <c r="O37" s="1"/>
      <c r="P37" s="1"/>
    </row>
    <row r="38" spans="1:16" s="2" customFormat="1" ht="14.25" x14ac:dyDescent="0.45">
      <c r="B38" s="104"/>
      <c r="C38" s="68" t="s">
        <v>62</v>
      </c>
      <c r="D38" s="488" t="s">
        <v>990</v>
      </c>
      <c r="E38" s="31"/>
      <c r="F38" s="346"/>
      <c r="G38" s="1"/>
      <c r="H38" s="3" t="s">
        <v>63</v>
      </c>
      <c r="I38" s="1"/>
      <c r="J38" s="1"/>
      <c r="K38" s="1"/>
      <c r="L38" s="1"/>
      <c r="M38" s="1"/>
      <c r="N38" s="1"/>
      <c r="O38" s="1"/>
      <c r="P38" s="1"/>
    </row>
    <row r="39" spans="1:16" s="2" customFormat="1" ht="14.25" thickBot="1" x14ac:dyDescent="0.45">
      <c r="B39" s="104"/>
      <c r="C39" s="68" t="s">
        <v>64</v>
      </c>
      <c r="D39" s="388">
        <v>44712</v>
      </c>
      <c r="E39" s="31"/>
      <c r="F39" s="346"/>
      <c r="G39" s="1"/>
      <c r="H39" s="3" t="s">
        <v>65</v>
      </c>
      <c r="I39" s="1"/>
      <c r="J39" s="1"/>
      <c r="K39" s="1"/>
      <c r="L39" s="1"/>
      <c r="M39" s="1"/>
      <c r="N39" s="1"/>
      <c r="O39" s="1"/>
      <c r="P39" s="1"/>
    </row>
    <row r="40" spans="1:16" s="2" customFormat="1" ht="15" customHeight="1" thickBot="1" x14ac:dyDescent="0.45">
      <c r="B40" s="104"/>
      <c r="C40" s="64" t="s">
        <v>207</v>
      </c>
      <c r="D40" s="33"/>
      <c r="E40" s="31"/>
      <c r="F40" s="346"/>
      <c r="G40" s="1"/>
      <c r="H40" s="3" t="s">
        <v>66</v>
      </c>
      <c r="I40" s="1"/>
      <c r="J40" s="1"/>
      <c r="K40" s="1"/>
      <c r="L40" s="1"/>
      <c r="M40" s="1"/>
      <c r="N40" s="1"/>
      <c r="O40" s="1"/>
      <c r="P40" s="1"/>
    </row>
    <row r="41" spans="1:16" s="2" customFormat="1" x14ac:dyDescent="0.4">
      <c r="B41" s="104"/>
      <c r="C41" s="68" t="s">
        <v>60</v>
      </c>
      <c r="D41" s="13"/>
      <c r="E41" s="31"/>
      <c r="F41" s="346"/>
      <c r="G41" s="1"/>
      <c r="H41" s="3" t="s">
        <v>628</v>
      </c>
      <c r="I41" s="1"/>
      <c r="J41" s="1"/>
      <c r="K41" s="1"/>
      <c r="L41" s="1"/>
      <c r="M41" s="1"/>
      <c r="N41" s="1"/>
      <c r="O41" s="1"/>
      <c r="P41" s="1"/>
    </row>
    <row r="42" spans="1:16" s="2" customFormat="1" x14ac:dyDescent="0.4">
      <c r="B42" s="104"/>
      <c r="C42" s="68" t="s">
        <v>62</v>
      </c>
      <c r="D42" s="11"/>
      <c r="E42" s="31"/>
      <c r="F42" s="346"/>
      <c r="G42" s="1"/>
      <c r="H42" s="3" t="s">
        <v>67</v>
      </c>
      <c r="I42" s="1"/>
      <c r="J42" s="1"/>
      <c r="K42" s="1"/>
      <c r="L42" s="1"/>
      <c r="M42" s="1"/>
      <c r="N42" s="1"/>
      <c r="O42" s="1"/>
      <c r="P42" s="1"/>
    </row>
    <row r="43" spans="1:16" s="2" customFormat="1" ht="14.25" thickBot="1" x14ac:dyDescent="0.45">
      <c r="B43" s="104"/>
      <c r="C43" s="68" t="s">
        <v>64</v>
      </c>
      <c r="D43" s="14"/>
      <c r="E43" s="31"/>
      <c r="F43" s="346"/>
      <c r="G43" s="1"/>
      <c r="H43" s="3" t="s">
        <v>68</v>
      </c>
      <c r="I43" s="1"/>
      <c r="J43" s="1"/>
      <c r="K43" s="1"/>
      <c r="L43" s="1"/>
      <c r="M43" s="1"/>
      <c r="N43" s="1"/>
      <c r="O43" s="1"/>
      <c r="P43" s="1"/>
    </row>
    <row r="44" spans="1:16" s="2" customFormat="1" ht="14.25" thickBot="1" x14ac:dyDescent="0.45">
      <c r="B44" s="104"/>
      <c r="C44" s="64" t="s">
        <v>273</v>
      </c>
      <c r="D44" s="33"/>
      <c r="E44" s="31"/>
      <c r="F44" s="346"/>
      <c r="G44" s="1"/>
      <c r="H44" s="3" t="s">
        <v>69</v>
      </c>
      <c r="I44" s="1"/>
      <c r="J44" s="1"/>
      <c r="K44" s="1"/>
      <c r="L44" s="1"/>
      <c r="M44" s="1"/>
      <c r="N44" s="1"/>
      <c r="O44" s="1"/>
      <c r="P44" s="1"/>
    </row>
    <row r="45" spans="1:16" s="2" customFormat="1" x14ac:dyDescent="0.4">
      <c r="B45" s="104"/>
      <c r="C45" s="68" t="s">
        <v>60</v>
      </c>
      <c r="D45" s="489" t="s">
        <v>887</v>
      </c>
      <c r="E45" s="31"/>
      <c r="F45" s="346"/>
      <c r="G45" s="1"/>
      <c r="H45" s="3" t="s">
        <v>70</v>
      </c>
      <c r="I45" s="1"/>
      <c r="J45" s="1"/>
      <c r="K45" s="1"/>
      <c r="L45" s="1"/>
      <c r="M45" s="1"/>
      <c r="N45" s="1"/>
      <c r="O45" s="1"/>
      <c r="P45" s="1"/>
    </row>
    <row r="46" spans="1:16" s="2" customFormat="1" ht="14.25" x14ac:dyDescent="0.45">
      <c r="B46" s="104"/>
      <c r="C46" s="68" t="s">
        <v>62</v>
      </c>
      <c r="D46" s="488" t="s">
        <v>888</v>
      </c>
      <c r="E46" s="31"/>
      <c r="F46" s="346"/>
      <c r="G46" s="1"/>
      <c r="H46" s="3" t="s">
        <v>71</v>
      </c>
      <c r="I46" s="1"/>
      <c r="J46" s="1"/>
      <c r="K46" s="1"/>
      <c r="L46" s="1"/>
      <c r="M46" s="1"/>
      <c r="N46" s="1"/>
      <c r="O46" s="1"/>
      <c r="P46" s="1"/>
    </row>
    <row r="47" spans="1:16" ht="14.25" thickBot="1" x14ac:dyDescent="0.45">
      <c r="A47" s="2"/>
      <c r="B47" s="104"/>
      <c r="C47" s="68" t="s">
        <v>64</v>
      </c>
      <c r="D47" s="490"/>
      <c r="E47" s="31"/>
      <c r="H47" s="3" t="s">
        <v>72</v>
      </c>
    </row>
    <row r="48" spans="1:16" ht="14.25" thickBot="1" x14ac:dyDescent="0.45">
      <c r="B48" s="104"/>
      <c r="C48" s="64" t="s">
        <v>206</v>
      </c>
      <c r="D48" s="43"/>
      <c r="E48" s="31"/>
      <c r="H48" s="3" t="s">
        <v>73</v>
      </c>
    </row>
    <row r="49" spans="2:8" x14ac:dyDescent="0.4">
      <c r="B49" s="104"/>
      <c r="C49" s="68" t="s">
        <v>60</v>
      </c>
      <c r="D49" s="491" t="s">
        <v>779</v>
      </c>
      <c r="E49" s="31"/>
      <c r="H49" s="3" t="s">
        <v>74</v>
      </c>
    </row>
    <row r="50" spans="2:8" ht="14.25" x14ac:dyDescent="0.45">
      <c r="B50" s="104"/>
      <c r="C50" s="68" t="s">
        <v>62</v>
      </c>
      <c r="D50" s="492" t="s">
        <v>792</v>
      </c>
      <c r="E50" s="31"/>
      <c r="H50" s="3" t="s">
        <v>75</v>
      </c>
    </row>
    <row r="51" spans="2:8" ht="14.25" thickBot="1" x14ac:dyDescent="0.45">
      <c r="B51" s="104"/>
      <c r="C51" s="68" t="s">
        <v>64</v>
      </c>
      <c r="D51" s="14"/>
      <c r="E51" s="31"/>
      <c r="H51" s="3" t="s">
        <v>76</v>
      </c>
    </row>
    <row r="52" spans="2:8" ht="14.25" thickBot="1" x14ac:dyDescent="0.45">
      <c r="B52" s="104"/>
      <c r="C52" s="64" t="s">
        <v>206</v>
      </c>
      <c r="D52" s="33"/>
      <c r="E52" s="31"/>
      <c r="H52" s="3" t="s">
        <v>77</v>
      </c>
    </row>
    <row r="53" spans="2:8" x14ac:dyDescent="0.4">
      <c r="B53" s="104"/>
      <c r="C53" s="68" t="s">
        <v>60</v>
      </c>
      <c r="D53" s="13"/>
      <c r="E53" s="31"/>
      <c r="H53" s="3" t="s">
        <v>78</v>
      </c>
    </row>
    <row r="54" spans="2:8" ht="14.25" x14ac:dyDescent="0.45">
      <c r="B54" s="104"/>
      <c r="C54" s="68" t="s">
        <v>62</v>
      </c>
      <c r="D54" s="272"/>
      <c r="E54" s="31"/>
      <c r="H54" s="3" t="s">
        <v>79</v>
      </c>
    </row>
    <row r="55" spans="2:8" ht="14.25" thickBot="1" x14ac:dyDescent="0.45">
      <c r="B55" s="104"/>
      <c r="C55" s="68" t="s">
        <v>64</v>
      </c>
      <c r="D55" s="14"/>
      <c r="E55" s="31"/>
      <c r="H55" s="3" t="s">
        <v>80</v>
      </c>
    </row>
    <row r="56" spans="2:8" ht="14.25" thickBot="1" x14ac:dyDescent="0.45">
      <c r="B56" s="104"/>
      <c r="C56" s="64" t="s">
        <v>206</v>
      </c>
      <c r="D56" s="33"/>
      <c r="E56" s="31"/>
      <c r="H56" s="3" t="s">
        <v>81</v>
      </c>
    </row>
    <row r="57" spans="2:8" x14ac:dyDescent="0.4">
      <c r="B57" s="104"/>
      <c r="C57" s="68" t="s">
        <v>60</v>
      </c>
      <c r="D57" s="13"/>
      <c r="E57" s="31"/>
      <c r="H57" s="3" t="s">
        <v>82</v>
      </c>
    </row>
    <row r="58" spans="2:8" x14ac:dyDescent="0.4">
      <c r="B58" s="104"/>
      <c r="C58" s="68" t="s">
        <v>62</v>
      </c>
      <c r="D58" s="11"/>
      <c r="E58" s="31"/>
      <c r="H58" s="3" t="s">
        <v>83</v>
      </c>
    </row>
    <row r="59" spans="2:8" ht="14.25" thickBot="1" x14ac:dyDescent="0.45">
      <c r="B59" s="104"/>
      <c r="C59" s="68" t="s">
        <v>64</v>
      </c>
      <c r="D59" s="14"/>
      <c r="E59" s="31"/>
      <c r="H59" s="3" t="s">
        <v>84</v>
      </c>
    </row>
    <row r="60" spans="2:8" ht="14.25" thickBot="1" x14ac:dyDescent="0.45">
      <c r="B60" s="109"/>
      <c r="C60" s="110"/>
      <c r="D60" s="69"/>
      <c r="E60" s="40"/>
      <c r="H60" s="3" t="s">
        <v>85</v>
      </c>
    </row>
    <row r="61" spans="2:8" x14ac:dyDescent="0.4">
      <c r="H61" s="3" t="s">
        <v>86</v>
      </c>
    </row>
    <row r="62" spans="2:8" x14ac:dyDescent="0.4">
      <c r="H62" s="3" t="s">
        <v>87</v>
      </c>
    </row>
    <row r="63" spans="2:8" x14ac:dyDescent="0.4">
      <c r="H63" s="3" t="s">
        <v>88</v>
      </c>
    </row>
    <row r="64" spans="2:8" x14ac:dyDescent="0.4">
      <c r="H64" s="3" t="s">
        <v>89</v>
      </c>
    </row>
    <row r="65" spans="8:8" x14ac:dyDescent="0.4">
      <c r="H65" s="3" t="s">
        <v>90</v>
      </c>
    </row>
    <row r="66" spans="8:8" x14ac:dyDescent="0.4">
      <c r="H66" s="3" t="s">
        <v>91</v>
      </c>
    </row>
    <row r="67" spans="8:8" x14ac:dyDescent="0.4">
      <c r="H67" s="3" t="s">
        <v>92</v>
      </c>
    </row>
    <row r="68" spans="8:8" x14ac:dyDescent="0.4">
      <c r="H68" s="3" t="s">
        <v>93</v>
      </c>
    </row>
    <row r="69" spans="8:8" x14ac:dyDescent="0.4">
      <c r="H69" s="3" t="s">
        <v>94</v>
      </c>
    </row>
    <row r="70" spans="8:8" x14ac:dyDescent="0.4">
      <c r="H70" s="3" t="s">
        <v>95</v>
      </c>
    </row>
    <row r="71" spans="8:8" x14ac:dyDescent="0.4">
      <c r="H71" s="3" t="s">
        <v>96</v>
      </c>
    </row>
    <row r="72" spans="8:8" x14ac:dyDescent="0.4">
      <c r="H72" s="3" t="s">
        <v>97</v>
      </c>
    </row>
    <row r="73" spans="8:8" x14ac:dyDescent="0.4">
      <c r="H73" s="3" t="s">
        <v>98</v>
      </c>
    </row>
    <row r="74" spans="8:8" x14ac:dyDescent="0.4">
      <c r="H74" s="3" t="s">
        <v>99</v>
      </c>
    </row>
    <row r="75" spans="8:8" x14ac:dyDescent="0.4">
      <c r="H75" s="3" t="s">
        <v>100</v>
      </c>
    </row>
    <row r="76" spans="8:8" x14ac:dyDescent="0.4">
      <c r="H76" s="3" t="s">
        <v>101</v>
      </c>
    </row>
    <row r="77" spans="8:8" x14ac:dyDescent="0.4">
      <c r="H77" s="3" t="s">
        <v>102</v>
      </c>
    </row>
    <row r="78" spans="8:8" x14ac:dyDescent="0.4">
      <c r="H78" s="3" t="s">
        <v>103</v>
      </c>
    </row>
    <row r="79" spans="8:8" x14ac:dyDescent="0.4">
      <c r="H79" s="3" t="s">
        <v>104</v>
      </c>
    </row>
    <row r="80" spans="8:8" x14ac:dyDescent="0.4">
      <c r="H80" s="3" t="s">
        <v>105</v>
      </c>
    </row>
    <row r="81" spans="8:8" x14ac:dyDescent="0.4">
      <c r="H81" s="3" t="s">
        <v>106</v>
      </c>
    </row>
    <row r="82" spans="8:8" x14ac:dyDescent="0.4">
      <c r="H82" s="3" t="s">
        <v>107</v>
      </c>
    </row>
    <row r="83" spans="8:8" x14ac:dyDescent="0.4">
      <c r="H83" s="3" t="s">
        <v>108</v>
      </c>
    </row>
    <row r="84" spans="8:8" x14ac:dyDescent="0.4">
      <c r="H84" s="3" t="s">
        <v>109</v>
      </c>
    </row>
    <row r="85" spans="8:8" x14ac:dyDescent="0.4">
      <c r="H85" s="3" t="s">
        <v>110</v>
      </c>
    </row>
    <row r="86" spans="8:8" x14ac:dyDescent="0.4">
      <c r="H86" s="3" t="s">
        <v>111</v>
      </c>
    </row>
    <row r="87" spans="8:8" x14ac:dyDescent="0.4">
      <c r="H87" s="3" t="s">
        <v>112</v>
      </c>
    </row>
    <row r="88" spans="8:8" x14ac:dyDescent="0.4">
      <c r="H88" s="3" t="s">
        <v>113</v>
      </c>
    </row>
    <row r="89" spans="8:8" x14ac:dyDescent="0.4">
      <c r="H89" s="3" t="s">
        <v>114</v>
      </c>
    </row>
    <row r="90" spans="8:8" x14ac:dyDescent="0.4">
      <c r="H90" s="3" t="s">
        <v>115</v>
      </c>
    </row>
    <row r="91" spans="8:8" x14ac:dyDescent="0.4">
      <c r="H91" s="3" t="s">
        <v>116</v>
      </c>
    </row>
    <row r="92" spans="8:8" x14ac:dyDescent="0.4">
      <c r="H92" s="3" t="s">
        <v>117</v>
      </c>
    </row>
    <row r="93" spans="8:8" x14ac:dyDescent="0.4">
      <c r="H93" s="3" t="s">
        <v>118</v>
      </c>
    </row>
    <row r="94" spans="8:8" x14ac:dyDescent="0.4">
      <c r="H94" s="3" t="s">
        <v>119</v>
      </c>
    </row>
    <row r="95" spans="8:8" x14ac:dyDescent="0.4">
      <c r="H95" s="3" t="s">
        <v>120</v>
      </c>
    </row>
    <row r="96" spans="8:8" x14ac:dyDescent="0.4">
      <c r="H96" s="3" t="s">
        <v>121</v>
      </c>
    </row>
    <row r="97" spans="8:8" x14ac:dyDescent="0.4">
      <c r="H97" s="3" t="s">
        <v>122</v>
      </c>
    </row>
    <row r="98" spans="8:8" x14ac:dyDescent="0.4">
      <c r="H98" s="3" t="s">
        <v>123</v>
      </c>
    </row>
    <row r="99" spans="8:8" x14ac:dyDescent="0.4">
      <c r="H99" s="3" t="s">
        <v>124</v>
      </c>
    </row>
    <row r="100" spans="8:8" x14ac:dyDescent="0.4">
      <c r="H100" s="3" t="s">
        <v>125</v>
      </c>
    </row>
    <row r="101" spans="8:8" x14ac:dyDescent="0.4">
      <c r="H101" s="3" t="s">
        <v>126</v>
      </c>
    </row>
    <row r="102" spans="8:8" x14ac:dyDescent="0.4">
      <c r="H102" s="3" t="s">
        <v>127</v>
      </c>
    </row>
    <row r="103" spans="8:8" x14ac:dyDescent="0.4">
      <c r="H103" s="3" t="s">
        <v>128</v>
      </c>
    </row>
    <row r="104" spans="8:8" x14ac:dyDescent="0.4">
      <c r="H104" s="3" t="s">
        <v>129</v>
      </c>
    </row>
    <row r="105" spans="8:8" x14ac:dyDescent="0.4">
      <c r="H105" s="3" t="s">
        <v>130</v>
      </c>
    </row>
    <row r="106" spans="8:8" x14ac:dyDescent="0.4">
      <c r="H106" s="3" t="s">
        <v>131</v>
      </c>
    </row>
    <row r="107" spans="8:8" x14ac:dyDescent="0.4">
      <c r="H107" s="3" t="s">
        <v>132</v>
      </c>
    </row>
    <row r="108" spans="8:8" x14ac:dyDescent="0.4">
      <c r="H108" s="3" t="s">
        <v>133</v>
      </c>
    </row>
    <row r="109" spans="8:8" x14ac:dyDescent="0.4">
      <c r="H109" s="3" t="s">
        <v>134</v>
      </c>
    </row>
    <row r="110" spans="8:8" x14ac:dyDescent="0.4">
      <c r="H110" s="3" t="s">
        <v>135</v>
      </c>
    </row>
    <row r="111" spans="8:8" x14ac:dyDescent="0.4">
      <c r="H111" s="3" t="s">
        <v>136</v>
      </c>
    </row>
    <row r="112" spans="8:8" x14ac:dyDescent="0.4">
      <c r="H112" s="3" t="s">
        <v>137</v>
      </c>
    </row>
    <row r="113" spans="8:8" x14ac:dyDescent="0.4">
      <c r="H113" s="3" t="s">
        <v>138</v>
      </c>
    </row>
    <row r="114" spans="8:8" x14ac:dyDescent="0.4">
      <c r="H114" s="3" t="s">
        <v>139</v>
      </c>
    </row>
    <row r="115" spans="8:8" x14ac:dyDescent="0.4">
      <c r="H115" s="3" t="s">
        <v>140</v>
      </c>
    </row>
    <row r="116" spans="8:8" x14ac:dyDescent="0.4">
      <c r="H116" s="3" t="s">
        <v>141</v>
      </c>
    </row>
    <row r="117" spans="8:8" x14ac:dyDescent="0.4">
      <c r="H117" s="3" t="s">
        <v>142</v>
      </c>
    </row>
    <row r="118" spans="8:8" x14ac:dyDescent="0.4">
      <c r="H118" s="3" t="s">
        <v>143</v>
      </c>
    </row>
    <row r="119" spans="8:8" x14ac:dyDescent="0.4">
      <c r="H119" s="3" t="s">
        <v>144</v>
      </c>
    </row>
    <row r="120" spans="8:8" x14ac:dyDescent="0.4">
      <c r="H120" s="3" t="s">
        <v>145</v>
      </c>
    </row>
    <row r="121" spans="8:8" x14ac:dyDescent="0.4">
      <c r="H121" s="3" t="s">
        <v>146</v>
      </c>
    </row>
    <row r="122" spans="8:8" x14ac:dyDescent="0.4">
      <c r="H122" s="3" t="s">
        <v>147</v>
      </c>
    </row>
    <row r="123" spans="8:8" x14ac:dyDescent="0.4">
      <c r="H123" s="3" t="s">
        <v>148</v>
      </c>
    </row>
    <row r="124" spans="8:8" x14ac:dyDescent="0.4">
      <c r="H124" s="3" t="s">
        <v>149</v>
      </c>
    </row>
    <row r="125" spans="8:8" x14ac:dyDescent="0.4">
      <c r="H125" s="3" t="s">
        <v>150</v>
      </c>
    </row>
    <row r="126" spans="8:8" x14ac:dyDescent="0.4">
      <c r="H126" s="3" t="s">
        <v>151</v>
      </c>
    </row>
    <row r="127" spans="8:8" x14ac:dyDescent="0.4">
      <c r="H127" s="3" t="s">
        <v>152</v>
      </c>
    </row>
    <row r="128" spans="8:8" x14ac:dyDescent="0.4">
      <c r="H128" s="3" t="s">
        <v>153</v>
      </c>
    </row>
    <row r="129" spans="8:8" x14ac:dyDescent="0.4">
      <c r="H129" s="3" t="s">
        <v>154</v>
      </c>
    </row>
    <row r="130" spans="8:8" x14ac:dyDescent="0.4">
      <c r="H130" s="3" t="s">
        <v>155</v>
      </c>
    </row>
    <row r="131" spans="8:8" x14ac:dyDescent="0.4">
      <c r="H131" s="3" t="s">
        <v>156</v>
      </c>
    </row>
    <row r="132" spans="8:8" x14ac:dyDescent="0.4">
      <c r="H132" s="3" t="s">
        <v>157</v>
      </c>
    </row>
    <row r="133" spans="8:8" x14ac:dyDescent="0.4">
      <c r="H133" s="3" t="s">
        <v>158</v>
      </c>
    </row>
    <row r="134" spans="8:8" x14ac:dyDescent="0.4">
      <c r="H134" s="3" t="s">
        <v>159</v>
      </c>
    </row>
    <row r="135" spans="8:8" x14ac:dyDescent="0.4">
      <c r="H135" s="3" t="s">
        <v>160</v>
      </c>
    </row>
    <row r="136" spans="8:8" x14ac:dyDescent="0.4">
      <c r="H136" s="3" t="s">
        <v>161</v>
      </c>
    </row>
    <row r="137" spans="8:8" x14ac:dyDescent="0.4">
      <c r="H137" s="3" t="s">
        <v>162</v>
      </c>
    </row>
    <row r="138" spans="8:8" x14ac:dyDescent="0.4">
      <c r="H138" s="3" t="s">
        <v>163</v>
      </c>
    </row>
    <row r="139" spans="8:8" x14ac:dyDescent="0.4">
      <c r="H139" s="3" t="s">
        <v>164</v>
      </c>
    </row>
    <row r="140" spans="8:8" x14ac:dyDescent="0.4">
      <c r="H140" s="3" t="s">
        <v>165</v>
      </c>
    </row>
    <row r="141" spans="8:8" x14ac:dyDescent="0.4">
      <c r="H141" s="3" t="s">
        <v>166</v>
      </c>
    </row>
    <row r="142" spans="8:8" x14ac:dyDescent="0.4">
      <c r="H142" s="3" t="s">
        <v>167</v>
      </c>
    </row>
    <row r="143" spans="8:8" x14ac:dyDescent="0.4">
      <c r="H143" s="3" t="s">
        <v>168</v>
      </c>
    </row>
    <row r="144" spans="8:8" x14ac:dyDescent="0.4">
      <c r="H144" s="3" t="s">
        <v>169</v>
      </c>
    </row>
    <row r="145" spans="8:8" x14ac:dyDescent="0.4">
      <c r="H145" s="3" t="s">
        <v>170</v>
      </c>
    </row>
    <row r="146" spans="8:8" x14ac:dyDescent="0.4">
      <c r="H146" s="3" t="s">
        <v>171</v>
      </c>
    </row>
    <row r="147" spans="8:8" x14ac:dyDescent="0.4">
      <c r="H147" s="3" t="s">
        <v>172</v>
      </c>
    </row>
    <row r="148" spans="8:8" x14ac:dyDescent="0.4">
      <c r="H148" s="3" t="s">
        <v>173</v>
      </c>
    </row>
    <row r="149" spans="8:8" x14ac:dyDescent="0.4">
      <c r="H149" s="3" t="s">
        <v>174</v>
      </c>
    </row>
    <row r="150" spans="8:8" x14ac:dyDescent="0.4">
      <c r="H150" s="3" t="s">
        <v>175</v>
      </c>
    </row>
    <row r="151" spans="8:8" x14ac:dyDescent="0.4">
      <c r="H151" s="3" t="s">
        <v>176</v>
      </c>
    </row>
    <row r="152" spans="8:8" x14ac:dyDescent="0.4">
      <c r="H152" s="3" t="s">
        <v>177</v>
      </c>
    </row>
    <row r="153" spans="8:8" x14ac:dyDescent="0.4">
      <c r="H153" s="3" t="s">
        <v>178</v>
      </c>
    </row>
    <row r="154" spans="8:8" x14ac:dyDescent="0.4">
      <c r="H154" s="3" t="s">
        <v>179</v>
      </c>
    </row>
    <row r="155" spans="8:8" x14ac:dyDescent="0.4">
      <c r="H155" s="3" t="s">
        <v>180</v>
      </c>
    </row>
    <row r="156" spans="8:8" x14ac:dyDescent="0.4">
      <c r="H156" s="3" t="s">
        <v>181</v>
      </c>
    </row>
    <row r="157" spans="8:8" x14ac:dyDescent="0.4">
      <c r="H157" s="3" t="s">
        <v>182</v>
      </c>
    </row>
    <row r="158" spans="8:8" x14ac:dyDescent="0.4">
      <c r="H158" s="3" t="s">
        <v>183</v>
      </c>
    </row>
    <row r="159" spans="8:8" x14ac:dyDescent="0.4">
      <c r="H159" s="3" t="s">
        <v>184</v>
      </c>
    </row>
    <row r="160" spans="8:8" x14ac:dyDescent="0.4">
      <c r="H160" s="3" t="s">
        <v>185</v>
      </c>
    </row>
    <row r="161" spans="8:8" x14ac:dyDescent="0.4">
      <c r="H161" s="3" t="s">
        <v>186</v>
      </c>
    </row>
    <row r="162" spans="8:8" x14ac:dyDescent="0.4">
      <c r="H162" s="3" t="s">
        <v>187</v>
      </c>
    </row>
    <row r="163" spans="8:8" x14ac:dyDescent="0.4">
      <c r="H163" s="3" t="s">
        <v>188</v>
      </c>
    </row>
    <row r="164" spans="8:8" x14ac:dyDescent="0.4">
      <c r="H164" s="3" t="s">
        <v>189</v>
      </c>
    </row>
    <row r="165" spans="8:8" x14ac:dyDescent="0.4">
      <c r="H165" s="3" t="s">
        <v>190</v>
      </c>
    </row>
    <row r="166" spans="8:8" x14ac:dyDescent="0.4">
      <c r="H166" s="3" t="s">
        <v>191</v>
      </c>
    </row>
    <row r="167" spans="8:8" x14ac:dyDescent="0.4">
      <c r="H167" s="3" t="s">
        <v>192</v>
      </c>
    </row>
    <row r="168" spans="8:8" x14ac:dyDescent="0.4">
      <c r="H168" s="3" t="s">
        <v>193</v>
      </c>
    </row>
    <row r="169" spans="8:8" x14ac:dyDescent="0.4">
      <c r="H169" s="3" t="s">
        <v>194</v>
      </c>
    </row>
    <row r="170" spans="8:8" x14ac:dyDescent="0.4">
      <c r="H170" s="3" t="s">
        <v>195</v>
      </c>
    </row>
    <row r="171" spans="8:8" x14ac:dyDescent="0.4">
      <c r="H171" s="3" t="s">
        <v>196</v>
      </c>
    </row>
    <row r="172" spans="8:8" x14ac:dyDescent="0.4">
      <c r="H172" s="3" t="s">
        <v>197</v>
      </c>
    </row>
    <row r="173" spans="8:8" x14ac:dyDescent="0.4">
      <c r="H173" s="3" t="s">
        <v>198</v>
      </c>
    </row>
    <row r="174" spans="8:8" x14ac:dyDescent="0.4">
      <c r="H174" s="3" t="s">
        <v>199</v>
      </c>
    </row>
    <row r="175" spans="8:8" x14ac:dyDescent="0.4">
      <c r="H175" s="3" t="s">
        <v>200</v>
      </c>
    </row>
    <row r="176" spans="8:8" x14ac:dyDescent="0.4">
      <c r="H176" s="3" t="s">
        <v>201</v>
      </c>
    </row>
    <row r="177" spans="8:8" x14ac:dyDescent="0.4">
      <c r="H177" s="3" t="s">
        <v>202</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2" r:id="rId1" xr:uid="{00000000-0004-0000-0000-000000000000}"/>
    <hyperlink ref="D46" r:id="rId2" xr:uid="{00000000-0004-0000-0000-000001000000}"/>
    <hyperlink ref="D38" r:id="rId3" display="b.seraphine@pcusey.sc; bettyevictor&quot;outlook.com "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M62"/>
  <sheetViews>
    <sheetView tabSelected="1" zoomScalePageLayoutView="82" workbookViewId="0">
      <selection activeCell="G47" sqref="G47"/>
    </sheetView>
  </sheetViews>
  <sheetFormatPr defaultColWidth="8.86328125" defaultRowHeight="13.9" x14ac:dyDescent="0.4"/>
  <cols>
    <col min="1" max="1" width="1.3984375" style="1" customWidth="1"/>
    <col min="2" max="2" width="1.3984375" style="15" customWidth="1"/>
    <col min="3" max="3" width="10.3984375" style="15" customWidth="1"/>
    <col min="4" max="4" width="18" style="15" customWidth="1"/>
    <col min="5" max="5" width="64.3984375" style="1" customWidth="1"/>
    <col min="6" max="6" width="33.3984375" style="1" customWidth="1"/>
    <col min="7" max="7" width="16.3984375" style="1" customWidth="1"/>
    <col min="8" max="8" width="1.3984375" style="1" customWidth="1"/>
    <col min="9" max="9" width="17.86328125" style="1" customWidth="1"/>
    <col min="10" max="12" width="18.1328125" style="1" customWidth="1"/>
    <col min="13" max="13" width="18.3984375" style="1" customWidth="1"/>
    <col min="14" max="14" width="9.3984375" style="1" customWidth="1"/>
    <col min="15" max="16384" width="8.86328125" style="1"/>
  </cols>
  <sheetData>
    <row r="1" spans="2:13" ht="14.25" thickBot="1" x14ac:dyDescent="0.45"/>
    <row r="2" spans="2:13" ht="14.25" thickBot="1" x14ac:dyDescent="0.45">
      <c r="B2" s="49"/>
      <c r="C2" s="50"/>
      <c r="D2" s="50"/>
      <c r="E2" s="51"/>
      <c r="F2" s="51"/>
      <c r="G2" s="52"/>
    </row>
    <row r="3" spans="2:13" ht="20.25" thickBot="1" x14ac:dyDescent="0.55000000000000004">
      <c r="B3" s="53"/>
      <c r="C3" s="523" t="s">
        <v>993</v>
      </c>
      <c r="D3" s="524"/>
      <c r="E3" s="524"/>
      <c r="F3" s="524"/>
      <c r="G3" s="54"/>
    </row>
    <row r="4" spans="2:13" x14ac:dyDescent="0.4">
      <c r="B4" s="525"/>
      <c r="C4" s="526"/>
      <c r="D4" s="526"/>
      <c r="E4" s="526"/>
      <c r="F4" s="526"/>
      <c r="G4" s="54"/>
    </row>
    <row r="5" spans="2:13" x14ac:dyDescent="0.4">
      <c r="B5" s="55"/>
      <c r="C5" s="527"/>
      <c r="D5" s="527"/>
      <c r="E5" s="527"/>
      <c r="F5" s="527"/>
      <c r="G5" s="54"/>
    </row>
    <row r="6" spans="2:13" x14ac:dyDescent="0.4">
      <c r="B6" s="55"/>
      <c r="C6" s="32"/>
      <c r="D6" s="36"/>
      <c r="E6" s="33"/>
      <c r="F6" s="56"/>
      <c r="G6" s="54"/>
    </row>
    <row r="7" spans="2:13" ht="14.25" customHeight="1" x14ac:dyDescent="0.4">
      <c r="B7" s="55"/>
      <c r="C7" s="512" t="s">
        <v>235</v>
      </c>
      <c r="D7" s="512"/>
      <c r="E7" s="404"/>
      <c r="F7" s="56"/>
      <c r="G7" s="54"/>
    </row>
    <row r="8" spans="2:13" ht="27.75" customHeight="1" thickBot="1" x14ac:dyDescent="0.45">
      <c r="B8" s="55"/>
      <c r="C8" s="528" t="s">
        <v>246</v>
      </c>
      <c r="D8" s="528"/>
      <c r="E8" s="528"/>
      <c r="F8" s="528"/>
      <c r="G8" s="54"/>
    </row>
    <row r="9" spans="2:13" ht="29.25" customHeight="1" thickBot="1" x14ac:dyDescent="0.45">
      <c r="B9" s="55"/>
      <c r="C9" s="533" t="s">
        <v>996</v>
      </c>
      <c r="D9" s="533"/>
      <c r="E9" s="537">
        <v>5950000</v>
      </c>
      <c r="F9" s="538"/>
      <c r="G9" s="54"/>
    </row>
    <row r="10" spans="2:13" ht="44.25" customHeight="1" thickBot="1" x14ac:dyDescent="0.45">
      <c r="B10" s="55"/>
      <c r="C10" s="512" t="s">
        <v>236</v>
      </c>
      <c r="D10" s="512"/>
      <c r="E10" s="539" t="s">
        <v>997</v>
      </c>
      <c r="F10" s="540"/>
      <c r="G10" s="54"/>
    </row>
    <row r="11" spans="2:13" ht="14.25" thickBot="1" x14ac:dyDescent="0.45">
      <c r="B11" s="55"/>
      <c r="C11" s="36"/>
      <c r="D11" s="36"/>
      <c r="E11" s="56"/>
      <c r="F11" s="56"/>
      <c r="G11" s="54"/>
    </row>
    <row r="12" spans="2:13" ht="18.75" customHeight="1" thickBot="1" x14ac:dyDescent="0.45">
      <c r="B12" s="55"/>
      <c r="C12" s="512" t="s">
        <v>299</v>
      </c>
      <c r="D12" s="512"/>
      <c r="E12" s="535" t="s">
        <v>772</v>
      </c>
      <c r="F12" s="536"/>
      <c r="G12" s="54"/>
    </row>
    <row r="13" spans="2:13" ht="15" customHeight="1" x14ac:dyDescent="0.4">
      <c r="B13" s="55"/>
      <c r="C13" s="534" t="s">
        <v>298</v>
      </c>
      <c r="D13" s="534"/>
      <c r="E13" s="534"/>
      <c r="F13" s="534"/>
      <c r="G13" s="54"/>
    </row>
    <row r="14" spans="2:13" ht="15" customHeight="1" x14ac:dyDescent="0.4">
      <c r="B14" s="55"/>
      <c r="C14" s="405"/>
      <c r="D14" s="405"/>
      <c r="E14" s="405"/>
      <c r="F14" s="405"/>
      <c r="G14" s="54"/>
    </row>
    <row r="15" spans="2:13" ht="15.75" customHeight="1" thickBot="1" x14ac:dyDescent="0.45">
      <c r="B15" s="55"/>
      <c r="C15" s="512" t="s">
        <v>217</v>
      </c>
      <c r="D15" s="512"/>
      <c r="E15" s="56"/>
      <c r="F15" s="56"/>
      <c r="G15" s="54"/>
    </row>
    <row r="16" spans="2:13" ht="72" customHeight="1" thickBot="1" x14ac:dyDescent="0.45">
      <c r="B16" s="55"/>
      <c r="C16" s="514" t="s">
        <v>994</v>
      </c>
      <c r="D16" s="514"/>
      <c r="E16" s="434" t="s">
        <v>218</v>
      </c>
      <c r="F16" s="435" t="s">
        <v>219</v>
      </c>
      <c r="G16" s="54"/>
      <c r="J16" s="16"/>
      <c r="K16" s="16"/>
      <c r="L16" s="16"/>
      <c r="M16" s="16"/>
    </row>
    <row r="17" spans="2:13" ht="50.25" customHeight="1" x14ac:dyDescent="0.4">
      <c r="B17" s="55"/>
      <c r="C17" s="36"/>
      <c r="D17" s="36"/>
      <c r="E17" s="529" t="s">
        <v>814</v>
      </c>
      <c r="F17" s="530"/>
      <c r="G17" s="54"/>
      <c r="J17" s="16"/>
      <c r="K17" s="16"/>
      <c r="L17" s="16"/>
      <c r="M17" s="16"/>
    </row>
    <row r="18" spans="2:13" ht="79.5" customHeight="1" x14ac:dyDescent="0.4">
      <c r="B18" s="55"/>
      <c r="C18" s="36"/>
      <c r="D18" s="36"/>
      <c r="E18" s="497" t="s">
        <v>908</v>
      </c>
      <c r="F18" s="498">
        <f>3830.59+40671.03+273.62+7241.39+10415.6+33557.84</f>
        <v>95990.069999999992</v>
      </c>
      <c r="G18" s="54"/>
      <c r="J18" s="16"/>
      <c r="K18" s="16"/>
      <c r="L18" s="16"/>
      <c r="M18" s="16"/>
    </row>
    <row r="19" spans="2:13" ht="81.75" customHeight="1" x14ac:dyDescent="0.4">
      <c r="B19" s="55"/>
      <c r="C19" s="36"/>
      <c r="D19" s="36"/>
      <c r="E19" s="497" t="s">
        <v>909</v>
      </c>
      <c r="F19" s="499">
        <f>73441.59+168301.08</f>
        <v>241742.66999999998</v>
      </c>
      <c r="G19" s="54"/>
      <c r="J19" s="16"/>
      <c r="K19" s="16"/>
      <c r="L19" s="16"/>
      <c r="M19" s="16"/>
    </row>
    <row r="20" spans="2:13" ht="51.75" customHeight="1" x14ac:dyDescent="0.4">
      <c r="B20" s="55"/>
      <c r="C20" s="36"/>
      <c r="D20" s="36"/>
      <c r="E20" s="531" t="s">
        <v>815</v>
      </c>
      <c r="F20" s="532"/>
      <c r="G20" s="54"/>
      <c r="J20" s="16"/>
      <c r="K20" s="16"/>
      <c r="L20" s="16"/>
      <c r="M20" s="16"/>
    </row>
    <row r="21" spans="2:13" ht="32.200000000000003" customHeight="1" x14ac:dyDescent="0.4">
      <c r="B21" s="55"/>
      <c r="C21" s="36"/>
      <c r="D21" s="36"/>
      <c r="E21" s="500" t="s">
        <v>910</v>
      </c>
      <c r="F21" s="499">
        <f>27717.39+26714.71+6467.39+136.32+5041.03+2960.33+4543.26</f>
        <v>73580.429999999993</v>
      </c>
      <c r="G21" s="54"/>
      <c r="J21" s="16"/>
      <c r="K21" s="16"/>
      <c r="L21" s="16"/>
      <c r="M21" s="16"/>
    </row>
    <row r="22" spans="2:13" ht="45.7" customHeight="1" x14ac:dyDescent="0.4">
      <c r="B22" s="55"/>
      <c r="C22" s="36"/>
      <c r="D22" s="36"/>
      <c r="E22" s="500" t="s">
        <v>911</v>
      </c>
      <c r="F22" s="499">
        <f>28430.25+81356.55+6039.7+56092.87+8330.55</f>
        <v>180249.91999999998</v>
      </c>
      <c r="G22" s="54"/>
      <c r="J22" s="16"/>
      <c r="K22" s="16"/>
      <c r="L22" s="16"/>
      <c r="M22" s="16"/>
    </row>
    <row r="23" spans="2:13" ht="33" customHeight="1" x14ac:dyDescent="0.4">
      <c r="B23" s="55"/>
      <c r="C23" s="36"/>
      <c r="D23" s="36"/>
      <c r="E23" s="531" t="s">
        <v>816</v>
      </c>
      <c r="F23" s="532"/>
      <c r="G23" s="54"/>
      <c r="J23" s="16"/>
      <c r="K23" s="16"/>
      <c r="L23" s="16"/>
      <c r="M23" s="16"/>
    </row>
    <row r="24" spans="2:13" ht="30.75" customHeight="1" x14ac:dyDescent="0.4">
      <c r="B24" s="55"/>
      <c r="C24" s="36"/>
      <c r="D24" s="36"/>
      <c r="E24" s="500" t="s">
        <v>912</v>
      </c>
      <c r="F24" s="499">
        <f>8427.11+3565.37+190.32</f>
        <v>12182.8</v>
      </c>
      <c r="G24" s="54"/>
      <c r="J24" s="16"/>
      <c r="K24" s="16"/>
      <c r="L24" s="16"/>
      <c r="M24" s="16"/>
    </row>
    <row r="25" spans="2:13" ht="30.75" customHeight="1" x14ac:dyDescent="0.4">
      <c r="B25" s="55"/>
      <c r="C25" s="36"/>
      <c r="D25" s="36"/>
      <c r="E25" s="500" t="s">
        <v>913</v>
      </c>
      <c r="F25" s="499">
        <f>9843.25+10091.34</f>
        <v>19934.59</v>
      </c>
      <c r="G25" s="54"/>
      <c r="J25" s="16"/>
      <c r="K25" s="16"/>
      <c r="L25" s="16"/>
      <c r="M25" s="16"/>
    </row>
    <row r="26" spans="2:13" ht="30.75" customHeight="1" x14ac:dyDescent="0.4">
      <c r="B26" s="55"/>
      <c r="C26" s="36"/>
      <c r="D26" s="36"/>
      <c r="E26" s="500" t="s">
        <v>914</v>
      </c>
      <c r="F26" s="499">
        <v>3580.88</v>
      </c>
      <c r="G26" s="54"/>
      <c r="J26" s="16"/>
      <c r="K26" s="16"/>
      <c r="L26" s="16"/>
      <c r="M26" s="16"/>
    </row>
    <row r="27" spans="2:13" ht="29.25" customHeight="1" thickBot="1" x14ac:dyDescent="0.45">
      <c r="B27" s="55"/>
      <c r="C27" s="36"/>
      <c r="D27" s="36"/>
      <c r="E27" s="430" t="s">
        <v>915</v>
      </c>
      <c r="F27" s="494">
        <f>4677.23+10272.41</f>
        <v>14949.64</v>
      </c>
      <c r="G27" s="54"/>
      <c r="J27" s="16"/>
      <c r="K27" s="16"/>
      <c r="L27" s="16"/>
      <c r="M27" s="16"/>
    </row>
    <row r="28" spans="2:13" ht="25.5" customHeight="1" thickBot="1" x14ac:dyDescent="0.45">
      <c r="B28" s="55"/>
      <c r="C28" s="36"/>
      <c r="D28" s="36"/>
      <c r="E28" s="432" t="s">
        <v>275</v>
      </c>
      <c r="F28" s="433">
        <f>F18+F19+F21+F22+F24+F25+F26+F27</f>
        <v>642211</v>
      </c>
      <c r="G28" s="54"/>
      <c r="J28" s="16"/>
      <c r="K28" s="16"/>
      <c r="L28" s="16"/>
      <c r="M28" s="16"/>
    </row>
    <row r="29" spans="2:13" x14ac:dyDescent="0.4">
      <c r="B29" s="55"/>
      <c r="C29" s="36"/>
      <c r="D29" s="36"/>
      <c r="E29" s="56"/>
      <c r="F29" s="56"/>
      <c r="G29" s="54"/>
    </row>
    <row r="30" spans="2:13" ht="34.5" customHeight="1" thickBot="1" x14ac:dyDescent="0.45">
      <c r="B30" s="55"/>
      <c r="C30" s="512" t="s">
        <v>279</v>
      </c>
      <c r="D30" s="512"/>
      <c r="E30" s="56"/>
      <c r="F30" s="56" t="s">
        <v>797</v>
      </c>
      <c r="G30" s="54"/>
    </row>
    <row r="31" spans="2:13" ht="72" customHeight="1" x14ac:dyDescent="0.4">
      <c r="B31" s="55"/>
      <c r="C31" s="511" t="s">
        <v>995</v>
      </c>
      <c r="D31" s="511"/>
      <c r="E31" s="436" t="s">
        <v>218</v>
      </c>
      <c r="F31" s="437" t="s">
        <v>220</v>
      </c>
      <c r="G31" s="54"/>
    </row>
    <row r="32" spans="2:13" ht="55.8" customHeight="1" x14ac:dyDescent="0.4">
      <c r="B32" s="55"/>
      <c r="C32" s="428"/>
      <c r="D32" s="428"/>
      <c r="E32" s="438" t="s">
        <v>846</v>
      </c>
      <c r="F32" s="427"/>
      <c r="G32" s="54"/>
    </row>
    <row r="33" spans="2:9" ht="78" customHeight="1" x14ac:dyDescent="0.4">
      <c r="B33" s="55"/>
      <c r="C33" s="428"/>
      <c r="D33" s="428"/>
      <c r="E33" s="429" t="s">
        <v>918</v>
      </c>
      <c r="F33" s="439">
        <v>0</v>
      </c>
      <c r="G33" s="54"/>
    </row>
    <row r="34" spans="2:9" ht="20.2" customHeight="1" x14ac:dyDescent="0.4">
      <c r="B34" s="55"/>
      <c r="C34" s="36"/>
      <c r="D34" s="36"/>
      <c r="E34" s="431" t="s">
        <v>817</v>
      </c>
      <c r="F34" s="495">
        <f>SUM(F33)</f>
        <v>0</v>
      </c>
      <c r="G34" s="54"/>
    </row>
    <row r="35" spans="2:9" ht="40.5" x14ac:dyDescent="0.4">
      <c r="B35" s="55"/>
      <c r="C35" s="36"/>
      <c r="D35" s="36"/>
      <c r="E35" s="441" t="s">
        <v>815</v>
      </c>
      <c r="F35" s="441"/>
      <c r="G35" s="54"/>
    </row>
    <row r="36" spans="2:9" ht="41.65" x14ac:dyDescent="0.4">
      <c r="B36" s="55"/>
      <c r="C36" s="36"/>
      <c r="D36" s="36"/>
      <c r="E36" s="442" t="s">
        <v>898</v>
      </c>
      <c r="F36" s="443">
        <v>0</v>
      </c>
      <c r="G36" s="54"/>
    </row>
    <row r="37" spans="2:9" ht="19.5" customHeight="1" x14ac:dyDescent="0.4">
      <c r="B37" s="55"/>
      <c r="C37" s="36"/>
      <c r="D37" s="36"/>
      <c r="E37" s="441" t="s">
        <v>817</v>
      </c>
      <c r="F37" s="444">
        <f>SUM(F36)</f>
        <v>0</v>
      </c>
      <c r="G37" s="54"/>
    </row>
    <row r="38" spans="2:9" ht="47.2" customHeight="1" x14ac:dyDescent="0.4">
      <c r="B38" s="55"/>
      <c r="C38" s="36"/>
      <c r="D38" s="36"/>
      <c r="E38" s="441" t="s">
        <v>816</v>
      </c>
      <c r="F38" s="445"/>
      <c r="G38" s="54"/>
    </row>
    <row r="39" spans="2:9" ht="41.65" x14ac:dyDescent="0.4">
      <c r="B39" s="55"/>
      <c r="C39" s="36"/>
      <c r="D39" s="36"/>
      <c r="E39" s="442" t="s">
        <v>919</v>
      </c>
      <c r="F39" s="443">
        <v>0</v>
      </c>
      <c r="G39" s="493"/>
    </row>
    <row r="40" spans="2:9" x14ac:dyDescent="0.4">
      <c r="B40" s="55"/>
      <c r="C40" s="36"/>
      <c r="D40" s="36"/>
      <c r="E40" s="446" t="s">
        <v>817</v>
      </c>
      <c r="F40" s="447">
        <f>SUM(F39)</f>
        <v>0</v>
      </c>
      <c r="G40" s="54"/>
    </row>
    <row r="41" spans="2:9" ht="22.5" customHeight="1" x14ac:dyDescent="0.4">
      <c r="B41" s="55"/>
      <c r="C41" s="36"/>
      <c r="D41" s="36"/>
      <c r="E41" s="448" t="s">
        <v>917</v>
      </c>
      <c r="F41" s="449">
        <v>0</v>
      </c>
      <c r="G41" s="54"/>
    </row>
    <row r="42" spans="2:9" ht="22.5" customHeight="1" x14ac:dyDescent="0.4">
      <c r="B42" s="55"/>
      <c r="C42" s="36"/>
      <c r="D42" s="36"/>
      <c r="E42" s="394" t="s">
        <v>916</v>
      </c>
      <c r="F42" s="449"/>
      <c r="G42" s="54"/>
    </row>
    <row r="43" spans="2:9" ht="26.2" customHeight="1" x14ac:dyDescent="0.4">
      <c r="B43" s="55"/>
      <c r="C43" s="36"/>
      <c r="D43" s="36"/>
      <c r="E43" s="446" t="s">
        <v>817</v>
      </c>
      <c r="F43" s="447">
        <v>0</v>
      </c>
      <c r="G43" s="54"/>
    </row>
    <row r="44" spans="2:9" x14ac:dyDescent="0.4">
      <c r="B44" s="55"/>
      <c r="C44" s="36"/>
      <c r="D44" s="36"/>
      <c r="E44" s="440" t="s">
        <v>275</v>
      </c>
      <c r="F44" s="495">
        <f>SUM(F43+F40+F37+F34)</f>
        <v>0</v>
      </c>
      <c r="G44" s="54"/>
    </row>
    <row r="45" spans="2:9" x14ac:dyDescent="0.4">
      <c r="B45" s="55"/>
      <c r="C45" s="36"/>
      <c r="D45" s="36"/>
      <c r="E45" s="56"/>
      <c r="F45" s="56"/>
      <c r="G45" s="54"/>
    </row>
    <row r="46" spans="2:9" ht="34.5" customHeight="1" thickBot="1" x14ac:dyDescent="0.45">
      <c r="B46" s="55"/>
      <c r="C46" s="512" t="s">
        <v>281</v>
      </c>
      <c r="D46" s="512"/>
      <c r="E46" s="512"/>
      <c r="F46" s="512"/>
      <c r="G46" s="54"/>
    </row>
    <row r="47" spans="2:9" ht="156.75" customHeight="1" thickBot="1" x14ac:dyDescent="0.45">
      <c r="B47" s="55"/>
      <c r="C47" s="512" t="s">
        <v>214</v>
      </c>
      <c r="D47" s="512"/>
      <c r="E47" s="520" t="s">
        <v>998</v>
      </c>
      <c r="F47" s="521"/>
      <c r="G47" s="54"/>
      <c r="I47" s="496"/>
    </row>
    <row r="48" spans="2:9" ht="14.25" thickBot="1" x14ac:dyDescent="0.45">
      <c r="B48" s="55"/>
      <c r="C48" s="522"/>
      <c r="D48" s="522"/>
      <c r="E48" s="522"/>
      <c r="F48" s="522"/>
      <c r="G48" s="54"/>
    </row>
    <row r="49" spans="2:9" ht="82.5" customHeight="1" thickBot="1" x14ac:dyDescent="0.45">
      <c r="B49" s="55"/>
      <c r="C49" s="512" t="s">
        <v>215</v>
      </c>
      <c r="D49" s="512"/>
      <c r="E49" s="518">
        <v>3386340</v>
      </c>
      <c r="F49" s="519"/>
      <c r="G49" s="54"/>
    </row>
    <row r="50" spans="2:9" ht="158.19999999999999" customHeight="1" thickBot="1" x14ac:dyDescent="0.45">
      <c r="B50" s="55"/>
      <c r="C50" s="512" t="s">
        <v>216</v>
      </c>
      <c r="D50" s="512"/>
      <c r="E50" s="516" t="s">
        <v>938</v>
      </c>
      <c r="F50" s="517"/>
      <c r="G50" s="54"/>
      <c r="I50" s="346"/>
    </row>
    <row r="51" spans="2:9" x14ac:dyDescent="0.4">
      <c r="B51" s="55"/>
      <c r="C51" s="36"/>
      <c r="D51" s="36"/>
      <c r="E51" s="56"/>
      <c r="F51" s="56"/>
      <c r="G51" s="54"/>
    </row>
    <row r="52" spans="2:9" ht="14.25" thickBot="1" x14ac:dyDescent="0.45">
      <c r="B52" s="57"/>
      <c r="C52" s="513"/>
      <c r="D52" s="513"/>
      <c r="E52" s="58"/>
      <c r="F52" s="39"/>
      <c r="G52" s="59"/>
    </row>
    <row r="53" spans="2:9" s="19" customFormat="1" ht="65.25" customHeight="1" x14ac:dyDescent="0.4">
      <c r="B53" s="18"/>
      <c r="C53" s="511"/>
      <c r="D53" s="511"/>
      <c r="E53" s="515"/>
      <c r="F53" s="515"/>
    </row>
    <row r="54" spans="2:9" ht="59.25" customHeight="1" x14ac:dyDescent="0.4">
      <c r="B54" s="18"/>
      <c r="C54" s="20"/>
      <c r="D54" s="20"/>
      <c r="E54" s="17"/>
      <c r="F54" s="17"/>
    </row>
    <row r="55" spans="2:9" ht="50.25" customHeight="1" x14ac:dyDescent="0.4">
      <c r="B55" s="18"/>
      <c r="C55" s="508"/>
      <c r="D55" s="508"/>
      <c r="E55" s="510"/>
      <c r="F55" s="510"/>
    </row>
    <row r="56" spans="2:9" ht="99.75" customHeight="1" x14ac:dyDescent="0.4">
      <c r="B56" s="18"/>
      <c r="C56" s="508"/>
      <c r="D56" s="508"/>
      <c r="E56" s="509"/>
      <c r="F56" s="509"/>
    </row>
    <row r="57" spans="2:9" x14ac:dyDescent="0.4">
      <c r="B57" s="18"/>
      <c r="C57" s="18"/>
      <c r="D57" s="18"/>
      <c r="E57" s="8"/>
      <c r="F57" s="8"/>
    </row>
    <row r="58" spans="2:9" x14ac:dyDescent="0.4">
      <c r="B58" s="18"/>
      <c r="C58" s="511"/>
      <c r="D58" s="511"/>
      <c r="E58" s="8"/>
      <c r="F58" s="8"/>
    </row>
    <row r="59" spans="2:9" ht="50.25" customHeight="1" x14ac:dyDescent="0.4">
      <c r="B59" s="18"/>
      <c r="C59" s="511"/>
      <c r="D59" s="511"/>
      <c r="E59" s="509"/>
      <c r="F59" s="509"/>
    </row>
    <row r="60" spans="2:9" ht="99.75" customHeight="1" x14ac:dyDescent="0.4">
      <c r="B60" s="18"/>
      <c r="C60" s="508"/>
      <c r="D60" s="508"/>
      <c r="E60" s="509"/>
      <c r="F60" s="509"/>
    </row>
    <row r="61" spans="2:9" x14ac:dyDescent="0.4">
      <c r="B61" s="18"/>
      <c r="C61" s="21"/>
      <c r="D61" s="18"/>
      <c r="E61" s="2"/>
      <c r="F61" s="8"/>
    </row>
    <row r="62" spans="2:9" x14ac:dyDescent="0.4">
      <c r="B62" s="18"/>
      <c r="C62" s="21"/>
      <c r="D62" s="21"/>
      <c r="E62" s="2"/>
      <c r="F62" s="2"/>
    </row>
  </sheetData>
  <customSheetViews>
    <customSheetView guid="{8F0D285A-0224-4C31-92C2-6C61BAA6C63C}" topLeftCell="A22">
      <selection activeCell="C9" sqref="C9:D9"/>
      <pageMargins left="0.7" right="0.7" top="0.75" bottom="0.75" header="0.3" footer="0.3"/>
      <pageSetup orientation="portrait"/>
    </customSheetView>
  </customSheetViews>
  <mergeCells count="39">
    <mergeCell ref="C3:F3"/>
    <mergeCell ref="C47:D47"/>
    <mergeCell ref="B4:F4"/>
    <mergeCell ref="C5:F5"/>
    <mergeCell ref="C8:F8"/>
    <mergeCell ref="C12:D12"/>
    <mergeCell ref="E17:F17"/>
    <mergeCell ref="E20:F20"/>
    <mergeCell ref="E23:F23"/>
    <mergeCell ref="C9:D9"/>
    <mergeCell ref="C7:D7"/>
    <mergeCell ref="C15:D15"/>
    <mergeCell ref="C13:F13"/>
    <mergeCell ref="E12:F12"/>
    <mergeCell ref="E9:F9"/>
    <mergeCell ref="E10:F10"/>
    <mergeCell ref="E53:F53"/>
    <mergeCell ref="C46:F46"/>
    <mergeCell ref="E50:F50"/>
    <mergeCell ref="E49:F49"/>
    <mergeCell ref="E47:F47"/>
    <mergeCell ref="C50:D50"/>
    <mergeCell ref="C49:D49"/>
    <mergeCell ref="C48:F48"/>
    <mergeCell ref="C10:D10"/>
    <mergeCell ref="C30:D30"/>
    <mergeCell ref="C31:D31"/>
    <mergeCell ref="C52:D52"/>
    <mergeCell ref="C53:D53"/>
    <mergeCell ref="C16:D16"/>
    <mergeCell ref="C60:D60"/>
    <mergeCell ref="E59:F59"/>
    <mergeCell ref="E60:F60"/>
    <mergeCell ref="E56:F56"/>
    <mergeCell ref="E55:F55"/>
    <mergeCell ref="C56:D56"/>
    <mergeCell ref="C59:D59"/>
    <mergeCell ref="C58:D58"/>
    <mergeCell ref="C55:D55"/>
  </mergeCells>
  <dataValidations count="2">
    <dataValidation type="whole" allowBlank="1" showInputMessage="1" showErrorMessage="1" sqref="E55 E49 E9" xr:uid="{00000000-0002-0000-0100-000000000000}">
      <formula1>-999999999</formula1>
      <formula2>999999999</formula2>
    </dataValidation>
    <dataValidation type="list" allowBlank="1" showInputMessage="1" showErrorMessage="1" sqref="E59" xr:uid="{00000000-0002-0000-0100-000001000000}">
      <formula1>$J$65:$J$66</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55"/>
  <sheetViews>
    <sheetView topLeftCell="A19" zoomScale="58" zoomScaleNormal="58" zoomScalePageLayoutView="75" workbookViewId="0">
      <selection activeCell="D23" sqref="D23"/>
    </sheetView>
  </sheetViews>
  <sheetFormatPr defaultColWidth="8.86328125" defaultRowHeight="14.25" x14ac:dyDescent="0.45"/>
  <cols>
    <col min="1" max="2" width="1.86328125" customWidth="1"/>
    <col min="3" max="3" width="39.3984375" customWidth="1"/>
    <col min="4" max="4" width="72.1328125" customWidth="1"/>
    <col min="5" max="5" width="34.3984375" customWidth="1"/>
    <col min="6" max="6" width="51.3984375" customWidth="1"/>
    <col min="7" max="7" width="104.3984375" customWidth="1"/>
    <col min="8" max="8" width="1.3984375" customWidth="1"/>
  </cols>
  <sheetData>
    <row r="1" spans="2:7" ht="14.65" thickBot="1" x14ac:dyDescent="0.5"/>
    <row r="2" spans="2:7" ht="14.65" thickBot="1" x14ac:dyDescent="0.5">
      <c r="B2" s="71"/>
      <c r="C2" s="72"/>
      <c r="D2" s="72"/>
      <c r="E2" s="72"/>
      <c r="F2" s="72"/>
      <c r="G2" s="73"/>
    </row>
    <row r="3" spans="2:7" ht="20.25" thickBot="1" x14ac:dyDescent="0.55000000000000004">
      <c r="B3" s="74"/>
      <c r="C3" s="563" t="s">
        <v>221</v>
      </c>
      <c r="D3" s="564"/>
      <c r="E3" s="564"/>
      <c r="F3" s="565"/>
      <c r="G3" s="41"/>
    </row>
    <row r="4" spans="2:7" x14ac:dyDescent="0.45">
      <c r="B4" s="543"/>
      <c r="C4" s="544"/>
      <c r="D4" s="544"/>
      <c r="E4" s="544"/>
      <c r="F4" s="544"/>
      <c r="G4" s="41"/>
    </row>
    <row r="5" spans="2:7" x14ac:dyDescent="0.45">
      <c r="B5" s="42"/>
      <c r="C5" s="560"/>
      <c r="D5" s="560"/>
      <c r="E5" s="560"/>
      <c r="F5" s="560"/>
      <c r="G5" s="41"/>
    </row>
    <row r="6" spans="2:7" x14ac:dyDescent="0.45">
      <c r="B6" s="42"/>
      <c r="C6" s="43"/>
      <c r="D6" s="44"/>
      <c r="E6" s="43"/>
      <c r="F6" s="44"/>
      <c r="G6" s="41"/>
    </row>
    <row r="7" spans="2:7" x14ac:dyDescent="0.45">
      <c r="B7" s="42"/>
      <c r="C7" s="542" t="s">
        <v>232</v>
      </c>
      <c r="D7" s="542"/>
      <c r="E7" s="45"/>
      <c r="F7" s="44"/>
      <c r="G7" s="41"/>
    </row>
    <row r="8" spans="2:7" x14ac:dyDescent="0.45">
      <c r="B8" s="42"/>
      <c r="C8" s="561" t="s">
        <v>287</v>
      </c>
      <c r="D8" s="561"/>
      <c r="E8" s="561"/>
      <c r="F8" s="561"/>
      <c r="G8" s="41"/>
    </row>
    <row r="9" spans="2:7" x14ac:dyDescent="0.45">
      <c r="B9" s="42"/>
      <c r="C9" s="380" t="s">
        <v>234</v>
      </c>
      <c r="D9" s="381" t="s">
        <v>233</v>
      </c>
      <c r="E9" s="562" t="s">
        <v>268</v>
      </c>
      <c r="F9" s="562"/>
      <c r="G9" s="41"/>
    </row>
    <row r="10" spans="2:7" ht="97.5" customHeight="1" x14ac:dyDescent="0.45">
      <c r="B10" s="42"/>
      <c r="C10" s="250" t="s">
        <v>761</v>
      </c>
      <c r="D10" s="251" t="s">
        <v>1031</v>
      </c>
      <c r="E10" s="552" t="s">
        <v>1032</v>
      </c>
      <c r="F10" s="552"/>
      <c r="G10" s="41"/>
    </row>
    <row r="11" spans="2:7" ht="95.25" customHeight="1" x14ac:dyDescent="0.45">
      <c r="B11" s="42"/>
      <c r="C11" s="250" t="s">
        <v>762</v>
      </c>
      <c r="D11" s="251" t="s">
        <v>940</v>
      </c>
      <c r="E11" s="559" t="s">
        <v>939</v>
      </c>
      <c r="F11" s="559"/>
      <c r="G11" s="41"/>
    </row>
    <row r="12" spans="2:7" ht="71.25" customHeight="1" x14ac:dyDescent="0.45">
      <c r="B12" s="42"/>
      <c r="C12" s="250" t="s">
        <v>763</v>
      </c>
      <c r="D12" s="251" t="s">
        <v>943</v>
      </c>
      <c r="E12" s="558" t="s">
        <v>942</v>
      </c>
      <c r="F12" s="558"/>
      <c r="G12" s="41"/>
    </row>
    <row r="13" spans="2:7" ht="115.5" customHeight="1" x14ac:dyDescent="0.45">
      <c r="B13" s="42"/>
      <c r="C13" s="250" t="s">
        <v>764</v>
      </c>
      <c r="D13" s="251" t="s">
        <v>941</v>
      </c>
      <c r="E13" s="557" t="s">
        <v>944</v>
      </c>
      <c r="F13" s="557"/>
      <c r="G13" s="41"/>
    </row>
    <row r="14" spans="2:7" ht="69.75" customHeight="1" x14ac:dyDescent="0.45">
      <c r="B14" s="42"/>
      <c r="C14" s="252" t="s">
        <v>847</v>
      </c>
      <c r="D14" s="473" t="s">
        <v>946</v>
      </c>
      <c r="E14" s="559" t="s">
        <v>945</v>
      </c>
      <c r="F14" s="559"/>
      <c r="G14" s="41"/>
    </row>
    <row r="15" spans="2:7" ht="68.25" customHeight="1" x14ac:dyDescent="0.45">
      <c r="B15" s="42"/>
      <c r="C15" s="252" t="s">
        <v>765</v>
      </c>
      <c r="D15" s="251" t="s">
        <v>948</v>
      </c>
      <c r="E15" s="552" t="s">
        <v>947</v>
      </c>
      <c r="F15" s="552"/>
      <c r="G15" s="41"/>
    </row>
    <row r="16" spans="2:7" ht="95.25" customHeight="1" x14ac:dyDescent="0.45">
      <c r="B16" s="42"/>
      <c r="C16" s="253" t="s">
        <v>766</v>
      </c>
      <c r="D16" s="473" t="s">
        <v>950</v>
      </c>
      <c r="E16" s="548" t="s">
        <v>949</v>
      </c>
      <c r="F16" s="549"/>
      <c r="G16" s="41"/>
    </row>
    <row r="17" spans="2:7" x14ac:dyDescent="0.45">
      <c r="B17" s="42"/>
      <c r="C17" s="44"/>
      <c r="D17" s="44"/>
      <c r="E17" s="44"/>
      <c r="F17" s="44"/>
      <c r="G17" s="41"/>
    </row>
    <row r="18" spans="2:7" x14ac:dyDescent="0.45">
      <c r="B18" s="42"/>
      <c r="C18" s="547" t="s">
        <v>253</v>
      </c>
      <c r="D18" s="547"/>
      <c r="E18" s="547"/>
      <c r="F18" s="547"/>
      <c r="G18" s="41"/>
    </row>
    <row r="19" spans="2:7" ht="14.65" thickBot="1" x14ac:dyDescent="0.5">
      <c r="B19" s="42"/>
      <c r="C19" s="550" t="s">
        <v>266</v>
      </c>
      <c r="D19" s="551"/>
      <c r="E19" s="551"/>
      <c r="F19" s="551"/>
      <c r="G19" s="41"/>
    </row>
    <row r="20" spans="2:7" ht="14.65" thickBot="1" x14ac:dyDescent="0.5">
      <c r="B20" s="42"/>
      <c r="C20" s="22" t="s">
        <v>234</v>
      </c>
      <c r="D20" s="23" t="s">
        <v>233</v>
      </c>
      <c r="E20" s="574" t="s">
        <v>268</v>
      </c>
      <c r="F20" s="575"/>
      <c r="G20" s="41"/>
    </row>
    <row r="21" spans="2:7" ht="83.25" customHeight="1" thickBot="1" x14ac:dyDescent="0.5">
      <c r="B21" s="42"/>
      <c r="C21" s="382" t="s">
        <v>897</v>
      </c>
      <c r="D21" s="394" t="s">
        <v>1033</v>
      </c>
      <c r="E21" s="555" t="s">
        <v>951</v>
      </c>
      <c r="F21" s="556"/>
      <c r="G21" s="41"/>
    </row>
    <row r="22" spans="2:7" ht="86.25" customHeight="1" x14ac:dyDescent="0.45">
      <c r="B22" s="42"/>
      <c r="C22" s="254" t="s">
        <v>838</v>
      </c>
      <c r="D22" s="395" t="s">
        <v>953</v>
      </c>
      <c r="E22" s="553" t="s">
        <v>952</v>
      </c>
      <c r="F22" s="554"/>
      <c r="G22" s="41"/>
    </row>
    <row r="23" spans="2:7" ht="157.05000000000001" customHeight="1" x14ac:dyDescent="0.45">
      <c r="B23" s="42"/>
      <c r="C23" s="251" t="s">
        <v>954</v>
      </c>
      <c r="D23" s="251" t="s">
        <v>1034</v>
      </c>
      <c r="E23" s="557" t="s">
        <v>955</v>
      </c>
      <c r="F23" s="557"/>
      <c r="G23" s="41"/>
    </row>
    <row r="24" spans="2:7" ht="27.75" customHeight="1" x14ac:dyDescent="0.45">
      <c r="B24" s="42"/>
      <c r="C24" s="44"/>
      <c r="D24" s="44"/>
      <c r="E24" s="44"/>
      <c r="F24" s="44"/>
      <c r="G24" s="41"/>
    </row>
    <row r="25" spans="2:7" x14ac:dyDescent="0.45">
      <c r="B25" s="42"/>
      <c r="C25" s="44"/>
      <c r="D25" s="44"/>
      <c r="E25" s="44"/>
      <c r="F25" s="44"/>
      <c r="G25" s="41"/>
    </row>
    <row r="26" spans="2:7" ht="31.5" customHeight="1" x14ac:dyDescent="0.45">
      <c r="B26" s="42"/>
      <c r="C26" s="546" t="s">
        <v>252</v>
      </c>
      <c r="D26" s="546"/>
      <c r="E26" s="546"/>
      <c r="F26" s="546"/>
      <c r="G26" s="41"/>
    </row>
    <row r="27" spans="2:7" ht="14.65" thickBot="1" x14ac:dyDescent="0.5">
      <c r="B27" s="42"/>
      <c r="C27" s="561" t="s">
        <v>269</v>
      </c>
      <c r="D27" s="561"/>
      <c r="E27" s="545"/>
      <c r="F27" s="545"/>
      <c r="G27" s="41"/>
    </row>
    <row r="28" spans="2:7" ht="105.75" customHeight="1" thickBot="1" x14ac:dyDescent="0.5">
      <c r="B28" s="42"/>
      <c r="C28" s="571"/>
      <c r="D28" s="572"/>
      <c r="E28" s="572"/>
      <c r="F28" s="573"/>
      <c r="G28" s="41"/>
    </row>
    <row r="29" spans="2:7" x14ac:dyDescent="0.45">
      <c r="B29" s="42"/>
      <c r="C29" s="44"/>
      <c r="D29" s="44"/>
      <c r="E29" s="44"/>
      <c r="F29" s="44"/>
      <c r="G29" s="41"/>
    </row>
    <row r="30" spans="2:7" x14ac:dyDescent="0.45">
      <c r="B30" s="42"/>
      <c r="C30" s="44"/>
      <c r="D30" s="44"/>
      <c r="E30" s="44"/>
      <c r="F30" s="44"/>
      <c r="G30" s="41"/>
    </row>
    <row r="31" spans="2:7" x14ac:dyDescent="0.45">
      <c r="B31" s="42"/>
      <c r="C31" s="44"/>
      <c r="D31" s="44"/>
      <c r="E31" s="44"/>
      <c r="F31" s="44"/>
      <c r="G31" s="41"/>
    </row>
    <row r="32" spans="2:7" ht="14.65" thickBot="1" x14ac:dyDescent="0.5">
      <c r="B32" s="46"/>
      <c r="C32" s="47"/>
      <c r="D32" s="47"/>
      <c r="E32" s="47"/>
      <c r="F32" s="47"/>
      <c r="G32" s="48"/>
    </row>
    <row r="33" spans="2:7" x14ac:dyDescent="0.45">
      <c r="B33" s="5"/>
      <c r="C33" s="5"/>
      <c r="D33" s="5"/>
      <c r="E33" s="5"/>
      <c r="F33" s="5"/>
      <c r="G33" s="5"/>
    </row>
    <row r="34" spans="2:7" x14ac:dyDescent="0.45">
      <c r="B34" s="5"/>
      <c r="C34" s="5"/>
      <c r="D34" s="5"/>
      <c r="E34" s="5"/>
      <c r="F34" s="5"/>
      <c r="G34" s="5"/>
    </row>
    <row r="35" spans="2:7" x14ac:dyDescent="0.45">
      <c r="B35" s="5"/>
      <c r="C35" s="5"/>
      <c r="D35" s="5"/>
      <c r="E35" s="5"/>
      <c r="F35" s="5"/>
      <c r="G35" s="5"/>
    </row>
    <row r="36" spans="2:7" x14ac:dyDescent="0.45">
      <c r="B36" s="5"/>
      <c r="C36" s="5"/>
      <c r="D36" s="5"/>
      <c r="E36" s="5"/>
      <c r="F36" s="5"/>
      <c r="G36" s="5"/>
    </row>
    <row r="37" spans="2:7" x14ac:dyDescent="0.45">
      <c r="B37" s="5"/>
      <c r="C37" s="5"/>
      <c r="D37" s="5"/>
      <c r="E37" s="5"/>
      <c r="F37" s="5"/>
      <c r="G37" s="5"/>
    </row>
    <row r="38" spans="2:7" x14ac:dyDescent="0.45">
      <c r="B38" s="5"/>
      <c r="C38" s="5"/>
      <c r="D38" s="5"/>
      <c r="E38" s="5"/>
      <c r="F38" s="5"/>
      <c r="G38" s="5"/>
    </row>
    <row r="39" spans="2:7" x14ac:dyDescent="0.45">
      <c r="B39" s="5"/>
      <c r="C39" s="566"/>
      <c r="D39" s="566"/>
      <c r="E39" s="4"/>
      <c r="F39" s="5"/>
      <c r="G39" s="5"/>
    </row>
    <row r="40" spans="2:7" x14ac:dyDescent="0.45">
      <c r="B40" s="5"/>
      <c r="C40" s="566"/>
      <c r="D40" s="566"/>
      <c r="E40" s="4"/>
      <c r="F40" s="5"/>
      <c r="G40" s="5"/>
    </row>
    <row r="41" spans="2:7" x14ac:dyDescent="0.45">
      <c r="B41" s="5"/>
      <c r="C41" s="576"/>
      <c r="D41" s="576"/>
      <c r="E41" s="576"/>
      <c r="F41" s="576"/>
      <c r="G41" s="5"/>
    </row>
    <row r="42" spans="2:7" x14ac:dyDescent="0.45">
      <c r="B42" s="5"/>
      <c r="C42" s="569"/>
      <c r="D42" s="569"/>
      <c r="E42" s="570"/>
      <c r="F42" s="570"/>
      <c r="G42" s="5"/>
    </row>
    <row r="43" spans="2:7" x14ac:dyDescent="0.45">
      <c r="B43" s="5"/>
      <c r="C43" s="569"/>
      <c r="D43" s="569"/>
      <c r="E43" s="567"/>
      <c r="F43" s="567"/>
      <c r="G43" s="5"/>
    </row>
    <row r="44" spans="2:7" x14ac:dyDescent="0.45">
      <c r="B44" s="5"/>
      <c r="C44" s="5"/>
      <c r="D44" s="5"/>
      <c r="E44" s="5"/>
      <c r="F44" s="5"/>
      <c r="G44" s="5"/>
    </row>
    <row r="45" spans="2:7" x14ac:dyDescent="0.45">
      <c r="B45" s="5"/>
      <c r="C45" s="566"/>
      <c r="D45" s="566"/>
      <c r="E45" s="4"/>
      <c r="F45" s="5"/>
      <c r="G45" s="5"/>
    </row>
    <row r="46" spans="2:7" x14ac:dyDescent="0.45">
      <c r="B46" s="5"/>
      <c r="C46" s="566"/>
      <c r="D46" s="566"/>
      <c r="E46" s="568"/>
      <c r="F46" s="568"/>
      <c r="G46" s="5"/>
    </row>
    <row r="47" spans="2:7" x14ac:dyDescent="0.45">
      <c r="B47" s="5"/>
      <c r="C47" s="4"/>
      <c r="D47" s="4"/>
      <c r="E47" s="4"/>
      <c r="F47" s="4"/>
      <c r="G47" s="5"/>
    </row>
    <row r="48" spans="2:7" x14ac:dyDescent="0.45">
      <c r="B48" s="5"/>
      <c r="C48" s="569"/>
      <c r="D48" s="569"/>
      <c r="E48" s="570"/>
      <c r="F48" s="570"/>
      <c r="G48" s="5"/>
    </row>
    <row r="49" spans="2:7" x14ac:dyDescent="0.45">
      <c r="B49" s="5"/>
      <c r="C49" s="569"/>
      <c r="D49" s="569"/>
      <c r="E49" s="567"/>
      <c r="F49" s="567"/>
      <c r="G49" s="5"/>
    </row>
    <row r="50" spans="2:7" x14ac:dyDescent="0.45">
      <c r="B50" s="5"/>
      <c r="C50" s="5"/>
      <c r="D50" s="5"/>
      <c r="E50" s="5"/>
      <c r="F50" s="5"/>
      <c r="G50" s="5"/>
    </row>
    <row r="51" spans="2:7" x14ac:dyDescent="0.45">
      <c r="B51" s="5"/>
      <c r="C51" s="566"/>
      <c r="D51" s="566"/>
      <c r="E51" s="5"/>
      <c r="F51" s="5"/>
      <c r="G51" s="5"/>
    </row>
    <row r="52" spans="2:7" x14ac:dyDescent="0.45">
      <c r="B52" s="5"/>
      <c r="C52" s="566"/>
      <c r="D52" s="566"/>
      <c r="E52" s="567"/>
      <c r="F52" s="567"/>
      <c r="G52" s="5"/>
    </row>
    <row r="53" spans="2:7" x14ac:dyDescent="0.45">
      <c r="B53" s="5"/>
      <c r="C53" s="569"/>
      <c r="D53" s="569"/>
      <c r="E53" s="567"/>
      <c r="F53" s="567"/>
      <c r="G53" s="5"/>
    </row>
    <row r="54" spans="2:7" x14ac:dyDescent="0.45">
      <c r="B54" s="5"/>
      <c r="C54" s="6"/>
      <c r="D54" s="5"/>
      <c r="E54" s="6"/>
      <c r="F54" s="5"/>
      <c r="G54" s="5"/>
    </row>
    <row r="55" spans="2:7" x14ac:dyDescent="0.45">
      <c r="B55" s="5"/>
      <c r="C55" s="6"/>
      <c r="D55" s="6"/>
      <c r="E55" s="6"/>
      <c r="F55" s="6"/>
      <c r="G55" s="6"/>
    </row>
  </sheetData>
  <customSheetViews>
    <customSheetView guid="{8F0D285A-0224-4C31-92C2-6C61BAA6C63C}">
      <selection activeCell="M16" sqref="M16"/>
      <pageMargins left="0.7" right="0.7" top="0.75" bottom="0.75" header="0.3" footer="0.3"/>
      <pageSetup orientation="portrait"/>
    </customSheetView>
  </customSheetViews>
  <mergeCells count="42">
    <mergeCell ref="C53:D53"/>
    <mergeCell ref="E53:F53"/>
    <mergeCell ref="C49:D49"/>
    <mergeCell ref="E49:F49"/>
    <mergeCell ref="C39:D39"/>
    <mergeCell ref="C40:D40"/>
    <mergeCell ref="E43:F43"/>
    <mergeCell ref="C45:D45"/>
    <mergeCell ref="C41:F41"/>
    <mergeCell ref="C42:D42"/>
    <mergeCell ref="C3:F3"/>
    <mergeCell ref="C51:D51"/>
    <mergeCell ref="C52:D52"/>
    <mergeCell ref="E52:F52"/>
    <mergeCell ref="C46:D46"/>
    <mergeCell ref="E46:F46"/>
    <mergeCell ref="C48:D48"/>
    <mergeCell ref="E48:F48"/>
    <mergeCell ref="C28:F28"/>
    <mergeCell ref="C27:D27"/>
    <mergeCell ref="E11:F11"/>
    <mergeCell ref="E10:F10"/>
    <mergeCell ref="E42:F42"/>
    <mergeCell ref="C43:D43"/>
    <mergeCell ref="E27:F27"/>
    <mergeCell ref="E20:F20"/>
    <mergeCell ref="E12:F12"/>
    <mergeCell ref="E13:F13"/>
    <mergeCell ref="E14:F14"/>
    <mergeCell ref="B4:F4"/>
    <mergeCell ref="C5:F5"/>
    <mergeCell ref="C7:D7"/>
    <mergeCell ref="C8:F8"/>
    <mergeCell ref="E9:F9"/>
    <mergeCell ref="C26:F26"/>
    <mergeCell ref="C18:F18"/>
    <mergeCell ref="E16:F16"/>
    <mergeCell ref="C19:F19"/>
    <mergeCell ref="E15:F15"/>
    <mergeCell ref="E22:F22"/>
    <mergeCell ref="E21:F21"/>
    <mergeCell ref="E23:F23"/>
  </mergeCells>
  <dataValidations count="2">
    <dataValidation type="whole" allowBlank="1" showInputMessage="1" showErrorMessage="1" sqref="E48 E42" xr:uid="{00000000-0002-0000-0300-000000000000}">
      <formula1>-999999999</formula1>
      <formula2>999999999</formula2>
    </dataValidation>
    <dataValidation type="list" allowBlank="1" showInputMessage="1" showErrorMessage="1" sqref="E52" xr:uid="{00000000-0002-0000-0300-000001000000}">
      <formula1>$K$59:$K$60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9"/>
  <dimension ref="A1:AZ99"/>
  <sheetViews>
    <sheetView topLeftCell="F8" zoomScale="89" zoomScaleNormal="89" zoomScalePageLayoutView="87" workbookViewId="0">
      <selection activeCell="H8" sqref="H8"/>
    </sheetView>
  </sheetViews>
  <sheetFormatPr defaultColWidth="8.86328125" defaultRowHeight="14.25" x14ac:dyDescent="0.45"/>
  <cols>
    <col min="1" max="1" width="2.1328125" customWidth="1"/>
    <col min="2" max="2" width="2.3984375" customWidth="1"/>
    <col min="3" max="3" width="22.3984375" style="7" customWidth="1"/>
    <col min="4" max="4" width="15.3984375" customWidth="1"/>
    <col min="5" max="5" width="45.86328125" customWidth="1"/>
    <col min="6" max="6" width="33.86328125" customWidth="1"/>
    <col min="7" max="7" width="29.53125" customWidth="1"/>
    <col min="8" max="8" width="88.3984375" customWidth="1"/>
    <col min="9" max="9" width="47.86328125" customWidth="1"/>
    <col min="10" max="10" width="2.3984375" customWidth="1"/>
    <col min="11" max="11" width="2" customWidth="1"/>
    <col min="12" max="12" width="40.3984375" customWidth="1"/>
  </cols>
  <sheetData>
    <row r="1" spans="1:52" ht="14.65" thickBot="1" x14ac:dyDescent="0.5">
      <c r="A1" s="1"/>
      <c r="B1" s="1"/>
      <c r="C1" s="15"/>
      <c r="D1" s="1"/>
      <c r="E1" s="1"/>
      <c r="F1" s="1"/>
      <c r="G1" s="1"/>
      <c r="J1" s="1"/>
    </row>
    <row r="2" spans="1:52" ht="14.65" thickBot="1" x14ac:dyDescent="0.5">
      <c r="A2" s="1"/>
      <c r="B2" s="26"/>
      <c r="C2" s="27"/>
      <c r="D2" s="28"/>
      <c r="E2" s="28"/>
      <c r="F2" s="28"/>
      <c r="G2" s="28"/>
      <c r="H2" s="72"/>
      <c r="I2" s="72"/>
      <c r="J2" s="29"/>
    </row>
    <row r="3" spans="1:52" ht="20.25" thickBot="1" x14ac:dyDescent="0.55000000000000004">
      <c r="A3" s="1"/>
      <c r="B3" s="74"/>
      <c r="C3" s="563" t="s">
        <v>249</v>
      </c>
      <c r="D3" s="564"/>
      <c r="E3" s="564"/>
      <c r="F3" s="564"/>
      <c r="G3" s="564"/>
      <c r="H3" s="564"/>
      <c r="I3" s="565"/>
      <c r="J3" s="76"/>
    </row>
    <row r="4" spans="1:52" ht="15" customHeight="1" x14ac:dyDescent="0.45">
      <c r="A4" s="1"/>
      <c r="B4" s="30"/>
      <c r="C4" s="604" t="s">
        <v>222</v>
      </c>
      <c r="D4" s="604"/>
      <c r="E4" s="604"/>
      <c r="F4" s="604"/>
      <c r="G4" s="604"/>
      <c r="H4" s="604"/>
      <c r="I4" s="604"/>
      <c r="J4" s="31"/>
    </row>
    <row r="5" spans="1:52" ht="15" customHeight="1" x14ac:dyDescent="0.45">
      <c r="A5" s="1"/>
      <c r="B5" s="30"/>
      <c r="C5" s="97"/>
      <c r="D5" s="97"/>
      <c r="E5" s="97"/>
      <c r="F5" s="97"/>
      <c r="G5" s="97"/>
      <c r="H5" s="97"/>
      <c r="I5" s="97"/>
      <c r="J5" s="31"/>
    </row>
    <row r="6" spans="1:52" x14ac:dyDescent="0.45">
      <c r="A6" s="1"/>
      <c r="B6" s="30"/>
      <c r="C6" s="32"/>
      <c r="D6" s="33"/>
      <c r="E6" s="33"/>
      <c r="F6" s="33"/>
      <c r="G6" s="33"/>
      <c r="H6" s="75"/>
      <c r="I6" s="75"/>
      <c r="J6" s="31"/>
    </row>
    <row r="7" spans="1:52" ht="15.75" customHeight="1" thickBot="1" x14ac:dyDescent="0.5">
      <c r="A7" s="1"/>
      <c r="B7" s="30"/>
      <c r="C7" s="32"/>
      <c r="D7" s="607" t="s">
        <v>250</v>
      </c>
      <c r="E7" s="607"/>
      <c r="F7" s="607" t="s">
        <v>254</v>
      </c>
      <c r="G7" s="607"/>
      <c r="H7" s="83" t="s">
        <v>255</v>
      </c>
      <c r="I7" s="83" t="s">
        <v>231</v>
      </c>
      <c r="J7" s="31"/>
    </row>
    <row r="8" spans="1:52" s="7" customFormat="1" ht="407.2" customHeight="1" thickBot="1" x14ac:dyDescent="0.5">
      <c r="A8" s="15"/>
      <c r="B8" s="34"/>
      <c r="C8" s="450" t="s">
        <v>247</v>
      </c>
      <c r="D8" s="605" t="s">
        <v>956</v>
      </c>
      <c r="E8" s="606"/>
      <c r="F8" s="586" t="s">
        <v>934</v>
      </c>
      <c r="G8" s="587"/>
      <c r="H8" s="451" t="s">
        <v>1024</v>
      </c>
      <c r="I8" s="452" t="s">
        <v>226</v>
      </c>
      <c r="J8" s="35"/>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7" customFormat="1" ht="408.75" customHeight="1" thickBot="1" x14ac:dyDescent="0.5">
      <c r="A9" s="15"/>
      <c r="B9" s="34"/>
      <c r="C9" s="450"/>
      <c r="D9" s="571" t="s">
        <v>1025</v>
      </c>
      <c r="E9" s="595"/>
      <c r="F9" s="571" t="s">
        <v>836</v>
      </c>
      <c r="G9" s="595"/>
      <c r="H9" s="451" t="s">
        <v>1026</v>
      </c>
      <c r="I9" s="453" t="s">
        <v>226</v>
      </c>
      <c r="J9" s="35"/>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7" customFormat="1" ht="408.75" customHeight="1" thickBot="1" x14ac:dyDescent="0.5">
      <c r="A10" s="15"/>
      <c r="B10" s="34"/>
      <c r="C10" s="450"/>
      <c r="D10" s="571" t="s">
        <v>930</v>
      </c>
      <c r="E10" s="595"/>
      <c r="F10" s="571" t="s">
        <v>1027</v>
      </c>
      <c r="G10" s="595"/>
      <c r="H10" s="451" t="s">
        <v>958</v>
      </c>
      <c r="I10" s="453" t="s">
        <v>226</v>
      </c>
      <c r="J10" s="35"/>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7" customFormat="1" ht="409.5" customHeight="1" thickBot="1" x14ac:dyDescent="0.5">
      <c r="A11" s="15"/>
      <c r="B11" s="34"/>
      <c r="C11" s="450"/>
      <c r="D11" s="596" t="s">
        <v>957</v>
      </c>
      <c r="E11" s="595"/>
      <c r="F11" s="596" t="s">
        <v>921</v>
      </c>
      <c r="G11" s="595"/>
      <c r="H11" s="454" t="s">
        <v>1028</v>
      </c>
      <c r="I11" s="455" t="s">
        <v>226</v>
      </c>
      <c r="J11" s="35"/>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7" customFormat="1" ht="18.75" customHeight="1" thickBot="1" x14ac:dyDescent="0.5">
      <c r="A12" s="15"/>
      <c r="B12" s="34"/>
      <c r="C12" s="20"/>
      <c r="D12" s="18"/>
      <c r="E12" s="18"/>
      <c r="F12" s="456"/>
      <c r="G12" s="456"/>
      <c r="H12" s="457" t="s">
        <v>251</v>
      </c>
      <c r="I12" s="476" t="s">
        <v>226</v>
      </c>
      <c r="J12" s="35"/>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7" customFormat="1" ht="18.75" customHeight="1" x14ac:dyDescent="0.45">
      <c r="A13" s="15"/>
      <c r="B13" s="34"/>
      <c r="C13" s="20"/>
      <c r="D13" s="18"/>
      <c r="E13" s="18"/>
      <c r="F13" s="18"/>
      <c r="G13" s="18"/>
      <c r="H13" s="458"/>
      <c r="I13" s="21"/>
      <c r="J13" s="35"/>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7" customFormat="1" ht="14.65" thickBot="1" x14ac:dyDescent="0.5">
      <c r="A14" s="15"/>
      <c r="B14" s="34"/>
      <c r="C14" s="20"/>
      <c r="D14" s="594" t="s">
        <v>795</v>
      </c>
      <c r="E14" s="594"/>
      <c r="F14" s="594"/>
      <c r="G14" s="594"/>
      <c r="H14" s="594"/>
      <c r="I14" s="594"/>
      <c r="J14" s="35"/>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7" customFormat="1" ht="30.75" customHeight="1" thickBot="1" x14ac:dyDescent="0.5">
      <c r="A15" s="15"/>
      <c r="B15" s="34"/>
      <c r="C15" s="20"/>
      <c r="D15" s="459" t="s">
        <v>60</v>
      </c>
      <c r="E15" s="588" t="s">
        <v>923</v>
      </c>
      <c r="F15" s="589"/>
      <c r="G15" s="589"/>
      <c r="H15" s="590"/>
      <c r="I15" s="18"/>
      <c r="J15" s="3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7" customFormat="1" ht="15.75" thickBot="1" x14ac:dyDescent="0.5">
      <c r="A16" s="15"/>
      <c r="B16" s="34"/>
      <c r="C16" s="20"/>
      <c r="D16" s="459" t="s">
        <v>62</v>
      </c>
      <c r="E16" s="591" t="s">
        <v>922</v>
      </c>
      <c r="F16" s="592"/>
      <c r="G16" s="592"/>
      <c r="H16" s="593"/>
      <c r="I16" s="18"/>
      <c r="J16" s="35"/>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7" customFormat="1" ht="13.5" customHeight="1" x14ac:dyDescent="0.45">
      <c r="A17" s="15"/>
      <c r="B17" s="34"/>
      <c r="C17" s="20"/>
      <c r="D17" s="18"/>
      <c r="E17" s="18"/>
      <c r="F17" s="18"/>
      <c r="G17" s="18"/>
      <c r="H17" s="18"/>
      <c r="I17" s="18"/>
      <c r="J17" s="35"/>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7" customFormat="1" ht="30.75" customHeight="1" thickBot="1" x14ac:dyDescent="0.5">
      <c r="A18" s="15"/>
      <c r="B18" s="34"/>
      <c r="C18" s="541" t="s">
        <v>223</v>
      </c>
      <c r="D18" s="541"/>
      <c r="E18" s="541"/>
      <c r="F18" s="541"/>
      <c r="G18" s="541"/>
      <c r="H18" s="541"/>
      <c r="I18"/>
      <c r="J18" s="35"/>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7" customFormat="1" ht="30.75" customHeight="1" x14ac:dyDescent="0.45">
      <c r="A19" s="15"/>
      <c r="B19" s="34"/>
      <c r="C19" s="460"/>
      <c r="D19" s="577" t="s">
        <v>1029</v>
      </c>
      <c r="E19" s="578"/>
      <c r="F19" s="578"/>
      <c r="G19" s="578"/>
      <c r="H19" s="578"/>
      <c r="I19" s="579"/>
      <c r="J19" s="35"/>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7" customFormat="1" ht="30.75" customHeight="1" x14ac:dyDescent="0.45">
      <c r="A20" s="15"/>
      <c r="B20" s="34"/>
      <c r="C20" s="460"/>
      <c r="D20" s="580"/>
      <c r="E20" s="581"/>
      <c r="F20" s="581"/>
      <c r="G20" s="581"/>
      <c r="H20" s="581"/>
      <c r="I20" s="582"/>
      <c r="J20" s="35"/>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7" customFormat="1" ht="1.05" customHeight="1" x14ac:dyDescent="0.45">
      <c r="A21" s="15"/>
      <c r="B21" s="34"/>
      <c r="C21" s="460"/>
      <c r="D21" s="580"/>
      <c r="E21" s="581"/>
      <c r="F21" s="581"/>
      <c r="G21" s="581"/>
      <c r="H21" s="581"/>
      <c r="I21" s="582"/>
      <c r="J21" s="35"/>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7" customFormat="1" ht="54.7" customHeight="1" thickBot="1" x14ac:dyDescent="0.5">
      <c r="A22" s="15"/>
      <c r="B22" s="34"/>
      <c r="C22" s="460"/>
      <c r="D22" s="583"/>
      <c r="E22" s="584"/>
      <c r="F22" s="584"/>
      <c r="G22" s="584"/>
      <c r="H22" s="584"/>
      <c r="I22" s="585"/>
      <c r="J22" s="35"/>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7" customFormat="1" x14ac:dyDescent="0.45">
      <c r="A23" s="15"/>
      <c r="B23" s="34"/>
      <c r="C23" s="460"/>
      <c r="D23" s="460"/>
      <c r="E23" s="460"/>
      <c r="F23" s="460"/>
      <c r="G23" s="460"/>
      <c r="H23"/>
      <c r="I23"/>
      <c r="J23" s="35"/>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ht="15.75" customHeight="1" thickBot="1" x14ac:dyDescent="0.5">
      <c r="A24" s="1"/>
      <c r="B24" s="34"/>
      <c r="C24" s="461"/>
      <c r="D24" s="599" t="s">
        <v>250</v>
      </c>
      <c r="E24" s="599"/>
      <c r="F24" s="599" t="s">
        <v>254</v>
      </c>
      <c r="G24" s="599"/>
      <c r="H24" s="462" t="s">
        <v>255</v>
      </c>
      <c r="I24" s="462" t="s">
        <v>231</v>
      </c>
      <c r="J24" s="35"/>
    </row>
    <row r="25" spans="1:52" ht="227.55" customHeight="1" thickBot="1" x14ac:dyDescent="0.5">
      <c r="A25" s="1"/>
      <c r="B25" s="34"/>
      <c r="C25" s="450" t="s">
        <v>248</v>
      </c>
      <c r="D25" s="630" t="s">
        <v>790</v>
      </c>
      <c r="E25" s="631"/>
      <c r="F25" s="632" t="s">
        <v>924</v>
      </c>
      <c r="G25" s="633"/>
      <c r="H25" s="389" t="s">
        <v>1030</v>
      </c>
      <c r="I25" s="411" t="s">
        <v>20</v>
      </c>
      <c r="J25" s="35"/>
    </row>
    <row r="26" spans="1:52" ht="131.19999999999999" customHeight="1" thickBot="1" x14ac:dyDescent="0.5">
      <c r="A26" s="1"/>
      <c r="B26" s="34"/>
      <c r="C26" s="450"/>
      <c r="D26" s="634" t="s">
        <v>791</v>
      </c>
      <c r="E26" s="635"/>
      <c r="F26" s="632" t="s">
        <v>812</v>
      </c>
      <c r="G26" s="633"/>
      <c r="H26" s="389" t="s">
        <v>991</v>
      </c>
      <c r="I26" s="411" t="s">
        <v>20</v>
      </c>
      <c r="J26" s="35"/>
    </row>
    <row r="27" spans="1:52" ht="127.5" customHeight="1" thickBot="1" x14ac:dyDescent="0.5">
      <c r="A27" s="1"/>
      <c r="B27" s="34"/>
      <c r="C27" s="450"/>
      <c r="D27" s="634" t="s">
        <v>769</v>
      </c>
      <c r="E27" s="635"/>
      <c r="F27" s="632" t="s">
        <v>813</v>
      </c>
      <c r="G27" s="633"/>
      <c r="H27" s="389" t="s">
        <v>992</v>
      </c>
      <c r="I27" s="411" t="s">
        <v>20</v>
      </c>
      <c r="J27" s="35"/>
    </row>
    <row r="28" spans="1:52" ht="18.75" customHeight="1" thickBot="1" x14ac:dyDescent="0.5">
      <c r="A28" s="1"/>
      <c r="B28" s="34"/>
      <c r="C28" s="21"/>
      <c r="D28" s="21"/>
      <c r="E28" s="21"/>
      <c r="F28" s="21"/>
      <c r="G28" s="21"/>
      <c r="H28" s="458" t="s">
        <v>251</v>
      </c>
      <c r="I28" s="474" t="s">
        <v>20</v>
      </c>
      <c r="J28" s="35"/>
    </row>
    <row r="29" spans="1:52" ht="14.65" thickBot="1" x14ac:dyDescent="0.5">
      <c r="A29" s="1"/>
      <c r="B29" s="34"/>
      <c r="C29" s="21"/>
      <c r="D29" s="463" t="s">
        <v>795</v>
      </c>
      <c r="F29" s="21"/>
      <c r="G29" s="21"/>
      <c r="H29" s="458"/>
      <c r="I29" s="21"/>
      <c r="J29" s="35"/>
    </row>
    <row r="30" spans="1:52" ht="15.75" thickBot="1" x14ac:dyDescent="0.5">
      <c r="A30" s="1"/>
      <c r="B30" s="34"/>
      <c r="C30" s="21"/>
      <c r="D30" s="459" t="s">
        <v>60</v>
      </c>
      <c r="E30" s="629" t="s">
        <v>920</v>
      </c>
      <c r="F30" s="597"/>
      <c r="G30" s="597"/>
      <c r="H30" s="598"/>
      <c r="I30" s="21"/>
      <c r="J30" s="35"/>
    </row>
    <row r="31" spans="1:52" ht="15.75" thickBot="1" x14ac:dyDescent="0.5">
      <c r="A31" s="1"/>
      <c r="B31" s="34"/>
      <c r="C31" s="21"/>
      <c r="D31" s="459" t="s">
        <v>62</v>
      </c>
      <c r="E31" s="591" t="s">
        <v>888</v>
      </c>
      <c r="F31" s="597"/>
      <c r="G31" s="597"/>
      <c r="H31" s="598"/>
      <c r="I31" s="21"/>
      <c r="J31" s="35"/>
    </row>
    <row r="32" spans="1:52" x14ac:dyDescent="0.45">
      <c r="A32" s="1"/>
      <c r="B32" s="34"/>
      <c r="C32" s="21"/>
      <c r="D32" s="21"/>
      <c r="E32" s="21"/>
      <c r="F32" s="21"/>
      <c r="G32" s="21"/>
      <c r="H32" s="458"/>
      <c r="I32" s="21"/>
      <c r="J32" s="35"/>
    </row>
    <row r="33" spans="1:52" ht="15.75" customHeight="1" thickBot="1" x14ac:dyDescent="0.5">
      <c r="A33" s="1"/>
      <c r="B33" s="34"/>
      <c r="C33" s="461"/>
      <c r="D33" s="599" t="s">
        <v>250</v>
      </c>
      <c r="E33" s="599"/>
      <c r="F33" s="599" t="s">
        <v>254</v>
      </c>
      <c r="G33" s="599"/>
      <c r="H33" s="462" t="s">
        <v>255</v>
      </c>
      <c r="I33" s="462" t="s">
        <v>231</v>
      </c>
      <c r="J33" s="35"/>
    </row>
    <row r="34" spans="1:52" ht="204.7" customHeight="1" thickBot="1" x14ac:dyDescent="0.5">
      <c r="A34" s="1"/>
      <c r="B34" s="34"/>
      <c r="C34" s="450" t="s">
        <v>276</v>
      </c>
      <c r="D34" s="602" t="s">
        <v>851</v>
      </c>
      <c r="E34" s="603"/>
      <c r="F34" s="600" t="str">
        <f>[2]Sheet1!A1</f>
        <v xml:space="preserve">The project will rehabilitate upland wetlands in the 5 watersheds and will strive to strengthen the integrity of the forest landscape and the forest water provisioning services by removal of invasive alien species.  It will endeavour to improve the water </v>
      </c>
      <c r="G34" s="601"/>
      <c r="H34" s="477" t="s">
        <v>935</v>
      </c>
      <c r="I34" s="464" t="s">
        <v>20</v>
      </c>
      <c r="J34" s="35"/>
    </row>
    <row r="35" spans="1:52" ht="132.69999999999999" customHeight="1" thickBot="1" x14ac:dyDescent="0.5">
      <c r="A35" s="1"/>
      <c r="B35" s="34"/>
      <c r="C35" s="450"/>
      <c r="D35" s="602" t="s">
        <v>852</v>
      </c>
      <c r="E35" s="603"/>
      <c r="F35" s="611" t="s">
        <v>878</v>
      </c>
      <c r="G35" s="612"/>
      <c r="H35" s="478" t="s">
        <v>900</v>
      </c>
      <c r="I35" s="465" t="s">
        <v>20</v>
      </c>
      <c r="J35" s="35"/>
    </row>
    <row r="36" spans="1:52" ht="211.05" customHeight="1" thickBot="1" x14ac:dyDescent="0.5">
      <c r="A36" s="1"/>
      <c r="B36" s="34"/>
      <c r="C36" s="450"/>
      <c r="D36" s="602" t="s">
        <v>853</v>
      </c>
      <c r="E36" s="603"/>
      <c r="F36" s="621" t="s">
        <v>879</v>
      </c>
      <c r="G36" s="622"/>
      <c r="H36" s="479" t="s">
        <v>936</v>
      </c>
      <c r="I36" s="465" t="s">
        <v>20</v>
      </c>
      <c r="J36" s="35"/>
    </row>
    <row r="37" spans="1:52" ht="21.75" customHeight="1" thickBot="1" x14ac:dyDescent="0.5">
      <c r="A37" s="1"/>
      <c r="B37" s="34"/>
      <c r="C37" s="21"/>
      <c r="D37" s="628"/>
      <c r="E37" s="628"/>
      <c r="F37" s="466"/>
      <c r="G37" s="466"/>
      <c r="H37" s="467" t="s">
        <v>251</v>
      </c>
      <c r="I37" s="475" t="s">
        <v>20</v>
      </c>
      <c r="J37" s="35"/>
    </row>
    <row r="38" spans="1:52" ht="14.65" thickBot="1" x14ac:dyDescent="0.5">
      <c r="A38" s="1"/>
      <c r="B38" s="34"/>
      <c r="C38" s="21"/>
      <c r="D38" s="463" t="s">
        <v>795</v>
      </c>
      <c r="F38" s="21"/>
      <c r="G38" s="21"/>
      <c r="H38" s="458"/>
      <c r="I38" s="21"/>
      <c r="J38" s="35"/>
    </row>
    <row r="39" spans="1:52" ht="14.65" thickBot="1" x14ac:dyDescent="0.5">
      <c r="A39" s="1"/>
      <c r="B39" s="34"/>
      <c r="C39" s="21"/>
      <c r="D39" s="459" t="s">
        <v>60</v>
      </c>
      <c r="E39" s="623" t="s">
        <v>837</v>
      </c>
      <c r="F39" s="619"/>
      <c r="G39" s="619"/>
      <c r="H39" s="620"/>
      <c r="I39" s="21"/>
      <c r="J39" s="35"/>
    </row>
    <row r="40" spans="1:52" ht="14.65" thickBot="1" x14ac:dyDescent="0.5">
      <c r="A40" s="1"/>
      <c r="B40" s="34"/>
      <c r="C40" s="21"/>
      <c r="D40" s="459" t="s">
        <v>62</v>
      </c>
      <c r="E40" s="591" t="s">
        <v>822</v>
      </c>
      <c r="F40" s="619"/>
      <c r="G40" s="619"/>
      <c r="H40" s="620"/>
      <c r="I40" s="21"/>
      <c r="J40" s="35"/>
    </row>
    <row r="41" spans="1:52" ht="22.5" customHeight="1" thickBot="1" x14ac:dyDescent="0.5">
      <c r="A41" s="1"/>
      <c r="B41" s="34"/>
      <c r="C41" s="21"/>
      <c r="D41" s="459"/>
      <c r="E41" s="21"/>
      <c r="F41" s="21"/>
      <c r="G41" s="21"/>
      <c r="H41" s="21"/>
      <c r="I41" s="21"/>
      <c r="J41" s="35"/>
    </row>
    <row r="42" spans="1:52" ht="193.05" customHeight="1" thickBot="1" x14ac:dyDescent="0.5">
      <c r="A42" s="1"/>
      <c r="B42" s="34"/>
      <c r="D42" s="624" t="s">
        <v>256</v>
      </c>
      <c r="E42" s="624"/>
      <c r="F42" s="625" t="s">
        <v>1023</v>
      </c>
      <c r="G42" s="626"/>
      <c r="H42" s="626"/>
      <c r="I42" s="627"/>
      <c r="J42" s="35"/>
    </row>
    <row r="43" spans="1:52" s="7" customFormat="1" ht="18.75" customHeight="1" x14ac:dyDescent="0.45">
      <c r="A43" s="15"/>
      <c r="B43" s="34"/>
      <c r="C43" s="468"/>
      <c r="D43" s="468"/>
      <c r="E43" s="468"/>
      <c r="F43" s="468"/>
      <c r="G43" s="468"/>
      <c r="H43"/>
      <c r="I43"/>
      <c r="J43" s="35"/>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row>
    <row r="44" spans="1:52" s="7" customFormat="1" ht="15.75" customHeight="1" thickBot="1" x14ac:dyDescent="0.5">
      <c r="A44" s="15"/>
      <c r="B44" s="34"/>
      <c r="C44" s="21"/>
      <c r="D44" s="2"/>
      <c r="E44" s="2"/>
      <c r="F44" s="2"/>
      <c r="G44" s="469" t="s">
        <v>224</v>
      </c>
      <c r="H44"/>
      <c r="I44"/>
      <c r="J44" s="35"/>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row>
    <row r="45" spans="1:52" s="7" customFormat="1" ht="78" customHeight="1" x14ac:dyDescent="0.45">
      <c r="A45" s="15"/>
      <c r="B45" s="34"/>
      <c r="C45" s="21"/>
      <c r="D45" s="2"/>
      <c r="E45" s="2"/>
      <c r="F45" s="470" t="s">
        <v>225</v>
      </c>
      <c r="G45" s="613" t="s">
        <v>794</v>
      </c>
      <c r="H45" s="614"/>
      <c r="I45" s="615"/>
      <c r="J45" s="3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row>
    <row r="46" spans="1:52" s="7" customFormat="1" ht="54.75" customHeight="1" x14ac:dyDescent="0.45">
      <c r="A46" s="15"/>
      <c r="B46" s="34"/>
      <c r="C46" s="21"/>
      <c r="D46" s="2"/>
      <c r="E46" s="2"/>
      <c r="F46" s="471" t="s">
        <v>226</v>
      </c>
      <c r="G46" s="616" t="s">
        <v>282</v>
      </c>
      <c r="H46" s="617"/>
      <c r="I46" s="618"/>
      <c r="J46" s="35"/>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row>
    <row r="47" spans="1:52" s="7" customFormat="1" ht="58.5" customHeight="1" x14ac:dyDescent="0.45">
      <c r="A47" s="15"/>
      <c r="B47" s="34"/>
      <c r="C47" s="21"/>
      <c r="D47" s="2"/>
      <c r="E47" s="2"/>
      <c r="F47" s="471" t="s">
        <v>227</v>
      </c>
      <c r="G47" s="616" t="s">
        <v>283</v>
      </c>
      <c r="H47" s="617"/>
      <c r="I47" s="618"/>
      <c r="J47" s="35"/>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row>
    <row r="48" spans="1:52" ht="60" customHeight="1" x14ac:dyDescent="0.45">
      <c r="A48" s="1"/>
      <c r="B48" s="34"/>
      <c r="C48" s="21"/>
      <c r="D48" s="2"/>
      <c r="E48" s="2"/>
      <c r="F48" s="471" t="s">
        <v>228</v>
      </c>
      <c r="G48" s="616" t="s">
        <v>284</v>
      </c>
      <c r="H48" s="617"/>
      <c r="I48" s="618"/>
      <c r="J48" s="35"/>
    </row>
    <row r="49" spans="1:10" ht="54" customHeight="1" x14ac:dyDescent="0.45">
      <c r="A49" s="1"/>
      <c r="B49" s="30"/>
      <c r="C49" s="21"/>
      <c r="D49" s="2"/>
      <c r="E49" s="2"/>
      <c r="F49" s="471" t="s">
        <v>229</v>
      </c>
      <c r="G49" s="616" t="s">
        <v>285</v>
      </c>
      <c r="H49" s="617"/>
      <c r="I49" s="618"/>
      <c r="J49" s="31"/>
    </row>
    <row r="50" spans="1:10" ht="61.5" customHeight="1" thickBot="1" x14ac:dyDescent="0.5">
      <c r="A50" s="1"/>
      <c r="B50" s="30"/>
      <c r="C50" s="21"/>
      <c r="D50" s="2"/>
      <c r="E50" s="2"/>
      <c r="F50" s="472" t="s">
        <v>230</v>
      </c>
      <c r="G50" s="608" t="s">
        <v>286</v>
      </c>
      <c r="H50" s="609"/>
      <c r="I50" s="610"/>
      <c r="J50" s="31"/>
    </row>
    <row r="51" spans="1:10" ht="14.65" thickBot="1" x14ac:dyDescent="0.5">
      <c r="A51" s="1"/>
      <c r="B51" s="37"/>
      <c r="C51" s="38"/>
      <c r="D51" s="39"/>
      <c r="E51" s="39"/>
      <c r="F51" s="39"/>
      <c r="G51" s="39"/>
      <c r="H51" s="84"/>
      <c r="I51" s="84"/>
      <c r="J51" s="40"/>
    </row>
    <row r="52" spans="1:10" ht="50.25" customHeight="1" x14ac:dyDescent="0.45">
      <c r="A52" s="1"/>
      <c r="C52"/>
    </row>
    <row r="53" spans="1:10" ht="50.25" customHeight="1" x14ac:dyDescent="0.45">
      <c r="A53" s="1"/>
      <c r="C53"/>
    </row>
    <row r="54" spans="1:10" ht="49.5" customHeight="1" x14ac:dyDescent="0.45">
      <c r="A54" s="1"/>
      <c r="C54"/>
    </row>
    <row r="55" spans="1:10" ht="50.25" customHeight="1" x14ac:dyDescent="0.45">
      <c r="A55" s="1"/>
      <c r="C55"/>
    </row>
    <row r="56" spans="1:10" ht="50.25" customHeight="1" x14ac:dyDescent="0.45">
      <c r="A56" s="1"/>
      <c r="C56"/>
    </row>
    <row r="57" spans="1:10" ht="50.25" customHeight="1" x14ac:dyDescent="0.45">
      <c r="A57" s="1"/>
      <c r="C57"/>
    </row>
    <row r="58" spans="1:10" x14ac:dyDescent="0.45">
      <c r="A58" s="1"/>
      <c r="C58"/>
    </row>
    <row r="59" spans="1:10" x14ac:dyDescent="0.45">
      <c r="A59" s="1"/>
      <c r="C59"/>
    </row>
    <row r="60" spans="1:10" x14ac:dyDescent="0.45">
      <c r="A60" s="1"/>
      <c r="C60"/>
    </row>
    <row r="61" spans="1:10" x14ac:dyDescent="0.45">
      <c r="C61"/>
    </row>
    <row r="62" spans="1:10" x14ac:dyDescent="0.45">
      <c r="C62"/>
    </row>
    <row r="63" spans="1:10" x14ac:dyDescent="0.45">
      <c r="C63"/>
    </row>
    <row r="64" spans="1:10" x14ac:dyDescent="0.45">
      <c r="C64"/>
    </row>
    <row r="65" spans="3:3" x14ac:dyDescent="0.45">
      <c r="C65"/>
    </row>
    <row r="66" spans="3:3" x14ac:dyDescent="0.45">
      <c r="C66"/>
    </row>
    <row r="67" spans="3:3" x14ac:dyDescent="0.45">
      <c r="C67"/>
    </row>
    <row r="68" spans="3:3" x14ac:dyDescent="0.45">
      <c r="C68"/>
    </row>
    <row r="69" spans="3:3" x14ac:dyDescent="0.45">
      <c r="C69"/>
    </row>
    <row r="70" spans="3:3" x14ac:dyDescent="0.45">
      <c r="C70"/>
    </row>
    <row r="71" spans="3:3" x14ac:dyDescent="0.45">
      <c r="C71"/>
    </row>
    <row r="72" spans="3:3" x14ac:dyDescent="0.45">
      <c r="C72"/>
    </row>
    <row r="73" spans="3:3" x14ac:dyDescent="0.45">
      <c r="C73"/>
    </row>
    <row r="74" spans="3:3" x14ac:dyDescent="0.45">
      <c r="C74"/>
    </row>
    <row r="75" spans="3:3" x14ac:dyDescent="0.45">
      <c r="C75"/>
    </row>
    <row r="76" spans="3:3" x14ac:dyDescent="0.45">
      <c r="C76"/>
    </row>
    <row r="77" spans="3:3" x14ac:dyDescent="0.45">
      <c r="C77"/>
    </row>
    <row r="78" spans="3:3" x14ac:dyDescent="0.45">
      <c r="C78"/>
    </row>
    <row r="79" spans="3:3" x14ac:dyDescent="0.45">
      <c r="C79"/>
    </row>
    <row r="80" spans="3:3" x14ac:dyDescent="0.45">
      <c r="C80"/>
    </row>
    <row r="81" spans="3:3" x14ac:dyDescent="0.45">
      <c r="C81"/>
    </row>
    <row r="82" spans="3:3" x14ac:dyDescent="0.45">
      <c r="C82"/>
    </row>
    <row r="83" spans="3:3" x14ac:dyDescent="0.45">
      <c r="C83"/>
    </row>
    <row r="84" spans="3:3" x14ac:dyDescent="0.45">
      <c r="C84"/>
    </row>
    <row r="85" spans="3:3" x14ac:dyDescent="0.45">
      <c r="C85"/>
    </row>
    <row r="86" spans="3:3" x14ac:dyDescent="0.45">
      <c r="C86"/>
    </row>
    <row r="87" spans="3:3" x14ac:dyDescent="0.45">
      <c r="C87"/>
    </row>
    <row r="88" spans="3:3" x14ac:dyDescent="0.45">
      <c r="C88"/>
    </row>
    <row r="89" spans="3:3" x14ac:dyDescent="0.45">
      <c r="C89"/>
    </row>
    <row r="90" spans="3:3" x14ac:dyDescent="0.45">
      <c r="C90"/>
    </row>
    <row r="91" spans="3:3" x14ac:dyDescent="0.45">
      <c r="C91"/>
    </row>
    <row r="92" spans="3:3" x14ac:dyDescent="0.45">
      <c r="C92"/>
    </row>
    <row r="93" spans="3:3" x14ac:dyDescent="0.45">
      <c r="C93"/>
    </row>
    <row r="94" spans="3:3" x14ac:dyDescent="0.45">
      <c r="C94"/>
    </row>
    <row r="95" spans="3:3" x14ac:dyDescent="0.45">
      <c r="C95"/>
    </row>
    <row r="96" spans="3:3" x14ac:dyDescent="0.45">
      <c r="C96"/>
    </row>
    <row r="97" spans="3:3" x14ac:dyDescent="0.45">
      <c r="C97"/>
    </row>
    <row r="98" spans="3:3" x14ac:dyDescent="0.45">
      <c r="C98"/>
    </row>
    <row r="99" spans="3:3" x14ac:dyDescent="0.45">
      <c r="C99"/>
    </row>
  </sheetData>
  <customSheetViews>
    <customSheetView guid="{8F0D285A-0224-4C31-92C2-6C61BAA6C63C}" scale="80">
      <selection activeCell="D8" sqref="D8:E8"/>
      <pageMargins left="0.7" right="0.7" top="0.75" bottom="0.75" header="0.3" footer="0.3"/>
      <pageSetup orientation="landscape"/>
    </customSheetView>
  </customSheetViews>
  <mergeCells count="46">
    <mergeCell ref="E30:H30"/>
    <mergeCell ref="D24:E24"/>
    <mergeCell ref="F24:G24"/>
    <mergeCell ref="D25:E25"/>
    <mergeCell ref="F25:G25"/>
    <mergeCell ref="D26:E26"/>
    <mergeCell ref="F26:G26"/>
    <mergeCell ref="D27:E27"/>
    <mergeCell ref="F27:G27"/>
    <mergeCell ref="G50:I50"/>
    <mergeCell ref="F35:G35"/>
    <mergeCell ref="G45:I45"/>
    <mergeCell ref="G46:I46"/>
    <mergeCell ref="G47:I47"/>
    <mergeCell ref="G48:I48"/>
    <mergeCell ref="G49:I49"/>
    <mergeCell ref="E40:H40"/>
    <mergeCell ref="D35:E35"/>
    <mergeCell ref="F36:G36"/>
    <mergeCell ref="D36:E36"/>
    <mergeCell ref="E39:H39"/>
    <mergeCell ref="D42:E42"/>
    <mergeCell ref="F42:I42"/>
    <mergeCell ref="D37:E37"/>
    <mergeCell ref="C3:I3"/>
    <mergeCell ref="C4:I4"/>
    <mergeCell ref="C18:H18"/>
    <mergeCell ref="D8:E8"/>
    <mergeCell ref="D7:E7"/>
    <mergeCell ref="F7:G7"/>
    <mergeCell ref="E31:H31"/>
    <mergeCell ref="D33:E33"/>
    <mergeCell ref="F33:G33"/>
    <mergeCell ref="F34:G34"/>
    <mergeCell ref="D34:E34"/>
    <mergeCell ref="D19:I22"/>
    <mergeCell ref="F8:G8"/>
    <mergeCell ref="E15:H15"/>
    <mergeCell ref="E16:H16"/>
    <mergeCell ref="D14:I14"/>
    <mergeCell ref="D9:E9"/>
    <mergeCell ref="F9:G9"/>
    <mergeCell ref="F10:G10"/>
    <mergeCell ref="D10:E10"/>
    <mergeCell ref="D11:E11"/>
    <mergeCell ref="F11:G11"/>
  </mergeCells>
  <phoneticPr fontId="34" type="noConversion"/>
  <hyperlinks>
    <hyperlink ref="E16" r:id="rId1" display="b.seraphine@pcusey.sc" xr:uid="{00000000-0004-0000-0400-000000000000}"/>
    <hyperlink ref="E31" r:id="rId2" xr:uid="{00000000-0004-0000-0400-000001000000}"/>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K43"/>
  <sheetViews>
    <sheetView topLeftCell="D25" zoomScale="70" zoomScaleNormal="70" zoomScalePageLayoutView="87" workbookViewId="0">
      <selection activeCell="E31" sqref="E31:H31"/>
    </sheetView>
  </sheetViews>
  <sheetFormatPr defaultColWidth="9.1328125" defaultRowHeight="13.9" x14ac:dyDescent="0.45"/>
  <cols>
    <col min="1" max="2" width="1.86328125" style="160" customWidth="1"/>
    <col min="3" max="3" width="50" style="160" customWidth="1"/>
    <col min="4" max="4" width="29.3984375" style="160" customWidth="1"/>
    <col min="5" max="5" width="19.3984375" style="160" customWidth="1"/>
    <col min="6" max="6" width="21.1328125" style="160" customWidth="1"/>
    <col min="7" max="7" width="26.3984375" style="160" customWidth="1"/>
    <col min="8" max="8" width="65.86328125" style="160" customWidth="1"/>
    <col min="9" max="10" width="1.86328125" style="160" customWidth="1"/>
    <col min="11" max="16384" width="9.1328125" style="160"/>
  </cols>
  <sheetData>
    <row r="1" spans="2:9" ht="14.25" thickBot="1" x14ac:dyDescent="0.5"/>
    <row r="2" spans="2:9" ht="14.25" thickBot="1" x14ac:dyDescent="0.5">
      <c r="B2" s="238"/>
      <c r="C2" s="239"/>
      <c r="D2" s="239"/>
      <c r="E2" s="239"/>
      <c r="F2" s="239"/>
      <c r="G2" s="239"/>
      <c r="H2" s="239"/>
      <c r="I2" s="240"/>
    </row>
    <row r="3" spans="2:9" ht="20.25" thickBot="1" x14ac:dyDescent="0.5">
      <c r="B3" s="205"/>
      <c r="C3" s="683" t="s">
        <v>754</v>
      </c>
      <c r="D3" s="684"/>
      <c r="E3" s="684"/>
      <c r="F3" s="684"/>
      <c r="G3" s="684"/>
      <c r="H3" s="685"/>
      <c r="I3" s="241"/>
    </row>
    <row r="4" spans="2:9" x14ac:dyDescent="0.45">
      <c r="B4" s="205"/>
      <c r="C4" s="184"/>
      <c r="D4" s="184"/>
      <c r="E4" s="184"/>
      <c r="F4" s="184"/>
      <c r="G4" s="184"/>
      <c r="H4" s="184"/>
      <c r="I4" s="241"/>
    </row>
    <row r="5" spans="2:9" x14ac:dyDescent="0.45">
      <c r="B5" s="205"/>
      <c r="C5" s="184"/>
      <c r="D5" s="184"/>
      <c r="E5" s="184"/>
      <c r="F5" s="184"/>
      <c r="G5" s="184"/>
      <c r="H5" s="184"/>
      <c r="I5" s="241"/>
    </row>
    <row r="6" spans="2:9" x14ac:dyDescent="0.45">
      <c r="B6" s="205"/>
      <c r="C6" s="242" t="s">
        <v>755</v>
      </c>
      <c r="D6" s="184"/>
      <c r="E6" s="184"/>
      <c r="F6" s="184"/>
      <c r="G6" s="184"/>
      <c r="H6" s="184"/>
      <c r="I6" s="241"/>
    </row>
    <row r="7" spans="2:9" ht="14.25" thickBot="1" x14ac:dyDescent="0.5">
      <c r="B7" s="205"/>
      <c r="C7" s="184"/>
      <c r="D7" s="184"/>
      <c r="E7" s="184"/>
      <c r="F7" s="184"/>
      <c r="G7" s="184"/>
      <c r="H7" s="184"/>
      <c r="I7" s="241"/>
    </row>
    <row r="8" spans="2:9" ht="45" customHeight="1" x14ac:dyDescent="0.45">
      <c r="B8" s="205"/>
      <c r="C8" s="638" t="s">
        <v>725</v>
      </c>
      <c r="D8" s="639"/>
      <c r="E8" s="687" t="s">
        <v>899</v>
      </c>
      <c r="F8" s="688"/>
      <c r="G8" s="688"/>
      <c r="H8" s="689"/>
      <c r="I8" s="241"/>
    </row>
    <row r="9" spans="2:9" ht="67.05" customHeight="1" thickBot="1" x14ac:dyDescent="0.5">
      <c r="B9" s="205"/>
      <c r="C9" s="667" t="s">
        <v>799</v>
      </c>
      <c r="D9" s="668"/>
      <c r="E9" s="691" t="s">
        <v>895</v>
      </c>
      <c r="F9" s="645"/>
      <c r="G9" s="645"/>
      <c r="H9" s="646"/>
      <c r="I9" s="241"/>
    </row>
    <row r="10" spans="2:9" ht="15" customHeight="1" thickBot="1" x14ac:dyDescent="0.5">
      <c r="B10" s="205"/>
      <c r="C10" s="686"/>
      <c r="D10" s="686"/>
      <c r="E10" s="690"/>
      <c r="F10" s="690"/>
      <c r="G10" s="690"/>
      <c r="H10" s="690"/>
      <c r="I10" s="241"/>
    </row>
    <row r="11" spans="2:9" ht="30" customHeight="1" x14ac:dyDescent="0.45">
      <c r="B11" s="205"/>
      <c r="C11" s="680" t="s">
        <v>714</v>
      </c>
      <c r="D11" s="681"/>
      <c r="E11" s="681"/>
      <c r="F11" s="681"/>
      <c r="G11" s="681"/>
      <c r="H11" s="682"/>
      <c r="I11" s="241"/>
    </row>
    <row r="12" spans="2:9" x14ac:dyDescent="0.45">
      <c r="B12" s="205"/>
      <c r="C12" s="229" t="s">
        <v>716</v>
      </c>
      <c r="D12" s="236" t="s">
        <v>717</v>
      </c>
      <c r="E12" s="236" t="s">
        <v>241</v>
      </c>
      <c r="F12" s="236" t="s">
        <v>239</v>
      </c>
      <c r="G12" s="236" t="s">
        <v>675</v>
      </c>
      <c r="H12" s="237" t="s">
        <v>676</v>
      </c>
      <c r="I12" s="241"/>
    </row>
    <row r="13" spans="2:9" ht="405.75" customHeight="1" x14ac:dyDescent="0.45">
      <c r="B13" s="205"/>
      <c r="C13" s="181" t="s">
        <v>781</v>
      </c>
      <c r="D13" s="393"/>
      <c r="E13" s="180" t="s">
        <v>780</v>
      </c>
      <c r="F13" s="180" t="s">
        <v>785</v>
      </c>
      <c r="G13" s="180" t="s">
        <v>782</v>
      </c>
      <c r="H13" s="180" t="s">
        <v>1035</v>
      </c>
      <c r="I13" s="241"/>
    </row>
    <row r="14" spans="2:9" ht="117.75" customHeight="1" x14ac:dyDescent="0.45">
      <c r="B14" s="205"/>
      <c r="C14" s="181" t="s">
        <v>783</v>
      </c>
      <c r="D14" s="393"/>
      <c r="E14" s="180" t="s">
        <v>784</v>
      </c>
      <c r="F14" s="180" t="s">
        <v>786</v>
      </c>
      <c r="G14" s="275" t="s">
        <v>839</v>
      </c>
      <c r="H14" s="180" t="s">
        <v>1036</v>
      </c>
      <c r="I14" s="241"/>
    </row>
    <row r="15" spans="2:9" x14ac:dyDescent="0.45">
      <c r="B15" s="205"/>
      <c r="C15" s="184"/>
      <c r="D15" s="184"/>
      <c r="E15" s="184"/>
      <c r="F15" s="184"/>
      <c r="G15" s="184"/>
      <c r="H15" s="184"/>
      <c r="I15" s="241"/>
    </row>
    <row r="16" spans="2:9" x14ac:dyDescent="0.45">
      <c r="B16" s="205"/>
      <c r="C16" s="196"/>
      <c r="D16" s="184"/>
      <c r="E16" s="184"/>
      <c r="F16" s="184"/>
      <c r="G16" s="184"/>
      <c r="H16" s="184"/>
      <c r="I16" s="241"/>
    </row>
    <row r="17" spans="2:11" x14ac:dyDescent="0.45">
      <c r="B17" s="205"/>
      <c r="C17" s="242" t="s">
        <v>757</v>
      </c>
      <c r="D17" s="184"/>
      <c r="E17" s="184"/>
      <c r="F17" s="184"/>
      <c r="G17" s="184"/>
      <c r="H17" s="184"/>
      <c r="I17" s="241"/>
    </row>
    <row r="18" spans="2:11" ht="14.25" thickBot="1" x14ac:dyDescent="0.5">
      <c r="B18" s="205"/>
      <c r="C18" s="242"/>
      <c r="D18" s="184"/>
      <c r="E18" s="184"/>
      <c r="F18" s="184"/>
      <c r="G18" s="184"/>
      <c r="H18" s="184"/>
      <c r="I18" s="241"/>
    </row>
    <row r="19" spans="2:11" ht="30" customHeight="1" x14ac:dyDescent="0.45">
      <c r="B19" s="205"/>
      <c r="C19" s="671" t="s">
        <v>720</v>
      </c>
      <c r="D19" s="672"/>
      <c r="E19" s="672"/>
      <c r="F19" s="672"/>
      <c r="G19" s="672"/>
      <c r="H19" s="673"/>
      <c r="I19" s="241"/>
    </row>
    <row r="20" spans="2:11" ht="30" customHeight="1" x14ac:dyDescent="0.45">
      <c r="B20" s="205"/>
      <c r="C20" s="677" t="s">
        <v>721</v>
      </c>
      <c r="D20" s="678"/>
      <c r="E20" s="678" t="s">
        <v>676</v>
      </c>
      <c r="F20" s="678"/>
      <c r="G20" s="678"/>
      <c r="H20" s="679"/>
      <c r="I20" s="241"/>
    </row>
    <row r="21" spans="2:11" ht="42.7" customHeight="1" x14ac:dyDescent="0.45">
      <c r="B21" s="205"/>
      <c r="C21" s="674" t="s">
        <v>848</v>
      </c>
      <c r="D21" s="675"/>
      <c r="E21" s="657" t="s">
        <v>1037</v>
      </c>
      <c r="F21" s="648"/>
      <c r="G21" s="648"/>
      <c r="H21" s="649"/>
      <c r="I21" s="241"/>
    </row>
    <row r="22" spans="2:11" ht="32.200000000000003" customHeight="1" x14ac:dyDescent="0.45">
      <c r="B22" s="205"/>
      <c r="C22" s="674" t="s">
        <v>849</v>
      </c>
      <c r="D22" s="675"/>
      <c r="E22" s="647" t="s">
        <v>1038</v>
      </c>
      <c r="F22" s="648"/>
      <c r="G22" s="648"/>
      <c r="H22" s="649"/>
      <c r="I22" s="241"/>
    </row>
    <row r="23" spans="2:11" ht="41.2" customHeight="1" x14ac:dyDescent="0.45">
      <c r="B23" s="205"/>
      <c r="C23" s="674" t="s">
        <v>840</v>
      </c>
      <c r="D23" s="676"/>
      <c r="E23" s="657" t="s">
        <v>896</v>
      </c>
      <c r="F23" s="648"/>
      <c r="G23" s="648"/>
      <c r="H23" s="649"/>
      <c r="I23" s="241"/>
    </row>
    <row r="24" spans="2:11" ht="70.05" customHeight="1" thickBot="1" x14ac:dyDescent="0.5">
      <c r="B24" s="205"/>
      <c r="C24" s="642" t="s">
        <v>787</v>
      </c>
      <c r="D24" s="643"/>
      <c r="E24" s="644" t="s">
        <v>1039</v>
      </c>
      <c r="F24" s="645"/>
      <c r="G24" s="645"/>
      <c r="H24" s="646"/>
      <c r="I24" s="241"/>
    </row>
    <row r="25" spans="2:11" x14ac:dyDescent="0.45">
      <c r="B25" s="205"/>
      <c r="C25" s="184"/>
      <c r="D25" s="184"/>
      <c r="E25" s="184"/>
      <c r="F25" s="184"/>
      <c r="G25" s="184"/>
      <c r="H25" s="184"/>
      <c r="I25" s="241"/>
    </row>
    <row r="26" spans="2:11" x14ac:dyDescent="0.45">
      <c r="B26" s="205"/>
      <c r="C26" s="184"/>
      <c r="D26" s="184"/>
      <c r="E26" s="184"/>
      <c r="F26" s="184"/>
      <c r="G26" s="184"/>
      <c r="H26" s="184"/>
      <c r="I26" s="241"/>
    </row>
    <row r="27" spans="2:11" x14ac:dyDescent="0.45">
      <c r="B27" s="205"/>
      <c r="C27" s="242" t="s">
        <v>756</v>
      </c>
      <c r="D27" s="242"/>
      <c r="E27" s="184"/>
      <c r="F27" s="184"/>
      <c r="G27" s="184"/>
      <c r="H27" s="184"/>
      <c r="I27" s="241"/>
    </row>
    <row r="28" spans="2:11" ht="14.25" thickBot="1" x14ac:dyDescent="0.5">
      <c r="B28" s="205"/>
      <c r="C28" s="243"/>
      <c r="D28" s="184"/>
      <c r="E28" s="184"/>
      <c r="F28" s="184"/>
      <c r="G28" s="184"/>
      <c r="H28" s="184"/>
      <c r="I28" s="241"/>
    </row>
    <row r="29" spans="2:11" ht="45" customHeight="1" x14ac:dyDescent="0.45">
      <c r="B29" s="205"/>
      <c r="C29" s="638" t="s">
        <v>759</v>
      </c>
      <c r="D29" s="639"/>
      <c r="E29" s="665" t="s">
        <v>877</v>
      </c>
      <c r="F29" s="665"/>
      <c r="G29" s="665"/>
      <c r="H29" s="666"/>
      <c r="I29" s="241"/>
    </row>
    <row r="30" spans="2:11" ht="45" customHeight="1" x14ac:dyDescent="0.45">
      <c r="B30" s="205"/>
      <c r="C30" s="640" t="s">
        <v>677</v>
      </c>
      <c r="D30" s="641"/>
      <c r="E30" s="636" t="s">
        <v>1040</v>
      </c>
      <c r="F30" s="636"/>
      <c r="G30" s="636"/>
      <c r="H30" s="637"/>
      <c r="I30" s="241"/>
    </row>
    <row r="31" spans="2:11" ht="88.5" customHeight="1" x14ac:dyDescent="0.45">
      <c r="B31" s="205"/>
      <c r="C31" s="640" t="s">
        <v>760</v>
      </c>
      <c r="D31" s="641"/>
      <c r="E31" s="669" t="s">
        <v>1041</v>
      </c>
      <c r="F31" s="669"/>
      <c r="G31" s="669"/>
      <c r="H31" s="670"/>
      <c r="I31" s="241"/>
      <c r="K31" s="349"/>
    </row>
    <row r="32" spans="2:11" ht="75.75" customHeight="1" x14ac:dyDescent="0.45">
      <c r="B32" s="205"/>
      <c r="C32" s="640" t="s">
        <v>733</v>
      </c>
      <c r="D32" s="641"/>
      <c r="E32" s="636" t="s">
        <v>856</v>
      </c>
      <c r="F32" s="636"/>
      <c r="G32" s="636"/>
      <c r="H32" s="637"/>
      <c r="I32" s="241"/>
    </row>
    <row r="33" spans="2:11" ht="87.7" customHeight="1" thickBot="1" x14ac:dyDescent="0.5">
      <c r="B33" s="205"/>
      <c r="C33" s="667" t="s">
        <v>678</v>
      </c>
      <c r="D33" s="668"/>
      <c r="E33" s="663" t="s">
        <v>855</v>
      </c>
      <c r="F33" s="663"/>
      <c r="G33" s="663"/>
      <c r="H33" s="664"/>
      <c r="I33" s="241"/>
    </row>
    <row r="34" spans="2:11" customFormat="1" ht="15" customHeight="1" x14ac:dyDescent="0.45">
      <c r="B34" s="74"/>
      <c r="C34" s="75"/>
      <c r="D34" s="75"/>
      <c r="E34" s="75"/>
      <c r="F34" s="75"/>
      <c r="G34" s="75"/>
      <c r="H34" s="75"/>
      <c r="I34" s="77"/>
    </row>
    <row r="35" spans="2:11" x14ac:dyDescent="0.45">
      <c r="B35" s="205"/>
      <c r="C35" s="196"/>
      <c r="D35" s="184"/>
      <c r="E35" s="184"/>
      <c r="F35" s="184"/>
      <c r="G35" s="184"/>
      <c r="H35" s="184"/>
      <c r="I35" s="241"/>
    </row>
    <row r="36" spans="2:11" x14ac:dyDescent="0.45">
      <c r="B36" s="205"/>
      <c r="C36" s="242" t="s">
        <v>758</v>
      </c>
      <c r="D36" s="184"/>
      <c r="E36" s="184"/>
      <c r="F36" s="184"/>
      <c r="G36" s="184"/>
      <c r="H36" s="184"/>
      <c r="I36" s="241"/>
    </row>
    <row r="37" spans="2:11" ht="14.25" thickBot="1" x14ac:dyDescent="0.5">
      <c r="B37" s="205"/>
      <c r="C37" s="242"/>
      <c r="D37" s="184"/>
      <c r="E37" s="184"/>
      <c r="F37" s="184"/>
      <c r="G37" s="184"/>
      <c r="H37" s="184"/>
      <c r="I37" s="241"/>
    </row>
    <row r="38" spans="2:11" ht="45" customHeight="1" x14ac:dyDescent="0.45">
      <c r="B38" s="205"/>
      <c r="C38" s="638" t="s">
        <v>735</v>
      </c>
      <c r="D38" s="639"/>
      <c r="E38" s="660"/>
      <c r="F38" s="660"/>
      <c r="G38" s="660"/>
      <c r="H38" s="661"/>
      <c r="I38" s="241"/>
      <c r="K38" s="349"/>
    </row>
    <row r="39" spans="2:11" ht="45" customHeight="1" x14ac:dyDescent="0.45">
      <c r="B39" s="205"/>
      <c r="C39" s="640" t="s">
        <v>736</v>
      </c>
      <c r="D39" s="641"/>
      <c r="E39" s="641" t="s">
        <v>711</v>
      </c>
      <c r="F39" s="641"/>
      <c r="G39" s="641"/>
      <c r="H39" s="662"/>
      <c r="I39" s="241"/>
    </row>
    <row r="40" spans="2:11" ht="45" customHeight="1" x14ac:dyDescent="0.45">
      <c r="B40" s="205"/>
      <c r="C40" s="655"/>
      <c r="D40" s="656"/>
      <c r="E40" s="657" t="s">
        <v>960</v>
      </c>
      <c r="F40" s="658"/>
      <c r="G40" s="658"/>
      <c r="H40" s="659"/>
      <c r="I40" s="241"/>
    </row>
    <row r="41" spans="2:11" ht="45" customHeight="1" thickBot="1" x14ac:dyDescent="0.5">
      <c r="B41" s="205"/>
      <c r="C41" s="650"/>
      <c r="D41" s="651"/>
      <c r="E41" s="652"/>
      <c r="F41" s="653"/>
      <c r="G41" s="653"/>
      <c r="H41" s="654"/>
      <c r="I41" s="241"/>
    </row>
    <row r="42" spans="2:11" x14ac:dyDescent="0.45">
      <c r="B42" s="205"/>
      <c r="C42" s="184"/>
      <c r="D42" s="184"/>
      <c r="E42" s="184"/>
      <c r="F42" s="184"/>
      <c r="G42" s="184"/>
      <c r="H42" s="184"/>
      <c r="I42" s="241"/>
    </row>
    <row r="43" spans="2:11" ht="14.25" thickBot="1" x14ac:dyDescent="0.5">
      <c r="B43" s="244"/>
      <c r="C43" s="245"/>
      <c r="D43" s="245"/>
      <c r="E43" s="245"/>
      <c r="F43" s="245"/>
      <c r="G43" s="245"/>
      <c r="H43" s="245"/>
      <c r="I43" s="246"/>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customSheetView>
  </customSheetViews>
  <mergeCells count="37">
    <mergeCell ref="C11:H11"/>
    <mergeCell ref="C3:H3"/>
    <mergeCell ref="C8:D8"/>
    <mergeCell ref="C10:D10"/>
    <mergeCell ref="E8:H8"/>
    <mergeCell ref="E10:H10"/>
    <mergeCell ref="C9:D9"/>
    <mergeCell ref="E9:H9"/>
    <mergeCell ref="C19:H19"/>
    <mergeCell ref="C21:D21"/>
    <mergeCell ref="E21:H21"/>
    <mergeCell ref="E23:H23"/>
    <mergeCell ref="C23:D23"/>
    <mergeCell ref="C22:D22"/>
    <mergeCell ref="C20:D20"/>
    <mergeCell ref="E20:H20"/>
    <mergeCell ref="C24:D24"/>
    <mergeCell ref="E24:H24"/>
    <mergeCell ref="E22:H22"/>
    <mergeCell ref="C41:D41"/>
    <mergeCell ref="E41:H41"/>
    <mergeCell ref="C40:D40"/>
    <mergeCell ref="E40:H40"/>
    <mergeCell ref="C38:D38"/>
    <mergeCell ref="C39:D39"/>
    <mergeCell ref="E38:H38"/>
    <mergeCell ref="E39:H39"/>
    <mergeCell ref="E33:H33"/>
    <mergeCell ref="E29:H29"/>
    <mergeCell ref="E30:H30"/>
    <mergeCell ref="C33:D33"/>
    <mergeCell ref="E31:H31"/>
    <mergeCell ref="E32:H32"/>
    <mergeCell ref="C29:D29"/>
    <mergeCell ref="C30:D30"/>
    <mergeCell ref="C31:D31"/>
    <mergeCell ref="C32:D3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7412" r:id="rId4" name="Check Box 4">
              <controlPr defaultSize="0" autoFill="0" autoLine="0" autoPict="0">
                <anchor moveWithCells="1">
                  <from>
                    <xdr:col>4</xdr:col>
                    <xdr:colOff>0</xdr:colOff>
                    <xdr:row>37</xdr:row>
                    <xdr:rowOff>0</xdr:rowOff>
                  </from>
                  <to>
                    <xdr:col>4</xdr:col>
                    <xdr:colOff>366713</xdr:colOff>
                    <xdr:row>38</xdr:row>
                    <xdr:rowOff>0</xdr:rowOff>
                  </to>
                </anchor>
              </controlPr>
            </control>
          </mc:Choice>
        </mc:AlternateContent>
        <mc:AlternateContent xmlns:mc="http://schemas.openxmlformats.org/markup-compatibility/2006">
          <mc:Choice Requires="x14">
            <control shapeId="17413" r:id="rId5" name="Check Box 5">
              <controlPr defaultSize="0" autoFill="0" autoLine="0" autoPict="0">
                <anchor moveWithCells="1">
                  <from>
                    <xdr:col>4</xdr:col>
                    <xdr:colOff>376238</xdr:colOff>
                    <xdr:row>37</xdr:row>
                    <xdr:rowOff>0</xdr:rowOff>
                  </from>
                  <to>
                    <xdr:col>4</xdr:col>
                    <xdr:colOff>733425</xdr:colOff>
                    <xdr:row>38</xdr:row>
                    <xdr:rowOff>0</xdr:rowOff>
                  </to>
                </anchor>
              </controlPr>
            </control>
          </mc:Choice>
        </mc:AlternateContent>
        <mc:AlternateContent xmlns:mc="http://schemas.openxmlformats.org/markup-compatibility/2006">
          <mc:Choice Requires="x14">
            <control shapeId="17414" r:id="rId6" name="Check Box 6">
              <controlPr defaultSize="0" autoFill="0" autoLine="0" autoPict="0">
                <anchor moveWithCells="1">
                  <from>
                    <xdr:col>4</xdr:col>
                    <xdr:colOff>733425</xdr:colOff>
                    <xdr:row>37</xdr:row>
                    <xdr:rowOff>0</xdr:rowOff>
                  </from>
                  <to>
                    <xdr:col>5</xdr:col>
                    <xdr:colOff>347663</xdr:colOff>
                    <xdr:row>38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pageSetUpPr fitToPage="1"/>
  </sheetPr>
  <dimension ref="A1:U76"/>
  <sheetViews>
    <sheetView topLeftCell="D59" zoomScale="83" zoomScaleNormal="83" zoomScalePageLayoutView="75" workbookViewId="0">
      <selection activeCell="E38" sqref="E38:G38"/>
    </sheetView>
  </sheetViews>
  <sheetFormatPr defaultColWidth="9.1328125" defaultRowHeight="14.25" x14ac:dyDescent="0.45"/>
  <cols>
    <col min="1" max="2" width="1.86328125" style="156" customWidth="1"/>
    <col min="3" max="3" width="59.86328125" style="156" customWidth="1"/>
    <col min="4" max="4" width="28.86328125" style="156" customWidth="1"/>
    <col min="5" max="5" width="38.3984375" style="156" customWidth="1"/>
    <col min="6" max="6" width="47.86328125" style="156" customWidth="1"/>
    <col min="7" max="7" width="48.1328125" style="156" customWidth="1"/>
    <col min="8" max="8" width="34.86328125" style="156" customWidth="1"/>
    <col min="9" max="9" width="25.3984375" style="156" customWidth="1"/>
    <col min="10" max="10" width="38.3984375" style="156" customWidth="1"/>
    <col min="11" max="11" width="19.86328125" style="156" customWidth="1"/>
    <col min="12" max="12" width="24.3984375" style="156" customWidth="1"/>
    <col min="13" max="14" width="2" style="156" customWidth="1"/>
    <col min="15" max="16384" width="9.1328125" style="156"/>
  </cols>
  <sheetData>
    <row r="1" spans="1:19" ht="14.65" thickBot="1" x14ac:dyDescent="0.5"/>
    <row r="2" spans="1:19" ht="14.65" thickBot="1" x14ac:dyDescent="0.5">
      <c r="B2" s="198"/>
      <c r="C2" s="199"/>
      <c r="D2" s="199"/>
      <c r="E2" s="199"/>
      <c r="F2" s="199"/>
      <c r="G2" s="199"/>
      <c r="H2" s="199"/>
      <c r="I2" s="199"/>
      <c r="J2" s="199"/>
      <c r="K2" s="199"/>
      <c r="L2" s="199"/>
      <c r="M2" s="200"/>
      <c r="N2" s="183"/>
    </row>
    <row r="3" spans="1:19" customFormat="1" ht="20.25" thickBot="1" x14ac:dyDescent="0.55000000000000004">
      <c r="B3" s="74"/>
      <c r="C3" s="715" t="s">
        <v>738</v>
      </c>
      <c r="D3" s="716"/>
      <c r="E3" s="716"/>
      <c r="F3" s="716"/>
      <c r="G3" s="717"/>
      <c r="H3" s="188"/>
      <c r="I3" s="188"/>
      <c r="J3" s="188"/>
      <c r="K3" s="188"/>
      <c r="L3" s="188"/>
      <c r="M3" s="201"/>
      <c r="N3" s="75"/>
    </row>
    <row r="4" spans="1:19" customFormat="1" x14ac:dyDescent="0.45">
      <c r="B4" s="74"/>
      <c r="C4" s="188"/>
      <c r="D4" s="188"/>
      <c r="E4" s="188"/>
      <c r="F4" s="188"/>
      <c r="G4" s="188"/>
      <c r="H4" s="188"/>
      <c r="I4" s="188"/>
      <c r="J4" s="188"/>
      <c r="K4" s="188"/>
      <c r="L4" s="188"/>
      <c r="M4" s="201"/>
      <c r="N4" s="75"/>
    </row>
    <row r="5" spans="1:19" customFormat="1" x14ac:dyDescent="0.45">
      <c r="B5" s="74"/>
      <c r="C5" s="188"/>
      <c r="D5" s="188"/>
      <c r="E5" s="188"/>
      <c r="F5" s="188"/>
      <c r="G5" s="188"/>
      <c r="H5" s="188"/>
      <c r="I5" s="188"/>
      <c r="J5" s="188"/>
      <c r="K5" s="188"/>
      <c r="L5" s="188"/>
      <c r="M5" s="201"/>
      <c r="N5" s="75"/>
    </row>
    <row r="6" spans="1:19" customFormat="1" x14ac:dyDescent="0.45">
      <c r="B6" s="74"/>
      <c r="C6" s="189" t="s">
        <v>740</v>
      </c>
      <c r="D6" s="188"/>
      <c r="E6" s="188"/>
      <c r="F6" s="188"/>
      <c r="G6" s="188"/>
      <c r="H6" s="188"/>
      <c r="I6" s="188"/>
      <c r="J6" s="188"/>
      <c r="K6" s="188"/>
      <c r="L6" s="188"/>
      <c r="M6" s="201"/>
      <c r="N6" s="75"/>
    </row>
    <row r="7" spans="1:19" s="161" customFormat="1" ht="14.65" thickBot="1" x14ac:dyDescent="0.5">
      <c r="A7"/>
      <c r="B7" s="74"/>
      <c r="C7" s="75"/>
      <c r="D7" s="188"/>
      <c r="E7" s="188"/>
      <c r="F7" s="188"/>
      <c r="G7" s="188"/>
      <c r="H7" s="188"/>
      <c r="I7" s="188"/>
      <c r="J7" s="188"/>
      <c r="K7" s="188"/>
      <c r="L7" s="188"/>
      <c r="M7" s="201"/>
      <c r="N7" s="75"/>
      <c r="O7"/>
      <c r="P7"/>
      <c r="Q7"/>
      <c r="R7"/>
      <c r="S7"/>
    </row>
    <row r="8" spans="1:19" customFormat="1" x14ac:dyDescent="0.45">
      <c r="B8" s="74"/>
      <c r="C8" s="215"/>
      <c r="D8" s="216" t="s">
        <v>683</v>
      </c>
      <c r="E8" s="216" t="s">
        <v>669</v>
      </c>
      <c r="F8" s="726" t="s">
        <v>672</v>
      </c>
      <c r="G8" s="727"/>
      <c r="H8" s="190"/>
      <c r="I8" s="190"/>
      <c r="J8" s="190"/>
      <c r="K8" s="190"/>
      <c r="L8" s="190"/>
      <c r="M8" s="201"/>
      <c r="N8" s="75"/>
    </row>
    <row r="9" spans="1:19" customFormat="1" ht="70.8" customHeight="1" thickBot="1" x14ac:dyDescent="0.5">
      <c r="B9" s="74"/>
      <c r="C9" s="235" t="s">
        <v>680</v>
      </c>
      <c r="D9" s="387" t="s">
        <v>831</v>
      </c>
      <c r="E9" s="402"/>
      <c r="F9" s="728"/>
      <c r="G9" s="729"/>
      <c r="H9" s="190"/>
      <c r="I9" s="190"/>
      <c r="J9" s="190"/>
      <c r="K9" s="190"/>
      <c r="L9" s="190"/>
      <c r="M9" s="201"/>
      <c r="N9" s="75"/>
    </row>
    <row r="10" spans="1:19" customFormat="1" x14ac:dyDescent="0.45">
      <c r="B10" s="74"/>
      <c r="C10" s="190"/>
      <c r="D10" s="190"/>
      <c r="E10" s="190"/>
      <c r="F10" s="190"/>
      <c r="G10" s="190"/>
      <c r="H10" s="190"/>
      <c r="I10" s="190"/>
      <c r="J10" s="190"/>
      <c r="K10" s="190"/>
      <c r="L10" s="190"/>
      <c r="M10" s="201"/>
      <c r="N10" s="75"/>
    </row>
    <row r="11" spans="1:19" x14ac:dyDescent="0.45">
      <c r="B11" s="202"/>
      <c r="C11" s="175"/>
      <c r="D11" s="175"/>
      <c r="E11" s="175"/>
      <c r="F11" s="175"/>
      <c r="G11" s="175"/>
      <c r="H11" s="175"/>
      <c r="I11" s="175"/>
      <c r="J11" s="175"/>
      <c r="K11" s="175"/>
      <c r="L11" s="175"/>
      <c r="M11" s="203"/>
      <c r="N11" s="183"/>
    </row>
    <row r="12" spans="1:19" x14ac:dyDescent="0.45">
      <c r="B12" s="202"/>
      <c r="C12" s="172" t="s">
        <v>741</v>
      </c>
      <c r="D12" s="175"/>
      <c r="E12" s="175"/>
      <c r="F12" s="175"/>
      <c r="G12" s="175"/>
      <c r="H12" s="175"/>
      <c r="I12" s="175"/>
      <c r="J12" s="175"/>
      <c r="K12" s="175"/>
      <c r="L12" s="175"/>
      <c r="M12" s="203"/>
      <c r="N12" s="183"/>
    </row>
    <row r="13" spans="1:19" ht="14.65" thickBot="1" x14ac:dyDescent="0.5">
      <c r="B13" s="202"/>
      <c r="C13" s="175"/>
      <c r="D13" s="175"/>
      <c r="E13" s="175"/>
      <c r="F13" s="175"/>
      <c r="G13" s="175"/>
      <c r="H13" s="175"/>
      <c r="I13" s="175"/>
      <c r="J13" s="175"/>
      <c r="K13" s="175"/>
      <c r="L13" s="175"/>
      <c r="M13" s="203"/>
      <c r="N13" s="183"/>
    </row>
    <row r="14" spans="1:19" ht="51" customHeight="1" thickBot="1" x14ac:dyDescent="0.5">
      <c r="B14" s="202"/>
      <c r="C14" s="234" t="s">
        <v>684</v>
      </c>
      <c r="D14" s="694"/>
      <c r="E14" s="694"/>
      <c r="F14" s="694"/>
      <c r="G14" s="695"/>
      <c r="H14" s="175"/>
      <c r="I14" s="175"/>
      <c r="J14" s="175"/>
      <c r="K14" s="175"/>
      <c r="L14" s="175"/>
      <c r="M14" s="203"/>
      <c r="N14" s="183"/>
    </row>
    <row r="15" spans="1:19" ht="14.65" thickBot="1" x14ac:dyDescent="0.5">
      <c r="B15" s="202"/>
      <c r="C15" s="175"/>
      <c r="D15" s="175"/>
      <c r="E15" s="175"/>
      <c r="F15" s="175"/>
      <c r="G15" s="175"/>
      <c r="H15" s="175"/>
      <c r="I15" s="175"/>
      <c r="J15" s="175"/>
      <c r="K15" s="175"/>
      <c r="L15" s="175"/>
      <c r="M15" s="203"/>
      <c r="N15" s="183"/>
    </row>
    <row r="16" spans="1:19" ht="81" x14ac:dyDescent="0.45">
      <c r="B16" s="202"/>
      <c r="C16" s="224" t="s">
        <v>685</v>
      </c>
      <c r="D16" s="217" t="s">
        <v>692</v>
      </c>
      <c r="E16" s="217" t="s">
        <v>727</v>
      </c>
      <c r="F16" s="217" t="s">
        <v>689</v>
      </c>
      <c r="G16" s="217" t="s">
        <v>728</v>
      </c>
      <c r="H16" s="217" t="s">
        <v>729</v>
      </c>
      <c r="I16" s="217" t="s">
        <v>671</v>
      </c>
      <c r="J16" s="217" t="s">
        <v>694</v>
      </c>
      <c r="K16" s="217" t="s">
        <v>695</v>
      </c>
      <c r="L16" s="218" t="s">
        <v>696</v>
      </c>
      <c r="M16" s="286"/>
      <c r="N16" s="157"/>
    </row>
    <row r="17" spans="2:14" ht="116.2" customHeight="1" x14ac:dyDescent="0.45">
      <c r="B17" s="202"/>
      <c r="C17" s="219" t="s">
        <v>653</v>
      </c>
      <c r="D17" s="182"/>
      <c r="E17" s="182"/>
      <c r="F17" s="180" t="s">
        <v>881</v>
      </c>
      <c r="G17" s="180" t="s">
        <v>882</v>
      </c>
      <c r="H17" s="180" t="s">
        <v>883</v>
      </c>
      <c r="I17" s="180" t="s">
        <v>884</v>
      </c>
      <c r="J17" s="180" t="s">
        <v>885</v>
      </c>
      <c r="K17" s="407" t="s">
        <v>886</v>
      </c>
      <c r="L17" s="180" t="s">
        <v>770</v>
      </c>
      <c r="M17" s="287"/>
      <c r="N17" s="157"/>
    </row>
    <row r="18" spans="2:14" ht="23.55" customHeight="1" x14ac:dyDescent="0.45">
      <c r="B18" s="202"/>
      <c r="C18" s="219" t="s">
        <v>654</v>
      </c>
      <c r="D18" s="401"/>
      <c r="E18" s="401"/>
      <c r="F18" s="385"/>
      <c r="G18" s="385"/>
      <c r="H18" s="385"/>
      <c r="I18" s="385"/>
      <c r="J18" s="385"/>
      <c r="K18" s="385"/>
      <c r="L18" s="181" t="s">
        <v>770</v>
      </c>
      <c r="M18" s="204"/>
      <c r="N18" s="186"/>
    </row>
    <row r="19" spans="2:14" ht="20.25" customHeight="1" x14ac:dyDescent="0.45">
      <c r="B19" s="202"/>
      <c r="C19" s="219" t="s">
        <v>655</v>
      </c>
      <c r="D19" s="182"/>
      <c r="E19" s="182"/>
      <c r="F19" s="180"/>
      <c r="G19" s="180"/>
      <c r="H19" s="180"/>
      <c r="I19" s="180"/>
      <c r="J19" s="180"/>
      <c r="K19" s="180"/>
      <c r="L19" s="220" t="s">
        <v>770</v>
      </c>
      <c r="M19" s="204"/>
      <c r="N19" s="186"/>
    </row>
    <row r="20" spans="2:14" ht="20.25" customHeight="1" x14ac:dyDescent="0.45">
      <c r="B20" s="202"/>
      <c r="C20" s="219" t="s">
        <v>656</v>
      </c>
      <c r="D20" s="182"/>
      <c r="E20" s="182"/>
      <c r="F20" s="180"/>
      <c r="G20" s="180"/>
      <c r="H20" s="180"/>
      <c r="I20" s="180"/>
      <c r="J20" s="180"/>
      <c r="K20" s="180"/>
      <c r="L20" s="220" t="s">
        <v>770</v>
      </c>
      <c r="M20" s="204"/>
      <c r="N20" s="186"/>
    </row>
    <row r="21" spans="2:14" ht="20.25" customHeight="1" x14ac:dyDescent="0.45">
      <c r="B21" s="202"/>
      <c r="C21" s="219" t="s">
        <v>657</v>
      </c>
      <c r="D21" s="182"/>
      <c r="E21" s="182"/>
      <c r="F21" s="180"/>
      <c r="G21" s="180"/>
      <c r="H21" s="180"/>
      <c r="I21" s="180"/>
      <c r="J21" s="180"/>
      <c r="K21" s="180"/>
      <c r="L21" s="220" t="s">
        <v>770</v>
      </c>
      <c r="M21" s="204"/>
      <c r="N21" s="186"/>
    </row>
    <row r="22" spans="2:14" ht="20.25" customHeight="1" x14ac:dyDescent="0.45">
      <c r="B22" s="202"/>
      <c r="C22" s="219" t="s">
        <v>658</v>
      </c>
      <c r="D22" s="182"/>
      <c r="E22" s="182"/>
      <c r="F22" s="180"/>
      <c r="G22" s="180"/>
      <c r="H22" s="180"/>
      <c r="I22" s="180"/>
      <c r="J22" s="180"/>
      <c r="K22" s="180"/>
      <c r="L22" s="220" t="s">
        <v>770</v>
      </c>
      <c r="M22" s="204"/>
      <c r="N22" s="186"/>
    </row>
    <row r="23" spans="2:14" ht="20.25" customHeight="1" x14ac:dyDescent="0.45">
      <c r="B23" s="202"/>
      <c r="C23" s="219" t="s">
        <v>659</v>
      </c>
      <c r="D23" s="182"/>
      <c r="E23" s="182"/>
      <c r="F23" s="180"/>
      <c r="G23" s="180"/>
      <c r="H23" s="180"/>
      <c r="I23" s="180"/>
      <c r="J23" s="180"/>
      <c r="K23" s="180"/>
      <c r="L23" s="220" t="s">
        <v>770</v>
      </c>
      <c r="M23" s="204"/>
      <c r="N23" s="186"/>
    </row>
    <row r="24" spans="2:14" ht="20.25" customHeight="1" x14ac:dyDescent="0.45">
      <c r="B24" s="202"/>
      <c r="C24" s="219" t="s">
        <v>660</v>
      </c>
      <c r="D24" s="182"/>
      <c r="E24" s="182"/>
      <c r="F24" s="403"/>
      <c r="G24" s="180"/>
      <c r="H24" s="180"/>
      <c r="I24" s="180"/>
      <c r="J24" s="180"/>
      <c r="K24" s="180"/>
      <c r="L24" s="220" t="s">
        <v>770</v>
      </c>
      <c r="M24" s="204"/>
      <c r="N24" s="186"/>
    </row>
    <row r="25" spans="2:14" ht="63" customHeight="1" x14ac:dyDescent="0.45">
      <c r="B25" s="202"/>
      <c r="C25" s="219" t="s">
        <v>661</v>
      </c>
      <c r="D25" s="182"/>
      <c r="E25" s="182"/>
      <c r="F25" s="180"/>
      <c r="G25" s="180" t="s">
        <v>927</v>
      </c>
      <c r="H25" s="180" t="s">
        <v>932</v>
      </c>
      <c r="I25" s="180"/>
      <c r="J25" s="180" t="s">
        <v>929</v>
      </c>
      <c r="K25" s="180"/>
      <c r="L25" s="220" t="s">
        <v>770</v>
      </c>
      <c r="M25" s="204"/>
      <c r="N25" s="186"/>
    </row>
    <row r="26" spans="2:14" ht="20.25" customHeight="1" x14ac:dyDescent="0.45">
      <c r="B26" s="202"/>
      <c r="C26" s="219" t="s">
        <v>662</v>
      </c>
      <c r="D26" s="182"/>
      <c r="E26" s="182"/>
      <c r="F26" s="403"/>
      <c r="G26" s="180"/>
      <c r="H26" s="180"/>
      <c r="I26" s="180"/>
      <c r="J26" s="180"/>
      <c r="K26" s="180"/>
      <c r="L26" s="220" t="s">
        <v>770</v>
      </c>
      <c r="M26" s="204"/>
      <c r="N26" s="186"/>
    </row>
    <row r="27" spans="2:14" ht="53.55" customHeight="1" x14ac:dyDescent="0.45">
      <c r="B27" s="202"/>
      <c r="C27" s="219" t="s">
        <v>663</v>
      </c>
      <c r="D27" s="182"/>
      <c r="E27" s="182"/>
      <c r="F27" s="180"/>
      <c r="G27" s="180" t="s">
        <v>928</v>
      </c>
      <c r="H27" s="180" t="s">
        <v>931</v>
      </c>
      <c r="I27" s="180"/>
      <c r="J27" s="180" t="s">
        <v>1044</v>
      </c>
      <c r="K27" s="180"/>
      <c r="L27" s="220" t="s">
        <v>770</v>
      </c>
      <c r="M27" s="204"/>
      <c r="N27" s="186"/>
    </row>
    <row r="28" spans="2:14" ht="23.25" customHeight="1" x14ac:dyDescent="0.45">
      <c r="B28" s="202"/>
      <c r="C28" s="219" t="s">
        <v>664</v>
      </c>
      <c r="D28" s="182"/>
      <c r="E28" s="182"/>
      <c r="F28" s="403"/>
      <c r="G28" s="180"/>
      <c r="H28" s="180"/>
      <c r="I28" s="180"/>
      <c r="J28" s="180"/>
      <c r="K28" s="180"/>
      <c r="L28" s="220" t="s">
        <v>770</v>
      </c>
      <c r="M28" s="204"/>
      <c r="N28" s="186"/>
    </row>
    <row r="29" spans="2:14" ht="20.25" customHeight="1" x14ac:dyDescent="0.45">
      <c r="B29" s="202"/>
      <c r="C29" s="219" t="s">
        <v>665</v>
      </c>
      <c r="D29" s="182"/>
      <c r="E29" s="182"/>
      <c r="F29" s="180"/>
      <c r="G29" s="180"/>
      <c r="H29" s="180"/>
      <c r="I29" s="180"/>
      <c r="J29" s="180"/>
      <c r="K29" s="180"/>
      <c r="L29" s="220" t="s">
        <v>770</v>
      </c>
      <c r="M29" s="204"/>
      <c r="N29" s="186"/>
    </row>
    <row r="30" spans="2:14" ht="20.25" customHeight="1" x14ac:dyDescent="0.45">
      <c r="B30" s="202"/>
      <c r="C30" s="219" t="s">
        <v>666</v>
      </c>
      <c r="D30" s="182"/>
      <c r="E30" s="182"/>
      <c r="F30" s="180"/>
      <c r="G30" s="180"/>
      <c r="H30" s="180"/>
      <c r="I30" s="180"/>
      <c r="J30" s="180"/>
      <c r="K30" s="180"/>
      <c r="L30" s="220" t="s">
        <v>770</v>
      </c>
      <c r="M30" s="204"/>
      <c r="N30" s="186"/>
    </row>
    <row r="31" spans="2:14" ht="20.25" customHeight="1" thickBot="1" x14ac:dyDescent="0.5">
      <c r="B31" s="202"/>
      <c r="C31" s="221" t="s">
        <v>667</v>
      </c>
      <c r="D31" s="222"/>
      <c r="E31" s="222"/>
      <c r="F31" s="288"/>
      <c r="G31" s="288"/>
      <c r="H31" s="288"/>
      <c r="I31" s="288"/>
      <c r="J31" s="288"/>
      <c r="K31" s="288"/>
      <c r="L31" s="220" t="s">
        <v>770</v>
      </c>
      <c r="M31" s="204"/>
      <c r="N31" s="186"/>
    </row>
    <row r="32" spans="2:14" x14ac:dyDescent="0.45">
      <c r="B32" s="202"/>
      <c r="C32" s="191"/>
      <c r="D32" s="191"/>
      <c r="E32" s="191"/>
      <c r="F32" s="191"/>
      <c r="G32" s="191"/>
      <c r="H32" s="191"/>
      <c r="I32" s="191"/>
      <c r="J32" s="191"/>
      <c r="K32" s="191"/>
      <c r="L32" s="191"/>
      <c r="M32" s="203"/>
      <c r="N32" s="183"/>
    </row>
    <row r="33" spans="2:19" x14ac:dyDescent="0.45">
      <c r="B33" s="202"/>
      <c r="C33" s="191"/>
      <c r="D33" s="191"/>
      <c r="E33" s="191"/>
      <c r="F33" s="191"/>
      <c r="G33" s="191"/>
      <c r="H33" s="191"/>
      <c r="I33" s="191"/>
      <c r="J33" s="191"/>
      <c r="K33" s="191"/>
      <c r="L33" s="191"/>
      <c r="M33" s="203"/>
      <c r="N33" s="183"/>
    </row>
    <row r="34" spans="2:19" x14ac:dyDescent="0.45">
      <c r="B34" s="202"/>
      <c r="C34" s="172" t="s">
        <v>742</v>
      </c>
      <c r="D34" s="191"/>
      <c r="E34" s="191"/>
      <c r="F34" s="191"/>
      <c r="G34" s="191"/>
      <c r="H34" s="191"/>
      <c r="I34" s="191"/>
      <c r="J34" s="191"/>
      <c r="K34" s="191"/>
      <c r="L34" s="191"/>
      <c r="M34" s="203"/>
      <c r="N34" s="183"/>
    </row>
    <row r="35" spans="2:19" ht="14.65" thickBot="1" x14ac:dyDescent="0.5">
      <c r="B35" s="202"/>
      <c r="C35" s="172"/>
      <c r="D35" s="191"/>
      <c r="E35" s="191"/>
      <c r="F35" s="191"/>
      <c r="G35" s="191"/>
      <c r="H35" s="191"/>
      <c r="I35" s="191"/>
      <c r="J35" s="191"/>
      <c r="K35" s="191"/>
      <c r="L35" s="191"/>
      <c r="M35" s="203"/>
      <c r="N35" s="183"/>
    </row>
    <row r="36" spans="2:19" s="160" customFormat="1" ht="39.75" customHeight="1" x14ac:dyDescent="0.45">
      <c r="B36" s="205"/>
      <c r="C36" s="718" t="s">
        <v>652</v>
      </c>
      <c r="D36" s="719"/>
      <c r="E36" s="723" t="s">
        <v>828</v>
      </c>
      <c r="F36" s="688"/>
      <c r="G36" s="689"/>
      <c r="H36" s="175"/>
      <c r="I36" s="175"/>
      <c r="J36" s="175"/>
      <c r="K36" s="175"/>
      <c r="L36" s="175"/>
      <c r="M36" s="206"/>
      <c r="N36" s="184"/>
    </row>
    <row r="37" spans="2:19" s="160" customFormat="1" ht="31.5" customHeight="1" x14ac:dyDescent="0.45">
      <c r="B37" s="205"/>
      <c r="C37" s="720" t="s">
        <v>651</v>
      </c>
      <c r="D37" s="675"/>
      <c r="E37" s="657" t="s">
        <v>18</v>
      </c>
      <c r="F37" s="648"/>
      <c r="G37" s="649"/>
      <c r="H37" s="175"/>
      <c r="I37" s="175"/>
      <c r="J37" s="175"/>
      <c r="K37" s="175"/>
      <c r="L37" s="175"/>
      <c r="M37" s="206"/>
      <c r="N37" s="184"/>
    </row>
    <row r="38" spans="2:19" s="160" customFormat="1" ht="59.25" customHeight="1" thickBot="1" x14ac:dyDescent="0.5">
      <c r="B38" s="205"/>
      <c r="C38" s="721" t="s">
        <v>674</v>
      </c>
      <c r="D38" s="722"/>
      <c r="E38" s="644" t="s">
        <v>1045</v>
      </c>
      <c r="F38" s="724"/>
      <c r="G38" s="725"/>
      <c r="H38" s="175"/>
      <c r="I38" s="175"/>
      <c r="J38" s="175"/>
      <c r="K38" s="175"/>
      <c r="L38" s="175"/>
      <c r="M38" s="206"/>
      <c r="N38" s="184"/>
    </row>
    <row r="39" spans="2:19" s="160" customFormat="1" ht="13.9" x14ac:dyDescent="0.45">
      <c r="B39" s="205"/>
      <c r="C39" s="174"/>
      <c r="D39" s="175"/>
      <c r="E39" s="175"/>
      <c r="F39" s="175"/>
      <c r="G39" s="175"/>
      <c r="H39" s="175"/>
      <c r="I39" s="175"/>
      <c r="J39" s="175"/>
      <c r="K39" s="175"/>
      <c r="L39" s="175"/>
      <c r="M39" s="206"/>
      <c r="N39" s="184"/>
    </row>
    <row r="40" spans="2:19" x14ac:dyDescent="0.45">
      <c r="B40" s="202"/>
      <c r="C40" s="174"/>
      <c r="D40" s="191"/>
      <c r="E40" s="191"/>
      <c r="F40" s="191"/>
      <c r="G40" s="191"/>
      <c r="H40" s="191"/>
      <c r="I40" s="191"/>
      <c r="J40" s="191"/>
      <c r="K40" s="191"/>
      <c r="L40" s="191"/>
      <c r="M40" s="203"/>
      <c r="N40" s="183"/>
    </row>
    <row r="41" spans="2:19" x14ac:dyDescent="0.45">
      <c r="B41" s="202"/>
      <c r="C41" s="700" t="s">
        <v>743</v>
      </c>
      <c r="D41" s="700"/>
      <c r="E41" s="192"/>
      <c r="F41" s="192"/>
      <c r="G41" s="192"/>
      <c r="H41" s="192"/>
      <c r="I41" s="192"/>
      <c r="J41" s="192"/>
      <c r="K41" s="192"/>
      <c r="L41" s="192"/>
      <c r="M41" s="207"/>
      <c r="N41" s="185"/>
      <c r="O41" s="159"/>
      <c r="P41" s="159"/>
      <c r="Q41" s="159"/>
      <c r="R41" s="159"/>
      <c r="S41" s="159"/>
    </row>
    <row r="42" spans="2:19" ht="14.65" thickBot="1" x14ac:dyDescent="0.5">
      <c r="B42" s="202"/>
      <c r="C42" s="171"/>
      <c r="D42" s="192"/>
      <c r="E42" s="192"/>
      <c r="F42" s="192"/>
      <c r="G42" s="192"/>
      <c r="H42" s="192"/>
      <c r="I42" s="192"/>
      <c r="J42" s="192"/>
      <c r="K42" s="192"/>
      <c r="L42" s="192"/>
      <c r="M42" s="207"/>
      <c r="N42" s="185"/>
      <c r="O42" s="159"/>
      <c r="P42" s="159"/>
      <c r="Q42" s="159"/>
      <c r="R42" s="159"/>
      <c r="S42" s="159"/>
    </row>
    <row r="43" spans="2:19" ht="39.75" customHeight="1" x14ac:dyDescent="0.45">
      <c r="B43" s="202"/>
      <c r="C43" s="680" t="s">
        <v>830</v>
      </c>
      <c r="D43" s="710"/>
      <c r="E43" s="713"/>
      <c r="F43" s="713"/>
      <c r="G43" s="714"/>
      <c r="H43" s="191"/>
      <c r="I43" s="191"/>
      <c r="J43" s="191"/>
      <c r="K43" s="191"/>
      <c r="L43" s="191"/>
      <c r="M43" s="203"/>
      <c r="N43" s="183"/>
    </row>
    <row r="44" spans="2:19" ht="39.75" customHeight="1" thickBot="1" x14ac:dyDescent="0.5">
      <c r="B44" s="202"/>
      <c r="C44" s="667" t="s">
        <v>732</v>
      </c>
      <c r="D44" s="668"/>
      <c r="E44" s="711" t="s">
        <v>850</v>
      </c>
      <c r="F44" s="711"/>
      <c r="G44" s="712"/>
      <c r="H44" s="191"/>
      <c r="I44" s="191"/>
      <c r="J44" s="191"/>
      <c r="K44" s="191"/>
      <c r="L44" s="191"/>
      <c r="M44" s="203"/>
      <c r="N44" s="183"/>
    </row>
    <row r="45" spans="2:19" x14ac:dyDescent="0.45">
      <c r="B45" s="202"/>
      <c r="C45" s="174"/>
      <c r="D45" s="191"/>
      <c r="E45" s="191"/>
      <c r="F45" s="191"/>
      <c r="G45" s="191"/>
      <c r="H45" s="191"/>
      <c r="I45" s="191"/>
      <c r="J45" s="191"/>
      <c r="K45" s="191"/>
      <c r="L45" s="191"/>
      <c r="M45" s="203"/>
      <c r="N45" s="183"/>
    </row>
    <row r="46" spans="2:19" x14ac:dyDescent="0.45">
      <c r="B46" s="202"/>
      <c r="C46" s="174"/>
      <c r="D46" s="191"/>
      <c r="E46" s="191"/>
      <c r="F46" s="191"/>
      <c r="G46" s="191"/>
      <c r="H46" s="191"/>
      <c r="I46" s="191"/>
      <c r="J46" s="191"/>
      <c r="K46" s="191"/>
      <c r="L46" s="191"/>
      <c r="M46" s="203"/>
      <c r="N46" s="183"/>
    </row>
    <row r="47" spans="2:19" ht="15" customHeight="1" x14ac:dyDescent="0.45">
      <c r="B47" s="202"/>
      <c r="C47" s="700" t="s">
        <v>744</v>
      </c>
      <c r="D47" s="700"/>
      <c r="E47" s="193"/>
      <c r="F47" s="193"/>
      <c r="G47" s="193"/>
      <c r="H47" s="193"/>
      <c r="I47" s="193"/>
      <c r="J47" s="193"/>
      <c r="K47" s="193"/>
      <c r="L47" s="193"/>
      <c r="M47" s="208"/>
      <c r="N47" s="187"/>
      <c r="O47" s="158"/>
      <c r="P47" s="158"/>
      <c r="Q47" s="158"/>
      <c r="R47" s="158"/>
      <c r="S47" s="158"/>
    </row>
    <row r="48" spans="2:19" ht="14.65" thickBot="1" x14ac:dyDescent="0.5">
      <c r="B48" s="202"/>
      <c r="C48" s="171"/>
      <c r="D48" s="193"/>
      <c r="E48" s="193"/>
      <c r="F48" s="193"/>
      <c r="G48" s="193"/>
      <c r="H48" s="193"/>
      <c r="I48" s="193"/>
      <c r="J48" s="193"/>
      <c r="K48" s="193"/>
      <c r="L48" s="193"/>
      <c r="M48" s="208"/>
      <c r="N48" s="187"/>
      <c r="O48" s="158"/>
      <c r="P48" s="158"/>
      <c r="Q48" s="158"/>
      <c r="R48" s="158"/>
      <c r="S48" s="158"/>
    </row>
    <row r="49" spans="2:21" s="7" customFormat="1" ht="51" customHeight="1" x14ac:dyDescent="0.45">
      <c r="B49" s="209"/>
      <c r="C49" s="638" t="s">
        <v>750</v>
      </c>
      <c r="D49" s="639"/>
      <c r="E49" s="701" t="s">
        <v>925</v>
      </c>
      <c r="F49" s="702"/>
      <c r="G49" s="703"/>
      <c r="H49" s="194"/>
      <c r="I49" s="194"/>
      <c r="J49" s="194"/>
      <c r="K49" s="194"/>
      <c r="L49" s="194"/>
      <c r="M49" s="210"/>
      <c r="N49" s="85"/>
    </row>
    <row r="50" spans="2:21" s="7" customFormat="1" ht="44.25" customHeight="1" x14ac:dyDescent="0.45">
      <c r="B50" s="209"/>
      <c r="C50" s="640" t="s">
        <v>668</v>
      </c>
      <c r="D50" s="641"/>
      <c r="E50" s="704" t="s">
        <v>926</v>
      </c>
      <c r="F50" s="704"/>
      <c r="G50" s="705"/>
      <c r="H50" s="194"/>
      <c r="I50" s="194"/>
      <c r="J50" s="194"/>
      <c r="K50" s="194"/>
      <c r="L50" s="194"/>
      <c r="M50" s="210"/>
      <c r="N50" s="85"/>
    </row>
    <row r="51" spans="2:21" s="7" customFormat="1" ht="67.5" customHeight="1" x14ac:dyDescent="0.45">
      <c r="B51" s="209"/>
      <c r="C51" s="640" t="s">
        <v>751</v>
      </c>
      <c r="D51" s="641"/>
      <c r="E51" s="647" t="s">
        <v>1042</v>
      </c>
      <c r="F51" s="706"/>
      <c r="G51" s="707"/>
      <c r="H51" s="194"/>
      <c r="I51" s="194"/>
      <c r="J51" s="194"/>
      <c r="K51" s="194"/>
      <c r="L51" s="194"/>
      <c r="M51" s="210"/>
      <c r="N51" s="85"/>
    </row>
    <row r="52" spans="2:21" s="7" customFormat="1" ht="69" customHeight="1" thickBot="1" x14ac:dyDescent="0.5">
      <c r="B52" s="209"/>
      <c r="C52" s="667" t="s">
        <v>726</v>
      </c>
      <c r="D52" s="668"/>
      <c r="E52" s="708" t="s">
        <v>1043</v>
      </c>
      <c r="F52" s="708"/>
      <c r="G52" s="709"/>
      <c r="H52" s="194"/>
      <c r="I52" s="194"/>
      <c r="J52" s="194"/>
      <c r="K52" s="194"/>
      <c r="L52" s="194"/>
      <c r="M52" s="210"/>
      <c r="N52" s="85"/>
    </row>
    <row r="53" spans="2:21" x14ac:dyDescent="0.45">
      <c r="B53" s="202"/>
      <c r="C53" s="195"/>
      <c r="D53" s="191"/>
      <c r="E53" s="191" t="s">
        <v>796</v>
      </c>
      <c r="F53" s="191"/>
      <c r="G53" s="191"/>
      <c r="H53" s="191"/>
      <c r="I53" s="191"/>
      <c r="J53" s="191"/>
      <c r="K53" s="191"/>
      <c r="L53" s="191"/>
      <c r="M53" s="203"/>
      <c r="N53" s="183"/>
    </row>
    <row r="54" spans="2:21" x14ac:dyDescent="0.45">
      <c r="B54" s="202"/>
      <c r="C54" s="191"/>
      <c r="D54" s="191"/>
      <c r="E54" s="191"/>
      <c r="F54" s="191"/>
      <c r="G54" s="191"/>
      <c r="H54" s="191"/>
      <c r="I54" s="191"/>
      <c r="J54" s="191"/>
      <c r="K54" s="191"/>
      <c r="L54" s="191"/>
      <c r="M54" s="203"/>
      <c r="N54" s="183"/>
    </row>
    <row r="55" spans="2:21" x14ac:dyDescent="0.45">
      <c r="B55" s="202"/>
      <c r="C55" s="172" t="s">
        <v>745</v>
      </c>
      <c r="D55" s="191"/>
      <c r="E55" s="191"/>
      <c r="F55" s="191"/>
      <c r="G55" s="191"/>
      <c r="H55" s="191"/>
      <c r="I55" s="191"/>
      <c r="J55" s="191"/>
      <c r="K55" s="191"/>
      <c r="L55" s="191"/>
      <c r="M55" s="203"/>
      <c r="N55" s="183"/>
    </row>
    <row r="56" spans="2:21" ht="14.65" thickBot="1" x14ac:dyDescent="0.5">
      <c r="B56" s="202"/>
      <c r="C56" s="191"/>
      <c r="D56" s="195"/>
      <c r="E56" s="191"/>
      <c r="F56" s="191"/>
      <c r="G56" s="191"/>
      <c r="H56" s="191"/>
      <c r="I56" s="191"/>
      <c r="J56" s="191"/>
      <c r="K56" s="191"/>
      <c r="L56" s="191"/>
      <c r="M56" s="203"/>
      <c r="N56" s="183"/>
    </row>
    <row r="57" spans="2:21" ht="50.25" customHeight="1" x14ac:dyDescent="0.45">
      <c r="B57" s="202"/>
      <c r="C57" s="638" t="s">
        <v>730</v>
      </c>
      <c r="D57" s="639"/>
      <c r="E57" s="698"/>
      <c r="F57" s="698"/>
      <c r="G57" s="699"/>
      <c r="H57" s="174"/>
      <c r="I57" s="174"/>
      <c r="J57" s="174"/>
      <c r="K57" s="195"/>
      <c r="L57" s="195"/>
      <c r="M57" s="204"/>
      <c r="N57" s="186"/>
      <c r="O57" s="157"/>
      <c r="P57" s="157"/>
      <c r="Q57" s="157"/>
      <c r="R57" s="157"/>
      <c r="S57" s="157"/>
      <c r="T57" s="157"/>
      <c r="U57" s="157"/>
    </row>
    <row r="58" spans="2:21" ht="50.25" customHeight="1" x14ac:dyDescent="0.45">
      <c r="B58" s="202"/>
      <c r="C58" s="640" t="s">
        <v>731</v>
      </c>
      <c r="D58" s="641"/>
      <c r="E58" s="636" t="s">
        <v>889</v>
      </c>
      <c r="F58" s="636"/>
      <c r="G58" s="637"/>
      <c r="H58" s="174"/>
      <c r="I58" s="174"/>
      <c r="J58" s="174"/>
      <c r="K58" s="195"/>
      <c r="L58" s="195"/>
      <c r="M58" s="204"/>
      <c r="N58" s="186"/>
      <c r="O58" s="157"/>
      <c r="P58" s="157"/>
      <c r="Q58" s="157"/>
      <c r="R58" s="157"/>
      <c r="S58" s="157"/>
      <c r="T58" s="157"/>
      <c r="U58" s="157"/>
    </row>
    <row r="59" spans="2:21" ht="50.25" customHeight="1" thickBot="1" x14ac:dyDescent="0.5">
      <c r="B59" s="202"/>
      <c r="C59" s="667" t="s">
        <v>705</v>
      </c>
      <c r="D59" s="668"/>
      <c r="E59" s="663" t="s">
        <v>889</v>
      </c>
      <c r="F59" s="663"/>
      <c r="G59" s="664"/>
      <c r="H59" s="174"/>
      <c r="I59" s="174"/>
      <c r="J59" s="174"/>
      <c r="K59" s="195"/>
      <c r="L59" s="195"/>
      <c r="M59" s="204"/>
      <c r="N59" s="186"/>
      <c r="O59" s="157"/>
      <c r="P59" s="157"/>
      <c r="Q59" s="157"/>
      <c r="R59" s="157"/>
      <c r="S59" s="157"/>
      <c r="T59" s="157"/>
      <c r="U59" s="157"/>
    </row>
    <row r="60" spans="2:21" customFormat="1" ht="15" customHeight="1" thickBot="1" x14ac:dyDescent="0.5">
      <c r="B60" s="74"/>
      <c r="C60" s="75"/>
      <c r="D60" s="75"/>
      <c r="E60" s="75"/>
      <c r="F60" s="75"/>
      <c r="G60" s="75"/>
      <c r="H60" s="75"/>
      <c r="I60" s="75"/>
      <c r="J60" s="75"/>
      <c r="K60" s="75"/>
      <c r="L60" s="75"/>
      <c r="M60" s="77"/>
      <c r="N60" s="75"/>
    </row>
    <row r="61" spans="2:21" s="159" customFormat="1" ht="80.25" customHeight="1" x14ac:dyDescent="0.45">
      <c r="B61" s="211"/>
      <c r="C61" s="224" t="s">
        <v>706</v>
      </c>
      <c r="D61" s="217" t="s">
        <v>700</v>
      </c>
      <c r="E61" s="217" t="s">
        <v>701</v>
      </c>
      <c r="F61" s="217" t="s">
        <v>702</v>
      </c>
      <c r="G61" s="217" t="s">
        <v>708</v>
      </c>
      <c r="H61" s="217" t="s">
        <v>673</v>
      </c>
      <c r="I61" s="217" t="s">
        <v>707</v>
      </c>
      <c r="J61" s="218" t="s">
        <v>670</v>
      </c>
      <c r="K61" s="193"/>
      <c r="L61" s="193"/>
      <c r="M61" s="208"/>
      <c r="N61" s="187"/>
      <c r="O61" s="158"/>
      <c r="P61" s="158"/>
      <c r="Q61" s="158"/>
      <c r="R61" s="158"/>
      <c r="S61" s="158"/>
      <c r="T61" s="158"/>
      <c r="U61" s="158"/>
    </row>
    <row r="62" spans="2:21" ht="20.25" customHeight="1" x14ac:dyDescent="0.45">
      <c r="B62" s="202"/>
      <c r="C62" s="351" t="s">
        <v>829</v>
      </c>
      <c r="D62" s="180"/>
      <c r="E62" s="180"/>
      <c r="F62" s="180"/>
      <c r="G62" s="180"/>
      <c r="H62" s="180"/>
      <c r="I62" s="180"/>
      <c r="J62" s="220"/>
      <c r="K62" s="195"/>
      <c r="L62" s="195"/>
      <c r="M62" s="204"/>
      <c r="N62" s="186"/>
      <c r="O62" s="157"/>
      <c r="P62" s="157"/>
      <c r="Q62" s="157"/>
      <c r="R62" s="157"/>
      <c r="S62" s="157"/>
      <c r="T62" s="157"/>
      <c r="U62" s="157"/>
    </row>
    <row r="63" spans="2:21" ht="17.25" customHeight="1" x14ac:dyDescent="0.45">
      <c r="B63" s="202"/>
      <c r="C63" s="351"/>
      <c r="D63" s="180"/>
      <c r="E63" s="180"/>
      <c r="F63" s="180"/>
      <c r="G63" s="180"/>
      <c r="H63" s="180"/>
      <c r="I63" s="180"/>
      <c r="J63" s="220"/>
      <c r="K63" s="195"/>
      <c r="L63" s="195"/>
      <c r="M63" s="204"/>
      <c r="N63" s="186"/>
      <c r="O63" s="157"/>
      <c r="P63" s="157"/>
      <c r="Q63" s="157"/>
      <c r="R63" s="157"/>
      <c r="S63" s="157"/>
      <c r="T63" s="157"/>
      <c r="U63" s="157"/>
    </row>
    <row r="64" spans="2:21" ht="30" customHeight="1" x14ac:dyDescent="0.45">
      <c r="B64" s="202"/>
      <c r="C64" s="219" t="s">
        <v>752</v>
      </c>
      <c r="D64" s="180"/>
      <c r="E64" s="180"/>
      <c r="F64" s="180"/>
      <c r="G64" s="180"/>
      <c r="H64" s="180"/>
      <c r="I64" s="180"/>
      <c r="J64" s="220"/>
      <c r="K64" s="195"/>
      <c r="L64" s="195"/>
      <c r="M64" s="204"/>
      <c r="N64" s="186"/>
      <c r="O64" s="157"/>
      <c r="P64" s="157"/>
      <c r="Q64" s="157"/>
      <c r="R64" s="157"/>
      <c r="S64" s="157"/>
      <c r="T64" s="157"/>
      <c r="U64" s="157"/>
    </row>
    <row r="65" spans="2:21" ht="30" customHeight="1" x14ac:dyDescent="0.45">
      <c r="B65" s="202"/>
      <c r="C65" s="219" t="s">
        <v>753</v>
      </c>
      <c r="D65" s="181"/>
      <c r="E65" s="180"/>
      <c r="F65" s="180"/>
      <c r="G65" s="180"/>
      <c r="H65" s="180"/>
      <c r="I65" s="180"/>
      <c r="J65" s="220"/>
      <c r="K65" s="195"/>
      <c r="L65" s="195"/>
      <c r="M65" s="204"/>
      <c r="N65" s="186"/>
      <c r="O65" s="157"/>
      <c r="P65" s="157"/>
      <c r="Q65" s="157"/>
      <c r="R65" s="157"/>
      <c r="S65" s="157"/>
      <c r="T65" s="157"/>
      <c r="U65" s="157"/>
    </row>
    <row r="66" spans="2:21" ht="30" customHeight="1" thickBot="1" x14ac:dyDescent="0.5">
      <c r="B66" s="202"/>
      <c r="C66" s="247"/>
      <c r="D66" s="225"/>
      <c r="E66" s="226"/>
      <c r="F66" s="226"/>
      <c r="G66" s="226"/>
      <c r="H66" s="226"/>
      <c r="I66" s="226"/>
      <c r="J66" s="227"/>
      <c r="K66" s="195"/>
      <c r="L66" s="195"/>
      <c r="M66" s="204"/>
      <c r="N66" s="186"/>
      <c r="O66" s="157"/>
      <c r="P66" s="157"/>
      <c r="Q66" s="157"/>
      <c r="R66" s="157"/>
      <c r="S66" s="157"/>
      <c r="T66" s="157"/>
      <c r="U66" s="157"/>
    </row>
    <row r="67" spans="2:21" x14ac:dyDescent="0.45">
      <c r="B67" s="202"/>
      <c r="C67" s="191"/>
      <c r="D67" s="191"/>
      <c r="E67" s="191"/>
      <c r="F67" s="191"/>
      <c r="G67" s="191"/>
      <c r="H67" s="191"/>
      <c r="I67" s="191"/>
      <c r="J67" s="191"/>
      <c r="K67" s="191"/>
      <c r="L67" s="191"/>
      <c r="M67" s="203"/>
      <c r="N67" s="183"/>
    </row>
    <row r="68" spans="2:21" x14ac:dyDescent="0.45">
      <c r="B68" s="202"/>
      <c r="C68" s="172" t="s">
        <v>746</v>
      </c>
      <c r="D68" s="191"/>
      <c r="E68" s="191"/>
      <c r="F68" s="191"/>
      <c r="G68" s="191"/>
      <c r="H68" s="191"/>
      <c r="I68" s="191"/>
      <c r="J68" s="191"/>
      <c r="K68" s="191"/>
      <c r="L68" s="191"/>
      <c r="M68" s="203"/>
      <c r="N68" s="183"/>
    </row>
    <row r="69" spans="2:21" ht="14.65" thickBot="1" x14ac:dyDescent="0.5">
      <c r="B69" s="202"/>
      <c r="C69" s="172"/>
      <c r="D69" s="191"/>
      <c r="E69" s="191"/>
      <c r="F69" s="191"/>
      <c r="G69" s="191"/>
      <c r="H69" s="191"/>
      <c r="I69" s="191"/>
      <c r="J69" s="191"/>
      <c r="K69" s="191"/>
      <c r="L69" s="191"/>
      <c r="M69" s="203"/>
      <c r="N69" s="183"/>
    </row>
    <row r="70" spans="2:21" ht="60" customHeight="1" thickBot="1" x14ac:dyDescent="0.5">
      <c r="B70" s="202"/>
      <c r="C70" s="692" t="s">
        <v>679</v>
      </c>
      <c r="D70" s="693"/>
      <c r="E70" s="694"/>
      <c r="F70" s="695"/>
      <c r="G70" s="386"/>
      <c r="H70" s="191"/>
      <c r="I70" s="191"/>
      <c r="J70" s="191"/>
      <c r="K70" s="191"/>
      <c r="L70" s="191"/>
      <c r="M70" s="203"/>
      <c r="N70" s="183"/>
    </row>
    <row r="71" spans="2:21" ht="14.65" thickBot="1" x14ac:dyDescent="0.5">
      <c r="B71" s="202"/>
      <c r="C71" s="196"/>
      <c r="D71" s="196"/>
      <c r="E71" s="191"/>
      <c r="F71" s="191"/>
      <c r="G71" s="191"/>
      <c r="H71" s="191"/>
      <c r="I71" s="191"/>
      <c r="J71" s="191"/>
      <c r="K71" s="191"/>
      <c r="L71" s="191"/>
      <c r="M71" s="203"/>
      <c r="N71" s="183"/>
    </row>
    <row r="72" spans="2:21" ht="45" customHeight="1" x14ac:dyDescent="0.45">
      <c r="B72" s="202"/>
      <c r="C72" s="638" t="s">
        <v>709</v>
      </c>
      <c r="D72" s="639"/>
      <c r="E72" s="696" t="s">
        <v>711</v>
      </c>
      <c r="F72" s="697"/>
      <c r="G72" s="191"/>
      <c r="H72" s="191"/>
      <c r="I72" s="191"/>
      <c r="J72" s="191"/>
      <c r="K72" s="191"/>
      <c r="L72" s="191"/>
      <c r="M72" s="203"/>
      <c r="N72" s="183"/>
    </row>
    <row r="73" spans="2:21" ht="40.5" customHeight="1" x14ac:dyDescent="0.45">
      <c r="B73" s="202"/>
      <c r="C73" s="674" t="s">
        <v>962</v>
      </c>
      <c r="D73" s="676"/>
      <c r="E73" s="657" t="s">
        <v>961</v>
      </c>
      <c r="F73" s="649"/>
      <c r="G73" s="191"/>
      <c r="H73" s="191"/>
      <c r="I73" s="191"/>
      <c r="J73" s="191"/>
      <c r="K73" s="191"/>
      <c r="L73" s="191"/>
      <c r="M73" s="203"/>
      <c r="N73" s="183"/>
    </row>
    <row r="74" spans="2:21" ht="25.5" customHeight="1" thickBot="1" x14ac:dyDescent="0.5">
      <c r="B74" s="202"/>
      <c r="C74" s="642"/>
      <c r="D74" s="643"/>
      <c r="E74" s="691"/>
      <c r="F74" s="646"/>
      <c r="G74" s="191"/>
      <c r="H74" s="191"/>
      <c r="I74" s="191"/>
      <c r="J74" s="191"/>
      <c r="K74" s="191"/>
      <c r="L74" s="191"/>
      <c r="M74" s="203"/>
      <c r="N74" s="183"/>
    </row>
    <row r="75" spans="2:21" x14ac:dyDescent="0.45">
      <c r="B75" s="202"/>
      <c r="C75" s="183"/>
      <c r="D75" s="183"/>
      <c r="E75" s="183"/>
      <c r="F75" s="183"/>
      <c r="G75" s="183"/>
      <c r="H75" s="183"/>
      <c r="I75" s="183"/>
      <c r="J75" s="183"/>
      <c r="K75" s="183"/>
      <c r="L75" s="183"/>
      <c r="M75" s="212"/>
      <c r="N75" s="183"/>
    </row>
    <row r="76" spans="2:21" ht="14.65" thickBot="1" x14ac:dyDescent="0.5">
      <c r="B76" s="197"/>
      <c r="C76" s="213"/>
      <c r="D76" s="213"/>
      <c r="E76" s="213"/>
      <c r="F76" s="213"/>
      <c r="G76" s="213"/>
      <c r="H76" s="213"/>
      <c r="I76" s="213"/>
      <c r="J76" s="213"/>
      <c r="K76" s="213"/>
      <c r="L76" s="213"/>
      <c r="M76" s="214"/>
      <c r="N76" s="183"/>
    </row>
  </sheetData>
  <mergeCells count="38">
    <mergeCell ref="C3:G3"/>
    <mergeCell ref="C36:D36"/>
    <mergeCell ref="C37:D37"/>
    <mergeCell ref="C38:D38"/>
    <mergeCell ref="E36:G36"/>
    <mergeCell ref="E37:G37"/>
    <mergeCell ref="E38:G38"/>
    <mergeCell ref="F8:G8"/>
    <mergeCell ref="F9:G9"/>
    <mergeCell ref="D14:G14"/>
    <mergeCell ref="E49:G49"/>
    <mergeCell ref="E50:G50"/>
    <mergeCell ref="E51:G51"/>
    <mergeCell ref="E52:G52"/>
    <mergeCell ref="C43:D43"/>
    <mergeCell ref="C44:D44"/>
    <mergeCell ref="E44:G44"/>
    <mergeCell ref="E43:G43"/>
    <mergeCell ref="C49:D49"/>
    <mergeCell ref="C50:D50"/>
    <mergeCell ref="C41:D41"/>
    <mergeCell ref="C47:D47"/>
    <mergeCell ref="C57:D57"/>
    <mergeCell ref="C58:D58"/>
    <mergeCell ref="C59:D59"/>
    <mergeCell ref="E58:G58"/>
    <mergeCell ref="E59:G59"/>
    <mergeCell ref="E57:G57"/>
    <mergeCell ref="C51:D51"/>
    <mergeCell ref="C52:D52"/>
    <mergeCell ref="C70:D70"/>
    <mergeCell ref="E70:F70"/>
    <mergeCell ref="C72:D72"/>
    <mergeCell ref="E72:F72"/>
    <mergeCell ref="C74:D74"/>
    <mergeCell ref="E74:F74"/>
    <mergeCell ref="E73:F73"/>
    <mergeCell ref="C73:D73"/>
  </mergeCells>
  <pageMargins left="0.7" right="0.7" top="0.75" bottom="0.75" header="0.3" footer="0.3"/>
  <pageSetup paperSize="9" scale="35" fitToHeight="0" orientation="landscape"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61913</xdr:colOff>
                    <xdr:row>13</xdr:row>
                    <xdr:rowOff>233363</xdr:rowOff>
                  </from>
                  <to>
                    <xdr:col>6</xdr:col>
                    <xdr:colOff>214313</xdr:colOff>
                    <xdr:row>13</xdr:row>
                    <xdr:rowOff>366713</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61913</xdr:colOff>
                    <xdr:row>13</xdr:row>
                    <xdr:rowOff>38100</xdr:rowOff>
                  </from>
                  <to>
                    <xdr:col>5</xdr:col>
                    <xdr:colOff>1852613</xdr:colOff>
                    <xdr:row>13</xdr:row>
                    <xdr:rowOff>214313</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371475</xdr:colOff>
                    <xdr:row>24</xdr:row>
                    <xdr:rowOff>42863</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409575</xdr:colOff>
                    <xdr:row>17</xdr:row>
                    <xdr:rowOff>0</xdr:rowOff>
                  </from>
                  <to>
                    <xdr:col>3</xdr:col>
                    <xdr:colOff>785813</xdr:colOff>
                    <xdr:row>24</xdr:row>
                    <xdr:rowOff>42863</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371475</xdr:colOff>
                    <xdr:row>19</xdr:row>
                    <xdr:rowOff>23813</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409575</xdr:colOff>
                    <xdr:row>18</xdr:row>
                    <xdr:rowOff>0</xdr:rowOff>
                  </from>
                  <to>
                    <xdr:col>3</xdr:col>
                    <xdr:colOff>766763</xdr:colOff>
                    <xdr:row>19</xdr:row>
                    <xdr:rowOff>23813</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371475</xdr:colOff>
                    <xdr:row>20</xdr:row>
                    <xdr:rowOff>23813</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409575</xdr:colOff>
                    <xdr:row>19</xdr:row>
                    <xdr:rowOff>0</xdr:rowOff>
                  </from>
                  <to>
                    <xdr:col>3</xdr:col>
                    <xdr:colOff>785813</xdr:colOff>
                    <xdr:row>20</xdr:row>
                    <xdr:rowOff>23813</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371475</xdr:colOff>
                    <xdr:row>21</xdr:row>
                    <xdr:rowOff>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409575</xdr:colOff>
                    <xdr:row>20</xdr:row>
                    <xdr:rowOff>0</xdr:rowOff>
                  </from>
                  <to>
                    <xdr:col>3</xdr:col>
                    <xdr:colOff>785813</xdr:colOff>
                    <xdr:row>21</xdr:row>
                    <xdr:rowOff>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371475</xdr:colOff>
                    <xdr:row>16</xdr:row>
                    <xdr:rowOff>214313</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409575</xdr:colOff>
                    <xdr:row>16</xdr:row>
                    <xdr:rowOff>0</xdr:rowOff>
                  </from>
                  <to>
                    <xdr:col>4</xdr:col>
                    <xdr:colOff>766763</xdr:colOff>
                    <xdr:row>16</xdr:row>
                    <xdr:rowOff>214313</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14288</xdr:rowOff>
                  </from>
                  <to>
                    <xdr:col>4</xdr:col>
                    <xdr:colOff>371475</xdr:colOff>
                    <xdr:row>24</xdr:row>
                    <xdr:rowOff>66675</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409575</xdr:colOff>
                    <xdr:row>17</xdr:row>
                    <xdr:rowOff>14288</xdr:rowOff>
                  </from>
                  <to>
                    <xdr:col>4</xdr:col>
                    <xdr:colOff>785813</xdr:colOff>
                    <xdr:row>24</xdr:row>
                    <xdr:rowOff>66675</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371475</xdr:colOff>
                    <xdr:row>22</xdr:row>
                    <xdr:rowOff>23813</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409575</xdr:colOff>
                    <xdr:row>21</xdr:row>
                    <xdr:rowOff>0</xdr:rowOff>
                  </from>
                  <to>
                    <xdr:col>3</xdr:col>
                    <xdr:colOff>766763</xdr:colOff>
                    <xdr:row>22</xdr:row>
                    <xdr:rowOff>23813</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371475</xdr:colOff>
                    <xdr:row>23</xdr:row>
                    <xdr:rowOff>23813</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409575</xdr:colOff>
                    <xdr:row>22</xdr:row>
                    <xdr:rowOff>0</xdr:rowOff>
                  </from>
                  <to>
                    <xdr:col>3</xdr:col>
                    <xdr:colOff>766763</xdr:colOff>
                    <xdr:row>23</xdr:row>
                    <xdr:rowOff>23813</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371475</xdr:colOff>
                    <xdr:row>24</xdr:row>
                    <xdr:rowOff>23813</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409575</xdr:colOff>
                    <xdr:row>23</xdr:row>
                    <xdr:rowOff>0</xdr:rowOff>
                  </from>
                  <to>
                    <xdr:col>3</xdr:col>
                    <xdr:colOff>766763</xdr:colOff>
                    <xdr:row>24</xdr:row>
                    <xdr:rowOff>23813</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371475</xdr:colOff>
                    <xdr:row>24</xdr:row>
                    <xdr:rowOff>166688</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409575</xdr:colOff>
                    <xdr:row>24</xdr:row>
                    <xdr:rowOff>0</xdr:rowOff>
                  </from>
                  <to>
                    <xdr:col>3</xdr:col>
                    <xdr:colOff>766763</xdr:colOff>
                    <xdr:row>24</xdr:row>
                    <xdr:rowOff>166688</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371475</xdr:colOff>
                    <xdr:row>26</xdr:row>
                    <xdr:rowOff>23813</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409575</xdr:colOff>
                    <xdr:row>25</xdr:row>
                    <xdr:rowOff>0</xdr:rowOff>
                  </from>
                  <to>
                    <xdr:col>3</xdr:col>
                    <xdr:colOff>766763</xdr:colOff>
                    <xdr:row>26</xdr:row>
                    <xdr:rowOff>23813</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371475</xdr:colOff>
                    <xdr:row>26</xdr:row>
                    <xdr:rowOff>166688</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409575</xdr:colOff>
                    <xdr:row>26</xdr:row>
                    <xdr:rowOff>0</xdr:rowOff>
                  </from>
                  <to>
                    <xdr:col>3</xdr:col>
                    <xdr:colOff>766763</xdr:colOff>
                    <xdr:row>26</xdr:row>
                    <xdr:rowOff>166688</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371475</xdr:colOff>
                    <xdr:row>27</xdr:row>
                    <xdr:rowOff>152400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409575</xdr:colOff>
                    <xdr:row>27</xdr:row>
                    <xdr:rowOff>0</xdr:rowOff>
                  </from>
                  <to>
                    <xdr:col>3</xdr:col>
                    <xdr:colOff>766763</xdr:colOff>
                    <xdr:row>27</xdr:row>
                    <xdr:rowOff>152400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371475</xdr:colOff>
                    <xdr:row>29</xdr:row>
                    <xdr:rowOff>23813</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409575</xdr:colOff>
                    <xdr:row>28</xdr:row>
                    <xdr:rowOff>0</xdr:rowOff>
                  </from>
                  <to>
                    <xdr:col>3</xdr:col>
                    <xdr:colOff>766763</xdr:colOff>
                    <xdr:row>29</xdr:row>
                    <xdr:rowOff>23813</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371475</xdr:colOff>
                    <xdr:row>30</xdr:row>
                    <xdr:rowOff>23813</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409575</xdr:colOff>
                    <xdr:row>29</xdr:row>
                    <xdr:rowOff>0</xdr:rowOff>
                  </from>
                  <to>
                    <xdr:col>3</xdr:col>
                    <xdr:colOff>766763</xdr:colOff>
                    <xdr:row>30</xdr:row>
                    <xdr:rowOff>23813</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371475</xdr:colOff>
                    <xdr:row>31</xdr:row>
                    <xdr:rowOff>23813</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409575</xdr:colOff>
                    <xdr:row>30</xdr:row>
                    <xdr:rowOff>0</xdr:rowOff>
                  </from>
                  <to>
                    <xdr:col>3</xdr:col>
                    <xdr:colOff>766763</xdr:colOff>
                    <xdr:row>31</xdr:row>
                    <xdr:rowOff>23813</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371475</xdr:colOff>
                    <xdr:row>31</xdr:row>
                    <xdr:rowOff>23813</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409575</xdr:colOff>
                    <xdr:row>30</xdr:row>
                    <xdr:rowOff>0</xdr:rowOff>
                  </from>
                  <to>
                    <xdr:col>4</xdr:col>
                    <xdr:colOff>766763</xdr:colOff>
                    <xdr:row>31</xdr:row>
                    <xdr:rowOff>23813</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371475</xdr:colOff>
                    <xdr:row>30</xdr:row>
                    <xdr:rowOff>23813</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409575</xdr:colOff>
                    <xdr:row>29</xdr:row>
                    <xdr:rowOff>0</xdr:rowOff>
                  </from>
                  <to>
                    <xdr:col>4</xdr:col>
                    <xdr:colOff>766763</xdr:colOff>
                    <xdr:row>30</xdr:row>
                    <xdr:rowOff>23813</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371475</xdr:colOff>
                    <xdr:row>29</xdr:row>
                    <xdr:rowOff>23813</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409575</xdr:colOff>
                    <xdr:row>28</xdr:row>
                    <xdr:rowOff>0</xdr:rowOff>
                  </from>
                  <to>
                    <xdr:col>4</xdr:col>
                    <xdr:colOff>766763</xdr:colOff>
                    <xdr:row>29</xdr:row>
                    <xdr:rowOff>23813</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371475</xdr:colOff>
                    <xdr:row>27</xdr:row>
                    <xdr:rowOff>152400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409575</xdr:colOff>
                    <xdr:row>27</xdr:row>
                    <xdr:rowOff>0</xdr:rowOff>
                  </from>
                  <to>
                    <xdr:col>4</xdr:col>
                    <xdr:colOff>766763</xdr:colOff>
                    <xdr:row>27</xdr:row>
                    <xdr:rowOff>152400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371475</xdr:colOff>
                    <xdr:row>26</xdr:row>
                    <xdr:rowOff>166688</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409575</xdr:colOff>
                    <xdr:row>26</xdr:row>
                    <xdr:rowOff>0</xdr:rowOff>
                  </from>
                  <to>
                    <xdr:col>4</xdr:col>
                    <xdr:colOff>766763</xdr:colOff>
                    <xdr:row>26</xdr:row>
                    <xdr:rowOff>166688</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371475</xdr:colOff>
                    <xdr:row>26</xdr:row>
                    <xdr:rowOff>23813</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409575</xdr:colOff>
                    <xdr:row>25</xdr:row>
                    <xdr:rowOff>0</xdr:rowOff>
                  </from>
                  <to>
                    <xdr:col>4</xdr:col>
                    <xdr:colOff>766763</xdr:colOff>
                    <xdr:row>26</xdr:row>
                    <xdr:rowOff>23813</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371475</xdr:colOff>
                    <xdr:row>24</xdr:row>
                    <xdr:rowOff>166688</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409575</xdr:colOff>
                    <xdr:row>24</xdr:row>
                    <xdr:rowOff>0</xdr:rowOff>
                  </from>
                  <to>
                    <xdr:col>4</xdr:col>
                    <xdr:colOff>766763</xdr:colOff>
                    <xdr:row>24</xdr:row>
                    <xdr:rowOff>166688</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371475</xdr:colOff>
                    <xdr:row>24</xdr:row>
                    <xdr:rowOff>23813</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409575</xdr:colOff>
                    <xdr:row>23</xdr:row>
                    <xdr:rowOff>0</xdr:rowOff>
                  </from>
                  <to>
                    <xdr:col>4</xdr:col>
                    <xdr:colOff>766763</xdr:colOff>
                    <xdr:row>24</xdr:row>
                    <xdr:rowOff>23813</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371475</xdr:colOff>
                    <xdr:row>23</xdr:row>
                    <xdr:rowOff>23813</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409575</xdr:colOff>
                    <xdr:row>22</xdr:row>
                    <xdr:rowOff>0</xdr:rowOff>
                  </from>
                  <to>
                    <xdr:col>4</xdr:col>
                    <xdr:colOff>766763</xdr:colOff>
                    <xdr:row>23</xdr:row>
                    <xdr:rowOff>23813</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371475</xdr:colOff>
                    <xdr:row>22</xdr:row>
                    <xdr:rowOff>23813</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409575</xdr:colOff>
                    <xdr:row>21</xdr:row>
                    <xdr:rowOff>0</xdr:rowOff>
                  </from>
                  <to>
                    <xdr:col>4</xdr:col>
                    <xdr:colOff>766763</xdr:colOff>
                    <xdr:row>22</xdr:row>
                    <xdr:rowOff>23813</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371475</xdr:colOff>
                    <xdr:row>21</xdr:row>
                    <xdr:rowOff>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409575</xdr:colOff>
                    <xdr:row>20</xdr:row>
                    <xdr:rowOff>0</xdr:rowOff>
                  </from>
                  <to>
                    <xdr:col>4</xdr:col>
                    <xdr:colOff>785813</xdr:colOff>
                    <xdr:row>21</xdr:row>
                    <xdr:rowOff>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371475</xdr:colOff>
                    <xdr:row>19</xdr:row>
                    <xdr:rowOff>23813</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409575</xdr:colOff>
                    <xdr:row>18</xdr:row>
                    <xdr:rowOff>0</xdr:rowOff>
                  </from>
                  <to>
                    <xdr:col>4</xdr:col>
                    <xdr:colOff>766763</xdr:colOff>
                    <xdr:row>19</xdr:row>
                    <xdr:rowOff>23813</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371475</xdr:colOff>
                    <xdr:row>20</xdr:row>
                    <xdr:rowOff>23813</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409575</xdr:colOff>
                    <xdr:row>19</xdr:row>
                    <xdr:rowOff>0</xdr:rowOff>
                  </from>
                  <to>
                    <xdr:col>4</xdr:col>
                    <xdr:colOff>785813</xdr:colOff>
                    <xdr:row>20</xdr:row>
                    <xdr:rowOff>23813</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371475</xdr:colOff>
                    <xdr:row>16</xdr:row>
                    <xdr:rowOff>214313</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409575</xdr:colOff>
                    <xdr:row>16</xdr:row>
                    <xdr:rowOff>0</xdr:rowOff>
                  </from>
                  <to>
                    <xdr:col>3</xdr:col>
                    <xdr:colOff>766763</xdr:colOff>
                    <xdr:row>16</xdr:row>
                    <xdr:rowOff>214313</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371475</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409575</xdr:colOff>
                    <xdr:row>42</xdr:row>
                    <xdr:rowOff>0</xdr:rowOff>
                  </from>
                  <to>
                    <xdr:col>4</xdr:col>
                    <xdr:colOff>766763</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28575</xdr:colOff>
                    <xdr:row>56</xdr:row>
                    <xdr:rowOff>114300</xdr:rowOff>
                  </from>
                  <to>
                    <xdr:col>4</xdr:col>
                    <xdr:colOff>481013</xdr:colOff>
                    <xdr:row>56</xdr:row>
                    <xdr:rowOff>342900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523875</xdr:colOff>
                    <xdr:row>56</xdr:row>
                    <xdr:rowOff>114300</xdr:rowOff>
                  </from>
                  <to>
                    <xdr:col>4</xdr:col>
                    <xdr:colOff>976313</xdr:colOff>
                    <xdr:row>56</xdr:row>
                    <xdr:rowOff>342900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952500</xdr:colOff>
                    <xdr:row>56</xdr:row>
                    <xdr:rowOff>114300</xdr:rowOff>
                  </from>
                  <to>
                    <xdr:col>4</xdr:col>
                    <xdr:colOff>1176338</xdr:colOff>
                    <xdr:row>56</xdr:row>
                    <xdr:rowOff>342900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69</xdr:row>
                    <xdr:rowOff>0</xdr:rowOff>
                  </from>
                  <to>
                    <xdr:col>4</xdr:col>
                    <xdr:colOff>371475</xdr:colOff>
                    <xdr:row>70</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409575</xdr:colOff>
                    <xdr:row>69</xdr:row>
                    <xdr:rowOff>0</xdr:rowOff>
                  </from>
                  <to>
                    <xdr:col>4</xdr:col>
                    <xdr:colOff>766763</xdr:colOff>
                    <xdr:row>70</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762000</xdr:colOff>
                    <xdr:row>69</xdr:row>
                    <xdr:rowOff>0</xdr:rowOff>
                  </from>
                  <to>
                    <xdr:col>4</xdr:col>
                    <xdr:colOff>1333500</xdr:colOff>
                    <xdr:row>70</xdr:row>
                    <xdr:rowOff>0</xdr:rowOff>
                  </to>
                </anchor>
              </controlPr>
            </control>
          </mc:Choice>
        </mc:AlternateContent>
        <mc:AlternateContent xmlns:mc="http://schemas.openxmlformats.org/markup-compatibility/2006">
          <mc:Choice Requires="x14">
            <control shapeId="12457" r:id="rId74" name="Check Box 169">
              <controlPr defaultSize="0" autoFill="0" autoLine="0" autoPict="0">
                <anchor moveWithCells="1">
                  <from>
                    <xdr:col>3</xdr:col>
                    <xdr:colOff>0</xdr:colOff>
                    <xdr:row>17</xdr:row>
                    <xdr:rowOff>0</xdr:rowOff>
                  </from>
                  <to>
                    <xdr:col>3</xdr:col>
                    <xdr:colOff>371475</xdr:colOff>
                    <xdr:row>18</xdr:row>
                    <xdr:rowOff>0</xdr:rowOff>
                  </to>
                </anchor>
              </controlPr>
            </control>
          </mc:Choice>
        </mc:AlternateContent>
        <mc:AlternateContent xmlns:mc="http://schemas.openxmlformats.org/markup-compatibility/2006">
          <mc:Choice Requires="x14">
            <control shapeId="12458" r:id="rId75" name="Check Box 170">
              <controlPr defaultSize="0" autoFill="0" autoLine="0" autoPict="0">
                <anchor moveWithCells="1">
                  <from>
                    <xdr:col>3</xdr:col>
                    <xdr:colOff>409575</xdr:colOff>
                    <xdr:row>17</xdr:row>
                    <xdr:rowOff>0</xdr:rowOff>
                  </from>
                  <to>
                    <xdr:col>3</xdr:col>
                    <xdr:colOff>766763</xdr:colOff>
                    <xdr:row>18</xdr:row>
                    <xdr:rowOff>0</xdr:rowOff>
                  </to>
                </anchor>
              </controlPr>
            </control>
          </mc:Choice>
        </mc:AlternateContent>
        <mc:AlternateContent xmlns:mc="http://schemas.openxmlformats.org/markup-compatibility/2006">
          <mc:Choice Requires="x14">
            <control shapeId="12462" r:id="rId76" name="Check Box 174">
              <controlPr defaultSize="0" autoFill="0" autoLine="0" autoPict="0">
                <anchor moveWithCells="1">
                  <from>
                    <xdr:col>4</xdr:col>
                    <xdr:colOff>0</xdr:colOff>
                    <xdr:row>17</xdr:row>
                    <xdr:rowOff>0</xdr:rowOff>
                  </from>
                  <to>
                    <xdr:col>4</xdr:col>
                    <xdr:colOff>371475</xdr:colOff>
                    <xdr:row>18</xdr:row>
                    <xdr:rowOff>0</xdr:rowOff>
                  </to>
                </anchor>
              </controlPr>
            </control>
          </mc:Choice>
        </mc:AlternateContent>
        <mc:AlternateContent xmlns:mc="http://schemas.openxmlformats.org/markup-compatibility/2006">
          <mc:Choice Requires="x14">
            <control shapeId="12463" r:id="rId77" name="Check Box 175">
              <controlPr defaultSize="0" autoFill="0" autoLine="0" autoPict="0">
                <anchor moveWithCells="1">
                  <from>
                    <xdr:col>4</xdr:col>
                    <xdr:colOff>409575</xdr:colOff>
                    <xdr:row>17</xdr:row>
                    <xdr:rowOff>0</xdr:rowOff>
                  </from>
                  <to>
                    <xdr:col>4</xdr:col>
                    <xdr:colOff>766763</xdr:colOff>
                    <xdr:row>18</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F40"/>
  <sheetViews>
    <sheetView topLeftCell="A26" workbookViewId="0">
      <selection activeCell="D9" sqref="D9"/>
    </sheetView>
  </sheetViews>
  <sheetFormatPr defaultColWidth="8.86328125" defaultRowHeight="13.9" x14ac:dyDescent="0.4"/>
  <cols>
    <col min="1" max="2" width="1.86328125" style="1" customWidth="1"/>
    <col min="3" max="3" width="11.3984375" style="163" customWidth="1"/>
    <col min="4" max="4" width="116" style="19" customWidth="1"/>
    <col min="5" max="6" width="1.86328125" style="1" customWidth="1"/>
    <col min="7" max="16384" width="8.86328125" style="1"/>
  </cols>
  <sheetData>
    <row r="1" spans="2:6" ht="10.5" customHeight="1" thickBot="1" x14ac:dyDescent="0.45"/>
    <row r="2" spans="2:6" ht="14.25" thickBot="1" x14ac:dyDescent="0.45">
      <c r="B2" s="164"/>
      <c r="C2" s="165"/>
      <c r="D2" s="166"/>
      <c r="E2" s="167"/>
    </row>
    <row r="3" spans="2:6" ht="20.25" thickBot="1" x14ac:dyDescent="0.55000000000000004">
      <c r="B3" s="168"/>
      <c r="C3" s="715" t="s">
        <v>723</v>
      </c>
      <c r="D3" s="717"/>
      <c r="E3" s="169"/>
    </row>
    <row r="4" spans="2:6" ht="19.899999999999999" x14ac:dyDescent="0.5">
      <c r="B4" s="168"/>
      <c r="C4" s="170"/>
      <c r="D4" s="170"/>
      <c r="E4" s="169"/>
    </row>
    <row r="5" spans="2:6" ht="19.899999999999999" x14ac:dyDescent="0.5">
      <c r="B5" s="168"/>
      <c r="C5" s="172" t="s">
        <v>747</v>
      </c>
      <c r="D5" s="170"/>
      <c r="E5" s="169"/>
    </row>
    <row r="6" spans="2:6" ht="14.25" thickBot="1" x14ac:dyDescent="0.45">
      <c r="B6" s="168"/>
      <c r="C6" s="60"/>
      <c r="D6" s="171"/>
      <c r="E6" s="169"/>
    </row>
    <row r="7" spans="2:6" ht="30" customHeight="1" x14ac:dyDescent="0.4">
      <c r="B7" s="168"/>
      <c r="C7" s="248" t="s">
        <v>681</v>
      </c>
      <c r="D7" s="249" t="s">
        <v>682</v>
      </c>
      <c r="E7" s="169"/>
    </row>
    <row r="8" spans="2:6" ht="27.75" x14ac:dyDescent="0.4">
      <c r="B8" s="168"/>
      <c r="C8" s="231">
        <v>1</v>
      </c>
      <c r="D8" s="232" t="s">
        <v>687</v>
      </c>
      <c r="E8" s="169"/>
    </row>
    <row r="9" spans="2:6" ht="41.65" x14ac:dyDescent="0.4">
      <c r="B9" s="168"/>
      <c r="C9" s="229">
        <v>2</v>
      </c>
      <c r="D9" s="220" t="s">
        <v>739</v>
      </c>
      <c r="E9" s="169"/>
      <c r="F9" s="162"/>
    </row>
    <row r="10" spans="2:6" x14ac:dyDescent="0.4">
      <c r="B10" s="168"/>
      <c r="C10" s="229">
        <v>3</v>
      </c>
      <c r="D10" s="220" t="s">
        <v>686</v>
      </c>
      <c r="E10" s="169"/>
    </row>
    <row r="11" spans="2:6" ht="41.65" x14ac:dyDescent="0.4">
      <c r="B11" s="168"/>
      <c r="C11" s="229">
        <v>4</v>
      </c>
      <c r="D11" s="220" t="s">
        <v>688</v>
      </c>
      <c r="E11" s="169"/>
    </row>
    <row r="12" spans="2:6" x14ac:dyDescent="0.4">
      <c r="B12" s="168"/>
      <c r="C12" s="229">
        <v>5</v>
      </c>
      <c r="D12" s="220" t="s">
        <v>693</v>
      </c>
      <c r="E12" s="169"/>
    </row>
    <row r="13" spans="2:6" ht="27.75" x14ac:dyDescent="0.4">
      <c r="B13" s="168"/>
      <c r="C13" s="229">
        <v>6</v>
      </c>
      <c r="D13" s="220" t="s">
        <v>690</v>
      </c>
      <c r="E13" s="169"/>
    </row>
    <row r="14" spans="2:6" x14ac:dyDescent="0.4">
      <c r="B14" s="168"/>
      <c r="C14" s="229">
        <v>7</v>
      </c>
      <c r="D14" s="220" t="s">
        <v>691</v>
      </c>
      <c r="E14" s="169"/>
    </row>
    <row r="15" spans="2:6" ht="27.75" x14ac:dyDescent="0.4">
      <c r="B15" s="168"/>
      <c r="C15" s="229">
        <v>8</v>
      </c>
      <c r="D15" s="220" t="s">
        <v>697</v>
      </c>
      <c r="E15" s="169"/>
    </row>
    <row r="16" spans="2:6" x14ac:dyDescent="0.4">
      <c r="B16" s="168"/>
      <c r="C16" s="229">
        <v>9</v>
      </c>
      <c r="D16" s="220" t="s">
        <v>699</v>
      </c>
      <c r="E16" s="169"/>
    </row>
    <row r="17" spans="2:5" x14ac:dyDescent="0.4">
      <c r="B17" s="168"/>
      <c r="C17" s="229">
        <v>10</v>
      </c>
      <c r="D17" s="220" t="s">
        <v>698</v>
      </c>
      <c r="E17" s="169"/>
    </row>
    <row r="18" spans="2:5" x14ac:dyDescent="0.4">
      <c r="B18" s="168"/>
      <c r="C18" s="229">
        <v>11</v>
      </c>
      <c r="D18" s="220" t="s">
        <v>704</v>
      </c>
      <c r="E18" s="169"/>
    </row>
    <row r="19" spans="2:5" x14ac:dyDescent="0.4">
      <c r="B19" s="168"/>
      <c r="C19" s="229">
        <v>12</v>
      </c>
      <c r="D19" s="220" t="s">
        <v>703</v>
      </c>
      <c r="E19" s="169"/>
    </row>
    <row r="20" spans="2:5" x14ac:dyDescent="0.4">
      <c r="B20" s="168"/>
      <c r="C20" s="229">
        <v>13</v>
      </c>
      <c r="D20" s="228" t="s">
        <v>710</v>
      </c>
      <c r="E20" s="169"/>
    </row>
    <row r="21" spans="2:5" ht="28.15" thickBot="1" x14ac:dyDescent="0.45">
      <c r="B21" s="168"/>
      <c r="C21" s="230">
        <v>14</v>
      </c>
      <c r="D21" s="223" t="s">
        <v>749</v>
      </c>
      <c r="E21" s="169"/>
    </row>
    <row r="22" spans="2:5" x14ac:dyDescent="0.4">
      <c r="B22" s="168"/>
      <c r="C22" s="173"/>
      <c r="D22" s="174"/>
      <c r="E22" s="169"/>
    </row>
    <row r="23" spans="2:5" x14ac:dyDescent="0.4">
      <c r="B23" s="168"/>
      <c r="C23" s="172" t="s">
        <v>748</v>
      </c>
      <c r="D23" s="174"/>
      <c r="E23" s="169"/>
    </row>
    <row r="24" spans="2:5" ht="14.25" thickBot="1" x14ac:dyDescent="0.45">
      <c r="B24" s="168"/>
      <c r="C24" s="60"/>
      <c r="D24" s="174"/>
      <c r="E24" s="169"/>
    </row>
    <row r="25" spans="2:5" ht="30" customHeight="1" x14ac:dyDescent="0.4">
      <c r="B25" s="168"/>
      <c r="C25" s="248" t="s">
        <v>681</v>
      </c>
      <c r="D25" s="249" t="s">
        <v>682</v>
      </c>
      <c r="E25" s="169"/>
    </row>
    <row r="26" spans="2:5" x14ac:dyDescent="0.4">
      <c r="B26" s="168"/>
      <c r="C26" s="229">
        <v>1</v>
      </c>
      <c r="D26" s="233" t="s">
        <v>712</v>
      </c>
      <c r="E26" s="169"/>
    </row>
    <row r="27" spans="2:5" x14ac:dyDescent="0.4">
      <c r="B27" s="168"/>
      <c r="C27" s="229">
        <v>2</v>
      </c>
      <c r="D27" s="228" t="s">
        <v>718</v>
      </c>
      <c r="E27" s="169"/>
    </row>
    <row r="28" spans="2:5" x14ac:dyDescent="0.4">
      <c r="B28" s="168"/>
      <c r="C28" s="229">
        <v>3</v>
      </c>
      <c r="D28" s="220" t="s">
        <v>715</v>
      </c>
      <c r="E28" s="169"/>
    </row>
    <row r="29" spans="2:5" x14ac:dyDescent="0.4">
      <c r="B29" s="168"/>
      <c r="C29" s="229">
        <v>4</v>
      </c>
      <c r="D29" s="233" t="s">
        <v>713</v>
      </c>
      <c r="E29" s="169"/>
    </row>
    <row r="30" spans="2:5" x14ac:dyDescent="0.4">
      <c r="B30" s="168"/>
      <c r="C30" s="229">
        <v>5</v>
      </c>
      <c r="D30" s="220" t="s">
        <v>719</v>
      </c>
      <c r="E30" s="169"/>
    </row>
    <row r="31" spans="2:5" x14ac:dyDescent="0.4">
      <c r="B31" s="168"/>
      <c r="C31" s="229">
        <v>6</v>
      </c>
      <c r="D31" s="220" t="s">
        <v>722</v>
      </c>
      <c r="E31" s="169"/>
    </row>
    <row r="32" spans="2:5" x14ac:dyDescent="0.4">
      <c r="B32" s="168"/>
      <c r="C32" s="229">
        <v>7</v>
      </c>
      <c r="D32" s="220" t="s">
        <v>734</v>
      </c>
      <c r="E32" s="169"/>
    </row>
    <row r="33" spans="2:5" x14ac:dyDescent="0.4">
      <c r="B33" s="168"/>
      <c r="C33" s="229">
        <v>8</v>
      </c>
      <c r="D33" s="220" t="s">
        <v>835</v>
      </c>
      <c r="E33" s="169"/>
    </row>
    <row r="34" spans="2:5" ht="28.15" thickBot="1" x14ac:dyDescent="0.45">
      <c r="B34" s="168"/>
      <c r="C34" s="230">
        <v>9</v>
      </c>
      <c r="D34" s="223" t="s">
        <v>737</v>
      </c>
      <c r="E34" s="169"/>
    </row>
    <row r="35" spans="2:5" ht="14.25" thickBot="1" x14ac:dyDescent="0.45">
      <c r="B35" s="176"/>
      <c r="C35" s="177"/>
      <c r="D35" s="178"/>
      <c r="E35" s="179"/>
    </row>
    <row r="36" spans="2:5" x14ac:dyDescent="0.4">
      <c r="D36" s="162"/>
    </row>
    <row r="37" spans="2:5" x14ac:dyDescent="0.4">
      <c r="D37" s="162"/>
    </row>
    <row r="38" spans="2:5" x14ac:dyDescent="0.4">
      <c r="D38" s="162"/>
    </row>
    <row r="39" spans="2:5" x14ac:dyDescent="0.4">
      <c r="D39" s="162"/>
    </row>
    <row r="40" spans="2:5" x14ac:dyDescent="0.4">
      <c r="D40" s="162"/>
    </row>
  </sheetData>
  <mergeCells count="1">
    <mergeCell ref="C3:D3"/>
  </mergeCells>
  <phoneticPr fontId="34" type="noConversion"/>
  <pageMargins left="0.70000000000000007" right="0.70000000000000007" top="0.75000000000000011" bottom="0.75000000000000011" header="0.30000000000000004" footer="0.30000000000000004"/>
  <pageSetup paperSize="9" orientation="landscape" horizontalDpi="4294967292" verticalDpi="4294967292"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K29"/>
  <sheetViews>
    <sheetView topLeftCell="G27" zoomScale="69" zoomScaleNormal="69" zoomScalePageLayoutView="69" workbookViewId="0">
      <selection activeCell="G32" sqref="G32"/>
    </sheetView>
  </sheetViews>
  <sheetFormatPr defaultColWidth="8.86328125" defaultRowHeight="14.25" x14ac:dyDescent="0.45"/>
  <cols>
    <col min="1" max="1" width="1.3984375" customWidth="1"/>
    <col min="2" max="2" width="1.86328125" customWidth="1"/>
    <col min="3" max="3" width="13.3984375" customWidth="1"/>
    <col min="4" max="4" width="11.3984375" customWidth="1"/>
    <col min="5" max="5" width="26" customWidth="1"/>
    <col min="6" max="6" width="36.1328125" customWidth="1"/>
    <col min="7" max="7" width="174.86328125" customWidth="1"/>
    <col min="8" max="8" width="48.86328125" customWidth="1"/>
    <col min="9" max="9" width="4.3984375" customWidth="1"/>
    <col min="10" max="10" width="1.3984375" customWidth="1"/>
  </cols>
  <sheetData>
    <row r="1" spans="2:11" ht="14.65" thickBot="1" x14ac:dyDescent="0.5"/>
    <row r="2" spans="2:11" ht="14.65" thickBot="1" x14ac:dyDescent="0.5">
      <c r="B2" s="26"/>
      <c r="C2" s="27"/>
      <c r="D2" s="28"/>
      <c r="E2" s="28"/>
      <c r="F2" s="28"/>
      <c r="G2" s="28"/>
      <c r="H2" s="28"/>
      <c r="I2" s="29"/>
    </row>
    <row r="3" spans="2:11" ht="20.25" thickBot="1" x14ac:dyDescent="0.55000000000000004">
      <c r="B3" s="74"/>
      <c r="C3" s="754" t="s">
        <v>243</v>
      </c>
      <c r="D3" s="755"/>
      <c r="E3" s="755"/>
      <c r="F3" s="755"/>
      <c r="G3" s="755"/>
      <c r="H3" s="756"/>
      <c r="I3" s="76"/>
    </row>
    <row r="4" spans="2:11" x14ac:dyDescent="0.45">
      <c r="B4" s="30"/>
      <c r="C4" s="757" t="s">
        <v>244</v>
      </c>
      <c r="D4" s="757"/>
      <c r="E4" s="757"/>
      <c r="F4" s="757"/>
      <c r="G4" s="757"/>
      <c r="H4" s="757"/>
      <c r="I4" s="31"/>
    </row>
    <row r="5" spans="2:11" x14ac:dyDescent="0.45">
      <c r="B5" s="30"/>
      <c r="C5" s="758"/>
      <c r="D5" s="758"/>
      <c r="E5" s="758"/>
      <c r="F5" s="758"/>
      <c r="G5" s="758"/>
      <c r="H5" s="758"/>
      <c r="I5" s="31"/>
    </row>
    <row r="6" spans="2:11" ht="62.55" customHeight="1" thickBot="1" x14ac:dyDescent="0.5">
      <c r="B6" s="30"/>
      <c r="C6" s="753" t="s">
        <v>245</v>
      </c>
      <c r="D6" s="753"/>
      <c r="E6" s="33"/>
      <c r="F6" s="33"/>
      <c r="G6" s="33"/>
      <c r="H6" s="33"/>
      <c r="I6" s="31"/>
    </row>
    <row r="7" spans="2:11" ht="30" customHeight="1" thickBot="1" x14ac:dyDescent="0.5">
      <c r="B7" s="30"/>
      <c r="C7" s="259" t="s">
        <v>242</v>
      </c>
      <c r="D7" s="759" t="s">
        <v>241</v>
      </c>
      <c r="E7" s="760"/>
      <c r="F7" s="260" t="s">
        <v>239</v>
      </c>
      <c r="G7" s="261" t="s">
        <v>270</v>
      </c>
      <c r="H7" s="260" t="s">
        <v>277</v>
      </c>
      <c r="I7" s="31"/>
    </row>
    <row r="8" spans="2:11" ht="395.2" customHeight="1" x14ac:dyDescent="0.45">
      <c r="B8" s="34"/>
      <c r="C8" s="262"/>
      <c r="D8" s="761" t="s">
        <v>841</v>
      </c>
      <c r="E8" s="762"/>
      <c r="F8" s="253" t="s">
        <v>843</v>
      </c>
      <c r="G8" s="480" t="s">
        <v>965</v>
      </c>
      <c r="H8" s="289" t="s">
        <v>971</v>
      </c>
      <c r="I8" s="35"/>
    </row>
    <row r="9" spans="2:11" ht="395.55" customHeight="1" x14ac:dyDescent="0.45">
      <c r="B9" s="34"/>
      <c r="C9" s="263"/>
      <c r="D9" s="732" t="s">
        <v>842</v>
      </c>
      <c r="E9" s="733"/>
      <c r="F9" s="255" t="s">
        <v>824</v>
      </c>
      <c r="G9" s="251" t="s">
        <v>999</v>
      </c>
      <c r="H9" s="290" t="s">
        <v>987</v>
      </c>
      <c r="I9" s="35"/>
    </row>
    <row r="10" spans="2:11" ht="189.75" customHeight="1" x14ac:dyDescent="0.45">
      <c r="B10" s="34"/>
      <c r="C10" s="263"/>
      <c r="D10" s="730" t="s">
        <v>798</v>
      </c>
      <c r="E10" s="731"/>
      <c r="F10" s="255" t="s">
        <v>818</v>
      </c>
      <c r="G10" s="397" t="s">
        <v>1000</v>
      </c>
      <c r="H10" s="256" t="s">
        <v>973</v>
      </c>
      <c r="I10" s="35"/>
    </row>
    <row r="11" spans="2:11" ht="318" customHeight="1" x14ac:dyDescent="0.45">
      <c r="B11" s="34"/>
      <c r="C11" s="263"/>
      <c r="D11" s="734" t="s">
        <v>819</v>
      </c>
      <c r="E11" s="735"/>
      <c r="F11" s="253" t="s">
        <v>820</v>
      </c>
      <c r="G11" s="480" t="s">
        <v>1001</v>
      </c>
      <c r="H11" s="291" t="s">
        <v>972</v>
      </c>
      <c r="I11" s="35"/>
    </row>
    <row r="12" spans="2:11" ht="183.7" customHeight="1" x14ac:dyDescent="0.45">
      <c r="B12" s="34"/>
      <c r="C12" s="263"/>
      <c r="D12" s="732" t="s">
        <v>857</v>
      </c>
      <c r="E12" s="733"/>
      <c r="F12" s="250" t="s">
        <v>821</v>
      </c>
      <c r="G12" s="481" t="s">
        <v>1002</v>
      </c>
      <c r="H12" s="265" t="s">
        <v>826</v>
      </c>
      <c r="I12" s="35"/>
    </row>
    <row r="13" spans="2:11" ht="149.25" customHeight="1" x14ac:dyDescent="0.45">
      <c r="B13" s="34"/>
      <c r="C13" s="263"/>
      <c r="D13" s="732" t="s">
        <v>825</v>
      </c>
      <c r="E13" s="733"/>
      <c r="F13" s="255" t="s">
        <v>767</v>
      </c>
      <c r="G13" s="482" t="s">
        <v>1003</v>
      </c>
      <c r="H13" s="353" t="s">
        <v>827</v>
      </c>
      <c r="I13" s="35"/>
    </row>
    <row r="14" spans="2:11" ht="63.75" customHeight="1" x14ac:dyDescent="0.45">
      <c r="B14" s="34"/>
      <c r="C14" s="263"/>
      <c r="D14" s="738" t="s">
        <v>859</v>
      </c>
      <c r="E14" s="739"/>
      <c r="F14" s="253" t="s">
        <v>858</v>
      </c>
      <c r="G14" s="253" t="s">
        <v>1004</v>
      </c>
      <c r="H14" s="257" t="s">
        <v>989</v>
      </c>
      <c r="I14" s="35"/>
    </row>
    <row r="15" spans="2:11" ht="338.25" customHeight="1" x14ac:dyDescent="0.45">
      <c r="B15" s="34"/>
      <c r="C15" s="263"/>
      <c r="D15" s="734" t="s">
        <v>892</v>
      </c>
      <c r="E15" s="735"/>
      <c r="F15" s="251" t="s">
        <v>860</v>
      </c>
      <c r="G15" s="251" t="s">
        <v>1005</v>
      </c>
      <c r="H15" s="257" t="s">
        <v>974</v>
      </c>
      <c r="I15" s="35"/>
      <c r="K15" s="348"/>
    </row>
    <row r="16" spans="2:11" ht="68.25" customHeight="1" x14ac:dyDescent="0.45">
      <c r="B16" s="34"/>
      <c r="C16" s="263"/>
      <c r="D16" s="734" t="s">
        <v>861</v>
      </c>
      <c r="E16" s="735"/>
      <c r="F16" s="253" t="s">
        <v>768</v>
      </c>
      <c r="G16" s="398" t="s">
        <v>968</v>
      </c>
      <c r="H16" s="265" t="s">
        <v>986</v>
      </c>
      <c r="I16" s="35"/>
    </row>
    <row r="17" spans="2:11" ht="108.7" customHeight="1" x14ac:dyDescent="0.45">
      <c r="B17" s="34"/>
      <c r="C17" s="263"/>
      <c r="D17" s="747" t="s">
        <v>863</v>
      </c>
      <c r="E17" s="748"/>
      <c r="F17" s="253" t="s">
        <v>862</v>
      </c>
      <c r="G17" s="251" t="s">
        <v>1006</v>
      </c>
      <c r="H17" s="487" t="s">
        <v>985</v>
      </c>
      <c r="I17" s="35"/>
    </row>
    <row r="18" spans="2:11" ht="69" customHeight="1" x14ac:dyDescent="0.45">
      <c r="B18" s="34"/>
      <c r="C18" s="263"/>
      <c r="D18" s="749"/>
      <c r="E18" s="750"/>
      <c r="F18" s="253" t="s">
        <v>864</v>
      </c>
      <c r="G18" s="253" t="s">
        <v>969</v>
      </c>
      <c r="H18" s="396" t="s">
        <v>988</v>
      </c>
      <c r="I18" s="35"/>
    </row>
    <row r="19" spans="2:11" ht="139.5" customHeight="1" x14ac:dyDescent="0.45">
      <c r="B19" s="34"/>
      <c r="C19" s="263"/>
      <c r="D19" s="749"/>
      <c r="E19" s="750"/>
      <c r="F19" s="253" t="s">
        <v>865</v>
      </c>
      <c r="G19" s="483" t="s">
        <v>1007</v>
      </c>
      <c r="H19" s="399" t="s">
        <v>984</v>
      </c>
      <c r="I19" s="35"/>
    </row>
    <row r="20" spans="2:11" ht="134.55000000000001" customHeight="1" x14ac:dyDescent="0.45">
      <c r="B20" s="34"/>
      <c r="C20" s="263"/>
      <c r="D20" s="749"/>
      <c r="E20" s="750"/>
      <c r="F20" s="253" t="s">
        <v>866</v>
      </c>
      <c r="G20" s="253" t="s">
        <v>1008</v>
      </c>
      <c r="H20" s="396" t="s">
        <v>975</v>
      </c>
      <c r="I20" s="35"/>
    </row>
    <row r="21" spans="2:11" ht="72.7" customHeight="1" x14ac:dyDescent="0.45">
      <c r="B21" s="34"/>
      <c r="C21" s="263"/>
      <c r="D21" s="751"/>
      <c r="E21" s="752"/>
      <c r="F21" s="253" t="s">
        <v>771</v>
      </c>
      <c r="G21" s="251" t="s">
        <v>1009</v>
      </c>
      <c r="H21" s="485" t="s">
        <v>976</v>
      </c>
      <c r="I21" s="35"/>
      <c r="K21" s="348"/>
    </row>
    <row r="22" spans="2:11" ht="175.5" customHeight="1" x14ac:dyDescent="0.45">
      <c r="B22" s="34"/>
      <c r="C22" s="263"/>
      <c r="D22" s="736" t="s">
        <v>867</v>
      </c>
      <c r="E22" s="737"/>
      <c r="F22" s="251" t="s">
        <v>868</v>
      </c>
      <c r="G22" s="484" t="s">
        <v>1046</v>
      </c>
      <c r="H22" s="251" t="s">
        <v>977</v>
      </c>
      <c r="I22" s="35"/>
    </row>
    <row r="23" spans="2:11" ht="84.75" customHeight="1" x14ac:dyDescent="0.45">
      <c r="B23" s="34"/>
      <c r="C23" s="263"/>
      <c r="D23" s="734" t="s">
        <v>869</v>
      </c>
      <c r="E23" s="735"/>
      <c r="F23" s="253" t="s">
        <v>870</v>
      </c>
      <c r="G23" s="251" t="s">
        <v>970</v>
      </c>
      <c r="H23" s="255" t="s">
        <v>978</v>
      </c>
      <c r="I23" s="35"/>
    </row>
    <row r="24" spans="2:11" ht="65.25" customHeight="1" x14ac:dyDescent="0.45">
      <c r="B24" s="34"/>
      <c r="C24" s="263"/>
      <c r="D24" s="738" t="s">
        <v>871</v>
      </c>
      <c r="E24" s="739"/>
      <c r="F24" s="253" t="s">
        <v>872</v>
      </c>
      <c r="G24" s="251" t="s">
        <v>966</v>
      </c>
      <c r="H24" s="258" t="s">
        <v>873</v>
      </c>
      <c r="I24" s="35"/>
    </row>
    <row r="25" spans="2:11" ht="42.75" customHeight="1" x14ac:dyDescent="0.45">
      <c r="B25" s="34"/>
      <c r="C25" s="263"/>
      <c r="D25" s="740" t="s">
        <v>876</v>
      </c>
      <c r="E25" s="741"/>
      <c r="F25" s="744" t="s">
        <v>1047</v>
      </c>
      <c r="G25" s="251" t="s">
        <v>1048</v>
      </c>
      <c r="H25" s="252" t="s">
        <v>979</v>
      </c>
      <c r="I25" s="35"/>
      <c r="K25" s="348"/>
    </row>
    <row r="26" spans="2:11" ht="85.5" customHeight="1" x14ac:dyDescent="0.45">
      <c r="B26" s="34"/>
      <c r="C26" s="263"/>
      <c r="D26" s="742"/>
      <c r="E26" s="743"/>
      <c r="F26" s="745"/>
      <c r="G26" s="398" t="s">
        <v>967</v>
      </c>
      <c r="H26" s="252" t="s">
        <v>981</v>
      </c>
      <c r="I26" s="35"/>
    </row>
    <row r="27" spans="2:11" ht="82.5" customHeight="1" x14ac:dyDescent="0.45">
      <c r="B27" s="34"/>
      <c r="C27" s="263"/>
      <c r="D27" s="742"/>
      <c r="E27" s="743"/>
      <c r="F27" s="745"/>
      <c r="G27" s="251" t="s">
        <v>1049</v>
      </c>
      <c r="H27" s="486" t="s">
        <v>980</v>
      </c>
      <c r="I27" s="35"/>
    </row>
    <row r="28" spans="2:11" ht="82.5" customHeight="1" x14ac:dyDescent="0.45">
      <c r="B28" s="34"/>
      <c r="C28" s="263"/>
      <c r="D28" s="742"/>
      <c r="E28" s="743"/>
      <c r="F28" s="745"/>
      <c r="G28" s="251" t="s">
        <v>1050</v>
      </c>
      <c r="H28" s="400" t="s">
        <v>982</v>
      </c>
      <c r="I28" s="35"/>
    </row>
    <row r="29" spans="2:11" ht="91.5" customHeight="1" thickBot="1" x14ac:dyDescent="0.5">
      <c r="B29" s="81"/>
      <c r="C29" s="264"/>
      <c r="D29" s="746" t="s">
        <v>874</v>
      </c>
      <c r="E29" s="735"/>
      <c r="F29" s="253" t="s">
        <v>875</v>
      </c>
      <c r="G29" s="251" t="s">
        <v>1051</v>
      </c>
      <c r="H29" s="250" t="s">
        <v>983</v>
      </c>
      <c r="I29" s="82"/>
    </row>
  </sheetData>
  <customSheetViews>
    <customSheetView guid="{8F0D285A-0224-4C31-92C2-6C61BAA6C63C}">
      <selection activeCell="F12" sqref="F12"/>
      <pageMargins left="0.7" right="0.7" top="0.75" bottom="0.75" header="0.3" footer="0.3"/>
      <pageSetup orientation="portrait"/>
    </customSheetView>
  </customSheetViews>
  <mergeCells count="21">
    <mergeCell ref="D9:E9"/>
    <mergeCell ref="C6:D6"/>
    <mergeCell ref="C3:H3"/>
    <mergeCell ref="C4:H4"/>
    <mergeCell ref="C5:H5"/>
    <mergeCell ref="D7:E7"/>
    <mergeCell ref="D8:E8"/>
    <mergeCell ref="D25:E28"/>
    <mergeCell ref="F25:F28"/>
    <mergeCell ref="D29:E29"/>
    <mergeCell ref="D15:E15"/>
    <mergeCell ref="D24:E24"/>
    <mergeCell ref="D17:E21"/>
    <mergeCell ref="D10:E10"/>
    <mergeCell ref="D13:E13"/>
    <mergeCell ref="D23:E23"/>
    <mergeCell ref="D22:E22"/>
    <mergeCell ref="D11:E11"/>
    <mergeCell ref="D12:E12"/>
    <mergeCell ref="D16:E16"/>
    <mergeCell ref="D14:E14"/>
  </mergeCells>
  <pageMargins left="0.25" right="0.25" top="0.17" bottom="0.17" header="0.17" footer="0.17"/>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zoomScale="72" zoomScaleNormal="72" zoomScalePageLayoutView="86" workbookViewId="0">
      <selection activeCell="D8" sqref="D8"/>
    </sheetView>
  </sheetViews>
  <sheetFormatPr defaultColWidth="8.86328125" defaultRowHeight="14.25" x14ac:dyDescent="0.45"/>
  <cols>
    <col min="1" max="1" width="1.3984375" customWidth="1"/>
    <col min="2" max="2" width="2" customWidth="1"/>
    <col min="3" max="3" width="45.3984375" customWidth="1"/>
    <col min="4" max="4" width="133.3984375" customWidth="1"/>
    <col min="5" max="5" width="2.3984375" customWidth="1"/>
    <col min="6" max="6" width="1.3984375" customWidth="1"/>
    <col min="9" max="9" width="30.3984375" customWidth="1"/>
    <col min="10" max="10" width="8.86328125" customWidth="1"/>
  </cols>
  <sheetData>
    <row r="1" spans="2:10" ht="14.65" thickBot="1" x14ac:dyDescent="0.5"/>
    <row r="2" spans="2:10" ht="14.65" thickBot="1" x14ac:dyDescent="0.5">
      <c r="B2" s="86"/>
      <c r="C2" s="51"/>
      <c r="D2" s="51"/>
      <c r="E2" s="52"/>
    </row>
    <row r="3" spans="2:10" ht="17.649999999999999" thickBot="1" x14ac:dyDescent="0.5">
      <c r="B3" s="87"/>
      <c r="C3" s="764" t="s">
        <v>257</v>
      </c>
      <c r="D3" s="765"/>
      <c r="E3" s="61"/>
    </row>
    <row r="4" spans="2:10" x14ac:dyDescent="0.45">
      <c r="B4" s="87"/>
      <c r="C4" s="88"/>
      <c r="D4" s="88"/>
      <c r="E4" s="61"/>
    </row>
    <row r="5" spans="2:10" ht="14.65" thickBot="1" x14ac:dyDescent="0.5">
      <c r="B5" s="87"/>
      <c r="C5" s="354" t="s">
        <v>289</v>
      </c>
      <c r="D5" s="88"/>
      <c r="E5" s="61"/>
    </row>
    <row r="6" spans="2:10" ht="14.65" thickBot="1" x14ac:dyDescent="0.5">
      <c r="B6" s="87"/>
      <c r="C6" s="94" t="s">
        <v>258</v>
      </c>
      <c r="D6" s="95" t="s">
        <v>259</v>
      </c>
      <c r="E6" s="61"/>
    </row>
    <row r="7" spans="2:10" ht="64.5" customHeight="1" thickBot="1" x14ac:dyDescent="0.5">
      <c r="B7" s="87"/>
      <c r="C7" s="89" t="s">
        <v>845</v>
      </c>
      <c r="D7" s="392" t="s">
        <v>963</v>
      </c>
      <c r="E7" s="61"/>
    </row>
    <row r="8" spans="2:10" ht="60" customHeight="1" thickBot="1" x14ac:dyDescent="0.5">
      <c r="B8" s="87"/>
      <c r="C8" s="90" t="s">
        <v>844</v>
      </c>
      <c r="D8" s="390" t="s">
        <v>1016</v>
      </c>
      <c r="E8" s="61"/>
    </row>
    <row r="9" spans="2:10" ht="81" customHeight="1" thickBot="1" x14ac:dyDescent="0.5">
      <c r="B9" s="87"/>
      <c r="C9" s="276" t="s">
        <v>854</v>
      </c>
      <c r="D9" s="391" t="s">
        <v>933</v>
      </c>
      <c r="E9" s="61"/>
    </row>
    <row r="10" spans="2:10" ht="63.75" customHeight="1" thickBot="1" x14ac:dyDescent="0.5">
      <c r="B10" s="87"/>
      <c r="C10" s="89" t="s">
        <v>724</v>
      </c>
      <c r="D10" s="392" t="s">
        <v>1017</v>
      </c>
      <c r="E10" s="61"/>
    </row>
    <row r="11" spans="2:10" ht="180" customHeight="1" thickBot="1" x14ac:dyDescent="0.5">
      <c r="B11" s="87"/>
      <c r="C11" s="89" t="s">
        <v>823</v>
      </c>
      <c r="D11" s="392" t="s">
        <v>964</v>
      </c>
      <c r="E11" s="61"/>
    </row>
    <row r="12" spans="2:10" x14ac:dyDescent="0.45">
      <c r="B12" s="87"/>
      <c r="C12" s="88"/>
      <c r="D12" s="88"/>
      <c r="E12" s="61"/>
    </row>
    <row r="13" spans="2:10" ht="14.65" thickBot="1" x14ac:dyDescent="0.5">
      <c r="B13" s="87"/>
      <c r="C13" s="766" t="s">
        <v>832</v>
      </c>
      <c r="D13" s="766"/>
      <c r="E13" s="61"/>
    </row>
    <row r="14" spans="2:10" ht="14.65" thickBot="1" x14ac:dyDescent="0.5">
      <c r="B14" s="87"/>
      <c r="C14" s="96" t="s">
        <v>260</v>
      </c>
      <c r="D14" s="96" t="s">
        <v>259</v>
      </c>
      <c r="E14" s="61"/>
    </row>
    <row r="15" spans="2:10" ht="14.65" thickBot="1" x14ac:dyDescent="0.5">
      <c r="B15" s="87"/>
      <c r="C15" s="763" t="s">
        <v>290</v>
      </c>
      <c r="D15" s="763"/>
      <c r="E15" s="61"/>
    </row>
    <row r="16" spans="2:10" ht="93.7" customHeight="1" thickBot="1" x14ac:dyDescent="0.5">
      <c r="B16" s="87"/>
      <c r="C16" s="91" t="s">
        <v>292</v>
      </c>
      <c r="D16" s="19" t="s">
        <v>1018</v>
      </c>
      <c r="E16" s="61"/>
      <c r="I16" s="157"/>
      <c r="J16" s="157"/>
    </row>
    <row r="17" spans="2:9" ht="61.5" customHeight="1" thickBot="1" x14ac:dyDescent="0.5">
      <c r="B17" s="87"/>
      <c r="C17" s="91" t="s">
        <v>293</v>
      </c>
      <c r="D17" s="408" t="s">
        <v>1019</v>
      </c>
      <c r="E17" s="61"/>
      <c r="I17" s="157"/>
    </row>
    <row r="18" spans="2:9" ht="14.65" thickBot="1" x14ac:dyDescent="0.5">
      <c r="B18" s="87"/>
      <c r="C18" s="767" t="s">
        <v>650</v>
      </c>
      <c r="D18" s="768"/>
      <c r="E18" s="61"/>
    </row>
    <row r="19" spans="2:9" ht="75.75" customHeight="1" thickBot="1" x14ac:dyDescent="0.5">
      <c r="B19" s="87"/>
      <c r="C19" s="155" t="s">
        <v>649</v>
      </c>
      <c r="D19" s="92" t="s">
        <v>893</v>
      </c>
      <c r="E19" s="61"/>
    </row>
    <row r="20" spans="2:9" ht="120.75" customHeight="1" thickBot="1" x14ac:dyDescent="0.5">
      <c r="B20" s="87"/>
      <c r="C20" s="155" t="s">
        <v>833</v>
      </c>
      <c r="D20" s="409" t="s">
        <v>894</v>
      </c>
      <c r="E20" s="61"/>
    </row>
    <row r="21" spans="2:9" ht="14.65" thickBot="1" x14ac:dyDescent="0.5">
      <c r="B21" s="87"/>
      <c r="C21" s="763" t="s">
        <v>291</v>
      </c>
      <c r="D21" s="763"/>
      <c r="E21" s="61"/>
    </row>
    <row r="22" spans="2:9" ht="162.75" customHeight="1" thickBot="1" x14ac:dyDescent="0.5">
      <c r="B22" s="87"/>
      <c r="C22" s="91" t="s">
        <v>294</v>
      </c>
      <c r="D22" s="155" t="s">
        <v>1020</v>
      </c>
      <c r="E22" s="61"/>
    </row>
    <row r="23" spans="2:9" ht="192.75" customHeight="1" thickBot="1" x14ac:dyDescent="0.5">
      <c r="B23" s="87"/>
      <c r="C23" s="91" t="s">
        <v>288</v>
      </c>
      <c r="D23" s="266" t="s">
        <v>1010</v>
      </c>
      <c r="E23" s="61"/>
    </row>
    <row r="24" spans="2:9" ht="14.65" thickBot="1" x14ac:dyDescent="0.5">
      <c r="B24" s="87"/>
      <c r="C24" s="763" t="s">
        <v>261</v>
      </c>
      <c r="D24" s="763"/>
      <c r="E24" s="61"/>
    </row>
    <row r="25" spans="2:9" ht="97.05" customHeight="1" thickBot="1" x14ac:dyDescent="0.5">
      <c r="B25" s="87"/>
      <c r="C25" s="92" t="s">
        <v>789</v>
      </c>
      <c r="D25" s="92" t="s">
        <v>1011</v>
      </c>
      <c r="E25" s="61"/>
    </row>
    <row r="26" spans="2:9" ht="61.05" customHeight="1" thickBot="1" x14ac:dyDescent="0.5">
      <c r="B26" s="87"/>
      <c r="C26" s="92" t="s">
        <v>262</v>
      </c>
      <c r="D26" s="91" t="s">
        <v>1021</v>
      </c>
      <c r="E26" s="61"/>
    </row>
    <row r="27" spans="2:9" ht="76.5" customHeight="1" thickBot="1" x14ac:dyDescent="0.5">
      <c r="B27" s="87"/>
      <c r="C27" s="92" t="s">
        <v>263</v>
      </c>
      <c r="D27" s="92" t="s">
        <v>1012</v>
      </c>
      <c r="E27" s="61"/>
    </row>
    <row r="28" spans="2:9" ht="14.65" thickBot="1" x14ac:dyDescent="0.5">
      <c r="B28" s="87"/>
      <c r="C28" s="763" t="s">
        <v>264</v>
      </c>
      <c r="D28" s="763"/>
      <c r="E28" s="61"/>
    </row>
    <row r="29" spans="2:9" ht="64.5" customHeight="1" thickBot="1" x14ac:dyDescent="0.5">
      <c r="B29" s="87"/>
      <c r="C29" s="91" t="s">
        <v>295</v>
      </c>
      <c r="D29" s="266" t="s">
        <v>1022</v>
      </c>
      <c r="E29" s="61"/>
    </row>
    <row r="30" spans="2:9" ht="85.05" customHeight="1" thickBot="1" x14ac:dyDescent="0.5">
      <c r="B30" s="87"/>
      <c r="C30" s="91" t="s">
        <v>296</v>
      </c>
      <c r="D30" s="91" t="s">
        <v>1013</v>
      </c>
      <c r="E30" s="61"/>
    </row>
    <row r="31" spans="2:9" ht="62.55" customHeight="1" thickBot="1" x14ac:dyDescent="0.5">
      <c r="B31" s="87"/>
      <c r="C31" s="91" t="s">
        <v>265</v>
      </c>
      <c r="D31" s="267" t="s">
        <v>1014</v>
      </c>
      <c r="E31" s="61"/>
    </row>
    <row r="32" spans="2:9" ht="123" customHeight="1" thickBot="1" x14ac:dyDescent="0.5">
      <c r="B32" s="87"/>
      <c r="C32" s="91" t="s">
        <v>297</v>
      </c>
      <c r="D32" s="267" t="s">
        <v>1015</v>
      </c>
      <c r="E32" s="61"/>
    </row>
    <row r="33" spans="2:5" ht="28.5" customHeight="1" thickBot="1" x14ac:dyDescent="0.5">
      <c r="B33" s="111"/>
      <c r="C33" s="93"/>
      <c r="D33" s="93"/>
      <c r="E33" s="112"/>
    </row>
  </sheetData>
  <customSheetViews>
    <customSheetView guid="{8F0D285A-0224-4C31-92C2-6C61BAA6C63C}" topLeftCell="A13">
      <selection activeCell="C12" sqref="C12:D12"/>
      <pageMargins left="0.7" right="0.7" top="0.75" bottom="0.75" header="0.3" footer="0.3"/>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21"/>
  <sheetViews>
    <sheetView showGridLines="0" topLeftCell="J1" zoomScale="57" zoomScaleNormal="57" zoomScalePageLayoutView="77" workbookViewId="0">
      <selection activeCell="B68" sqref="B68:B76"/>
    </sheetView>
  </sheetViews>
  <sheetFormatPr defaultColWidth="8.86328125" defaultRowHeight="14.25" outlineLevelRow="1" x14ac:dyDescent="0.45"/>
  <cols>
    <col min="1" max="1" width="3" customWidth="1"/>
    <col min="2" max="2" width="28.3984375" customWidth="1"/>
    <col min="3" max="3" width="50.3984375" customWidth="1"/>
    <col min="4" max="4" width="34.3984375" customWidth="1"/>
    <col min="5" max="5" width="32" customWidth="1"/>
    <col min="6" max="6" width="26.3984375" customWidth="1"/>
    <col min="7" max="7" width="26.3984375" bestFit="1" customWidth="1"/>
    <col min="8" max="8" width="30" customWidth="1"/>
    <col min="9" max="9" width="26.1328125" customWidth="1"/>
    <col min="10" max="10" width="25.86328125" customWidth="1"/>
    <col min="11" max="11" width="31" bestFit="1" customWidth="1"/>
    <col min="12" max="12" width="30.3984375" customWidth="1"/>
    <col min="13" max="13" width="27.1328125" bestFit="1" customWidth="1"/>
    <col min="14" max="14" width="25" customWidth="1"/>
    <col min="15" max="15" width="25.86328125" bestFit="1" customWidth="1"/>
    <col min="16" max="16" width="32" customWidth="1"/>
    <col min="17" max="17" width="27.1328125" bestFit="1" customWidth="1"/>
    <col min="18" max="18" width="24.3984375" customWidth="1"/>
    <col min="19" max="19" width="28.3984375" customWidth="1"/>
    <col min="20" max="20" width="27.3984375" customWidth="1"/>
  </cols>
  <sheetData>
    <row r="1" spans="2:19" ht="14.65" thickBot="1" x14ac:dyDescent="0.5"/>
    <row r="2" spans="2:19" ht="25.5" x14ac:dyDescent="0.45">
      <c r="B2" s="78"/>
      <c r="C2" s="891"/>
      <c r="D2" s="891"/>
      <c r="E2" s="891"/>
      <c r="F2" s="891"/>
      <c r="G2" s="891"/>
      <c r="H2" s="72"/>
      <c r="I2" s="72"/>
      <c r="J2" s="72"/>
      <c r="K2" s="72"/>
      <c r="L2" s="72"/>
      <c r="M2" s="72"/>
      <c r="N2" s="72"/>
      <c r="O2" s="72"/>
      <c r="P2" s="72"/>
      <c r="Q2" s="72"/>
      <c r="R2" s="72"/>
      <c r="S2" s="73"/>
    </row>
    <row r="3" spans="2:19" ht="25.5" x14ac:dyDescent="0.45">
      <c r="B3" s="79"/>
      <c r="C3" s="897" t="s">
        <v>280</v>
      </c>
      <c r="D3" s="898"/>
      <c r="E3" s="898"/>
      <c r="F3" s="898"/>
      <c r="G3" s="899"/>
      <c r="H3" s="75"/>
      <c r="I3" s="75"/>
      <c r="J3" s="75"/>
      <c r="K3" s="75"/>
      <c r="L3" s="75"/>
      <c r="M3" s="75"/>
      <c r="N3" s="75"/>
      <c r="O3" s="75"/>
      <c r="P3" s="75"/>
      <c r="Q3" s="75"/>
      <c r="R3" s="75"/>
      <c r="S3" s="77"/>
    </row>
    <row r="4" spans="2:19" ht="25.5" x14ac:dyDescent="0.45">
      <c r="B4" s="79"/>
      <c r="C4" s="80"/>
      <c r="D4" s="80"/>
      <c r="E4" s="80"/>
      <c r="F4" s="80"/>
      <c r="G4" s="80"/>
      <c r="H4" s="75"/>
      <c r="I4" s="75"/>
      <c r="J4" s="75"/>
      <c r="K4" s="75"/>
      <c r="L4" s="75"/>
      <c r="M4" s="75"/>
      <c r="N4" s="75"/>
      <c r="O4" s="75"/>
      <c r="P4" s="75"/>
      <c r="Q4" s="75"/>
      <c r="R4" s="75"/>
      <c r="S4" s="77"/>
    </row>
    <row r="5" spans="2:19" ht="14.65" thickBot="1" x14ac:dyDescent="0.5">
      <c r="B5" s="74"/>
      <c r="C5" s="75"/>
      <c r="D5" s="75"/>
      <c r="E5" s="75"/>
      <c r="F5" s="75"/>
      <c r="G5" s="75"/>
      <c r="H5" s="75"/>
      <c r="I5" s="75"/>
      <c r="J5" s="75"/>
      <c r="K5" s="75"/>
      <c r="L5" s="75"/>
      <c r="M5" s="75"/>
      <c r="N5" s="75"/>
      <c r="O5" s="75"/>
      <c r="P5" s="75"/>
      <c r="Q5" s="75"/>
      <c r="R5" s="75"/>
      <c r="S5" s="77"/>
    </row>
    <row r="6" spans="2:19" ht="34.5" customHeight="1" thickBot="1" x14ac:dyDescent="0.5">
      <c r="B6" s="892" t="s">
        <v>584</v>
      </c>
      <c r="C6" s="893"/>
      <c r="D6" s="893"/>
      <c r="E6" s="893"/>
      <c r="F6" s="893"/>
      <c r="G6" s="893"/>
      <c r="H6" s="149"/>
      <c r="I6" s="149"/>
      <c r="J6" s="149"/>
      <c r="K6" s="149"/>
      <c r="L6" s="149"/>
      <c r="M6" s="149"/>
      <c r="N6" s="149"/>
      <c r="O6" s="149"/>
      <c r="P6" s="149"/>
      <c r="Q6" s="149"/>
      <c r="R6" s="149"/>
      <c r="S6" s="150"/>
    </row>
    <row r="7" spans="2:19" ht="15.75" customHeight="1" x14ac:dyDescent="0.45">
      <c r="B7" s="892" t="s">
        <v>646</v>
      </c>
      <c r="C7" s="894"/>
      <c r="D7" s="894"/>
      <c r="E7" s="894"/>
      <c r="F7" s="894"/>
      <c r="G7" s="894"/>
      <c r="H7" s="149"/>
      <c r="I7" s="149"/>
      <c r="J7" s="149"/>
      <c r="K7" s="149"/>
      <c r="L7" s="149"/>
      <c r="M7" s="149"/>
      <c r="N7" s="149"/>
      <c r="O7" s="149"/>
      <c r="P7" s="149"/>
      <c r="Q7" s="149"/>
      <c r="R7" s="149"/>
      <c r="S7" s="150"/>
    </row>
    <row r="8" spans="2:19" ht="15.75" customHeight="1" thickBot="1" x14ac:dyDescent="0.5">
      <c r="B8" s="895" t="s">
        <v>788</v>
      </c>
      <c r="C8" s="896"/>
      <c r="D8" s="896"/>
      <c r="E8" s="896"/>
      <c r="F8" s="896"/>
      <c r="G8" s="896"/>
      <c r="H8" s="151"/>
      <c r="I8" s="151"/>
      <c r="J8" s="151"/>
      <c r="K8" s="151"/>
      <c r="L8" s="151"/>
      <c r="M8" s="151"/>
      <c r="N8" s="151"/>
      <c r="O8" s="151"/>
      <c r="P8" s="151"/>
      <c r="Q8" s="151"/>
      <c r="R8" s="151"/>
      <c r="S8" s="152"/>
    </row>
    <row r="10" spans="2:19" ht="21" x14ac:dyDescent="0.65">
      <c r="B10" s="778" t="s">
        <v>300</v>
      </c>
      <c r="C10" s="778"/>
    </row>
    <row r="11" spans="2:19" ht="14.65" thickBot="1" x14ac:dyDescent="0.5"/>
    <row r="12" spans="2:19" ht="15" customHeight="1" thickBot="1" x14ac:dyDescent="0.5">
      <c r="B12" s="153" t="s">
        <v>301</v>
      </c>
      <c r="C12" s="384">
        <v>89895</v>
      </c>
    </row>
    <row r="13" spans="2:19" ht="15.75" customHeight="1" thickBot="1" x14ac:dyDescent="0.5">
      <c r="B13" s="153" t="s">
        <v>273</v>
      </c>
      <c r="C13" s="352" t="s">
        <v>773</v>
      </c>
    </row>
    <row r="14" spans="2:19" ht="15.75" customHeight="1" thickBot="1" x14ac:dyDescent="0.5">
      <c r="B14" s="153" t="s">
        <v>647</v>
      </c>
      <c r="C14" s="352" t="s">
        <v>585</v>
      </c>
    </row>
    <row r="15" spans="2:19" ht="15.75" customHeight="1" thickBot="1" x14ac:dyDescent="0.5">
      <c r="B15" s="153" t="s">
        <v>302</v>
      </c>
      <c r="C15" s="352" t="s">
        <v>162</v>
      </c>
    </row>
    <row r="16" spans="2:19" ht="14.65" thickBot="1" x14ac:dyDescent="0.5">
      <c r="B16" s="153" t="s">
        <v>303</v>
      </c>
      <c r="C16" s="352" t="s">
        <v>590</v>
      </c>
    </row>
    <row r="17" spans="2:19" ht="14.65" thickBot="1" x14ac:dyDescent="0.5">
      <c r="B17" s="153" t="s">
        <v>304</v>
      </c>
      <c r="C17" s="352" t="s">
        <v>477</v>
      </c>
    </row>
    <row r="18" spans="2:19" ht="14.65" thickBot="1" x14ac:dyDescent="0.5"/>
    <row r="19" spans="2:19" ht="14.65" thickBot="1" x14ac:dyDescent="0.5">
      <c r="D19" s="773" t="s">
        <v>305</v>
      </c>
      <c r="E19" s="774"/>
      <c r="F19" s="774"/>
      <c r="G19" s="775"/>
      <c r="H19" s="773" t="s">
        <v>306</v>
      </c>
      <c r="I19" s="774"/>
      <c r="J19" s="774"/>
      <c r="K19" s="775"/>
      <c r="L19" s="773" t="s">
        <v>307</v>
      </c>
      <c r="M19" s="774"/>
      <c r="N19" s="774"/>
      <c r="O19" s="775"/>
      <c r="P19" s="773" t="s">
        <v>308</v>
      </c>
      <c r="Q19" s="774"/>
      <c r="R19" s="774"/>
      <c r="S19" s="775"/>
    </row>
    <row r="20" spans="2:19" ht="45" customHeight="1" thickBot="1" x14ac:dyDescent="0.5">
      <c r="B20" s="779" t="s">
        <v>309</v>
      </c>
      <c r="C20" s="782" t="s">
        <v>901</v>
      </c>
      <c r="D20" s="292"/>
      <c r="E20" s="293" t="s">
        <v>310</v>
      </c>
      <c r="F20" s="294" t="s">
        <v>311</v>
      </c>
      <c r="G20" s="295" t="s">
        <v>312</v>
      </c>
      <c r="H20" s="292"/>
      <c r="I20" s="293" t="s">
        <v>310</v>
      </c>
      <c r="J20" s="294" t="s">
        <v>311</v>
      </c>
      <c r="K20" s="295" t="s">
        <v>312</v>
      </c>
      <c r="L20" s="292"/>
      <c r="M20" s="293" t="s">
        <v>310</v>
      </c>
      <c r="N20" s="294" t="s">
        <v>311</v>
      </c>
      <c r="O20" s="295" t="s">
        <v>312</v>
      </c>
      <c r="P20" s="292"/>
      <c r="Q20" s="293" t="s">
        <v>310</v>
      </c>
      <c r="R20" s="294" t="s">
        <v>311</v>
      </c>
      <c r="S20" s="295" t="s">
        <v>312</v>
      </c>
    </row>
    <row r="21" spans="2:19" ht="40.5" customHeight="1" x14ac:dyDescent="0.45">
      <c r="B21" s="780"/>
      <c r="C21" s="782"/>
      <c r="D21" s="296" t="s">
        <v>800</v>
      </c>
      <c r="E21" s="297">
        <v>0</v>
      </c>
      <c r="F21" s="298">
        <v>0</v>
      </c>
      <c r="G21" s="299">
        <v>0</v>
      </c>
      <c r="H21" s="300" t="s">
        <v>801</v>
      </c>
      <c r="I21" s="297">
        <v>89045</v>
      </c>
      <c r="J21" s="298">
        <v>21545</v>
      </c>
      <c r="K21" s="299">
        <v>67500</v>
      </c>
      <c r="L21" s="301" t="s">
        <v>313</v>
      </c>
      <c r="M21" s="355">
        <v>50000</v>
      </c>
      <c r="N21" s="355">
        <v>10000</v>
      </c>
      <c r="O21" s="356">
        <v>40000</v>
      </c>
      <c r="P21" s="301" t="s">
        <v>313</v>
      </c>
      <c r="Q21" s="414">
        <v>60000</v>
      </c>
      <c r="R21" s="414">
        <v>15000</v>
      </c>
      <c r="S21" s="415">
        <v>45000</v>
      </c>
    </row>
    <row r="22" spans="2:19" ht="39.75" customHeight="1" x14ac:dyDescent="0.45">
      <c r="B22" s="780"/>
      <c r="C22" s="782"/>
      <c r="D22" s="303" t="s">
        <v>314</v>
      </c>
      <c r="E22" s="114">
        <v>0.5</v>
      </c>
      <c r="F22" s="114">
        <v>0.5</v>
      </c>
      <c r="G22" s="115">
        <v>0.5</v>
      </c>
      <c r="H22" s="304" t="s">
        <v>314</v>
      </c>
      <c r="I22" s="114">
        <v>0.5</v>
      </c>
      <c r="J22" s="114">
        <v>0.5</v>
      </c>
      <c r="K22" s="115">
        <v>0.5</v>
      </c>
      <c r="L22" s="303" t="s">
        <v>314</v>
      </c>
      <c r="M22" s="357">
        <v>0.5</v>
      </c>
      <c r="N22" s="357">
        <v>0.25</v>
      </c>
      <c r="O22" s="358">
        <v>0.25</v>
      </c>
      <c r="P22" s="303" t="s">
        <v>314</v>
      </c>
      <c r="Q22" s="416">
        <v>0.5</v>
      </c>
      <c r="R22" s="416">
        <v>0.5</v>
      </c>
      <c r="S22" s="417">
        <v>0.5</v>
      </c>
    </row>
    <row r="23" spans="2:19" ht="37.5" customHeight="1" x14ac:dyDescent="0.45">
      <c r="B23" s="781"/>
      <c r="C23" s="782"/>
      <c r="D23" s="303" t="s">
        <v>315</v>
      </c>
      <c r="E23" s="114">
        <v>0.47</v>
      </c>
      <c r="F23" s="114">
        <v>0.47</v>
      </c>
      <c r="G23" s="115">
        <v>0.47</v>
      </c>
      <c r="H23" s="304" t="s">
        <v>315</v>
      </c>
      <c r="I23" s="114">
        <v>0.47</v>
      </c>
      <c r="J23" s="114">
        <v>0.47</v>
      </c>
      <c r="K23" s="115">
        <v>0.47</v>
      </c>
      <c r="L23" s="303" t="s">
        <v>315</v>
      </c>
      <c r="M23" s="357">
        <v>0.1</v>
      </c>
      <c r="N23" s="357">
        <v>0.05</v>
      </c>
      <c r="O23" s="357">
        <v>0.05</v>
      </c>
      <c r="P23" s="303" t="s">
        <v>315</v>
      </c>
      <c r="Q23" s="416">
        <v>0.3</v>
      </c>
      <c r="R23" s="416">
        <v>0.1</v>
      </c>
      <c r="S23" s="416">
        <v>0.25</v>
      </c>
    </row>
    <row r="24" spans="2:19" ht="14.65" thickBot="1" x14ac:dyDescent="0.5">
      <c r="B24" s="305"/>
      <c r="C24" s="305"/>
      <c r="Q24" s="116"/>
      <c r="R24" s="116"/>
      <c r="S24" s="116"/>
    </row>
    <row r="25" spans="2:19" ht="30" customHeight="1" thickBot="1" x14ac:dyDescent="0.5">
      <c r="B25" s="305"/>
      <c r="C25" s="305"/>
      <c r="D25" s="773" t="s">
        <v>305</v>
      </c>
      <c r="E25" s="774"/>
      <c r="F25" s="774"/>
      <c r="G25" s="775"/>
      <c r="H25" s="773" t="s">
        <v>306</v>
      </c>
      <c r="I25" s="774"/>
      <c r="J25" s="774"/>
      <c r="K25" s="775"/>
      <c r="L25" s="773" t="s">
        <v>307</v>
      </c>
      <c r="M25" s="774"/>
      <c r="N25" s="774"/>
      <c r="O25" s="775"/>
      <c r="P25" s="773" t="s">
        <v>308</v>
      </c>
      <c r="Q25" s="774"/>
      <c r="R25" s="774"/>
      <c r="S25" s="775"/>
    </row>
    <row r="26" spans="2:19" ht="47.25" customHeight="1" x14ac:dyDescent="0.45">
      <c r="B26" s="792" t="s">
        <v>316</v>
      </c>
      <c r="C26" s="792" t="s">
        <v>317</v>
      </c>
      <c r="D26" s="776" t="s">
        <v>318</v>
      </c>
      <c r="E26" s="777"/>
      <c r="F26" s="306" t="s">
        <v>319</v>
      </c>
      <c r="G26" s="307" t="s">
        <v>320</v>
      </c>
      <c r="H26" s="776" t="s">
        <v>318</v>
      </c>
      <c r="I26" s="777"/>
      <c r="J26" s="306" t="s">
        <v>319</v>
      </c>
      <c r="K26" s="307" t="s">
        <v>320</v>
      </c>
      <c r="L26" s="776" t="s">
        <v>318</v>
      </c>
      <c r="M26" s="777"/>
      <c r="N26" s="306" t="s">
        <v>319</v>
      </c>
      <c r="O26" s="307" t="s">
        <v>320</v>
      </c>
      <c r="P26" s="776" t="s">
        <v>318</v>
      </c>
      <c r="Q26" s="777"/>
      <c r="R26" s="306" t="s">
        <v>319</v>
      </c>
      <c r="S26" s="307" t="s">
        <v>320</v>
      </c>
    </row>
    <row r="27" spans="2:19" ht="51" customHeight="1" x14ac:dyDescent="0.45">
      <c r="B27" s="793"/>
      <c r="C27" s="793"/>
      <c r="D27" s="308" t="s">
        <v>313</v>
      </c>
      <c r="E27" s="309">
        <v>0</v>
      </c>
      <c r="F27" s="795" t="s">
        <v>411</v>
      </c>
      <c r="G27" s="797" t="s">
        <v>512</v>
      </c>
      <c r="H27" s="308" t="s">
        <v>313</v>
      </c>
      <c r="I27" s="309">
        <v>89045</v>
      </c>
      <c r="J27" s="795" t="s">
        <v>411</v>
      </c>
      <c r="K27" s="786" t="s">
        <v>493</v>
      </c>
      <c r="L27" s="308" t="s">
        <v>313</v>
      </c>
      <c r="M27" s="355">
        <v>40000</v>
      </c>
      <c r="N27" s="788" t="s">
        <v>411</v>
      </c>
      <c r="O27" s="790" t="s">
        <v>493</v>
      </c>
      <c r="P27" s="308" t="s">
        <v>313</v>
      </c>
      <c r="Q27" s="422">
        <v>50000</v>
      </c>
      <c r="R27" s="769" t="s">
        <v>411</v>
      </c>
      <c r="S27" s="771" t="s">
        <v>493</v>
      </c>
    </row>
    <row r="28" spans="2:19" ht="51" customHeight="1" x14ac:dyDescent="0.45">
      <c r="B28" s="794"/>
      <c r="C28" s="794"/>
      <c r="D28" s="310" t="s">
        <v>321</v>
      </c>
      <c r="E28" s="117">
        <v>0.5</v>
      </c>
      <c r="F28" s="796"/>
      <c r="G28" s="798"/>
      <c r="H28" s="310" t="s">
        <v>321</v>
      </c>
      <c r="I28" s="117">
        <v>0.5</v>
      </c>
      <c r="J28" s="796"/>
      <c r="K28" s="787"/>
      <c r="L28" s="310" t="s">
        <v>321</v>
      </c>
      <c r="M28" s="357">
        <v>0.5</v>
      </c>
      <c r="N28" s="789"/>
      <c r="O28" s="791"/>
      <c r="P28" s="310" t="s">
        <v>321</v>
      </c>
      <c r="Q28" s="423">
        <v>0.75</v>
      </c>
      <c r="R28" s="770"/>
      <c r="S28" s="772"/>
    </row>
    <row r="29" spans="2:19" ht="40.5" customHeight="1" x14ac:dyDescent="0.45">
      <c r="B29" s="783" t="s">
        <v>322</v>
      </c>
      <c r="C29" s="783" t="s">
        <v>802</v>
      </c>
      <c r="D29" s="311" t="s">
        <v>323</v>
      </c>
      <c r="E29" s="312" t="s">
        <v>304</v>
      </c>
      <c r="F29" s="312" t="s">
        <v>324</v>
      </c>
      <c r="G29" s="313" t="s">
        <v>325</v>
      </c>
      <c r="H29" s="311" t="s">
        <v>323</v>
      </c>
      <c r="I29" s="312" t="s">
        <v>304</v>
      </c>
      <c r="J29" s="312" t="s">
        <v>324</v>
      </c>
      <c r="K29" s="313" t="s">
        <v>325</v>
      </c>
      <c r="L29" s="311" t="s">
        <v>323</v>
      </c>
      <c r="M29" s="312" t="s">
        <v>304</v>
      </c>
      <c r="N29" s="312" t="s">
        <v>324</v>
      </c>
      <c r="O29" s="313" t="s">
        <v>325</v>
      </c>
      <c r="P29" s="311" t="s">
        <v>323</v>
      </c>
      <c r="Q29" s="312" t="s">
        <v>304</v>
      </c>
      <c r="R29" s="312" t="s">
        <v>324</v>
      </c>
      <c r="S29" s="313" t="s">
        <v>325</v>
      </c>
    </row>
    <row r="30" spans="2:19" ht="50.25" customHeight="1" x14ac:dyDescent="0.45">
      <c r="B30" s="784"/>
      <c r="C30" s="784"/>
      <c r="D30" s="314">
        <v>1</v>
      </c>
      <c r="E30" s="120" t="s">
        <v>457</v>
      </c>
      <c r="F30" s="120" t="s">
        <v>456</v>
      </c>
      <c r="G30" s="332" t="s">
        <v>526</v>
      </c>
      <c r="H30" s="283">
        <v>1</v>
      </c>
      <c r="I30" s="113" t="s">
        <v>457</v>
      </c>
      <c r="J30" s="113" t="s">
        <v>456</v>
      </c>
      <c r="K30" s="332" t="s">
        <v>529</v>
      </c>
      <c r="L30" s="283">
        <v>1</v>
      </c>
      <c r="M30" s="370" t="s">
        <v>457</v>
      </c>
      <c r="N30" s="370" t="s">
        <v>456</v>
      </c>
      <c r="O30" s="371" t="s">
        <v>529</v>
      </c>
      <c r="P30" s="413">
        <v>10</v>
      </c>
      <c r="Q30" s="412" t="s">
        <v>457</v>
      </c>
      <c r="R30" s="412" t="s">
        <v>467</v>
      </c>
      <c r="S30" s="418" t="s">
        <v>526</v>
      </c>
    </row>
    <row r="31" spans="2:19" ht="35.25" customHeight="1" outlineLevel="1" x14ac:dyDescent="0.45">
      <c r="B31" s="784"/>
      <c r="C31" s="784"/>
      <c r="D31" s="311" t="s">
        <v>323</v>
      </c>
      <c r="E31" s="312" t="s">
        <v>304</v>
      </c>
      <c r="F31" s="312" t="s">
        <v>324</v>
      </c>
      <c r="G31" s="313" t="s">
        <v>325</v>
      </c>
      <c r="H31" s="311" t="s">
        <v>323</v>
      </c>
      <c r="I31" s="312" t="s">
        <v>304</v>
      </c>
      <c r="J31" s="312" t="s">
        <v>324</v>
      </c>
      <c r="K31" s="313" t="s">
        <v>325</v>
      </c>
      <c r="L31" s="311" t="s">
        <v>323</v>
      </c>
      <c r="M31" s="312" t="s">
        <v>304</v>
      </c>
      <c r="N31" s="312" t="s">
        <v>324</v>
      </c>
      <c r="O31" s="313" t="s">
        <v>325</v>
      </c>
      <c r="P31" s="311" t="s">
        <v>323</v>
      </c>
      <c r="Q31" s="312" t="s">
        <v>304</v>
      </c>
      <c r="R31" s="312" t="s">
        <v>324</v>
      </c>
      <c r="S31" s="313" t="s">
        <v>325</v>
      </c>
    </row>
    <row r="32" spans="2:19" ht="24.75" customHeight="1" outlineLevel="1" x14ac:dyDescent="0.45">
      <c r="B32" s="784"/>
      <c r="C32" s="784"/>
      <c r="D32" s="119"/>
      <c r="E32" s="120"/>
      <c r="F32" s="120"/>
      <c r="G32" s="121"/>
      <c r="H32" s="122"/>
      <c r="I32" s="123"/>
      <c r="J32" s="122"/>
      <c r="K32" s="124"/>
      <c r="L32" s="122"/>
      <c r="M32" s="123"/>
      <c r="N32" s="122"/>
      <c r="O32" s="124"/>
      <c r="P32" s="419"/>
      <c r="Q32" s="420"/>
      <c r="R32" s="419"/>
      <c r="S32" s="421"/>
    </row>
    <row r="33" spans="2:19" ht="33.75" customHeight="1" outlineLevel="1" x14ac:dyDescent="0.45">
      <c r="B33" s="784"/>
      <c r="C33" s="784"/>
      <c r="D33" s="311" t="s">
        <v>323</v>
      </c>
      <c r="E33" s="312" t="s">
        <v>304</v>
      </c>
      <c r="F33" s="312" t="s">
        <v>324</v>
      </c>
      <c r="G33" s="313" t="s">
        <v>325</v>
      </c>
      <c r="H33" s="311" t="s">
        <v>323</v>
      </c>
      <c r="I33" s="312" t="s">
        <v>304</v>
      </c>
      <c r="J33" s="312" t="s">
        <v>324</v>
      </c>
      <c r="K33" s="313" t="s">
        <v>325</v>
      </c>
      <c r="L33" s="311" t="s">
        <v>323</v>
      </c>
      <c r="M33" s="312" t="s">
        <v>304</v>
      </c>
      <c r="N33" s="312" t="s">
        <v>324</v>
      </c>
      <c r="O33" s="313" t="s">
        <v>325</v>
      </c>
      <c r="P33" s="311" t="s">
        <v>323</v>
      </c>
      <c r="Q33" s="312" t="s">
        <v>304</v>
      </c>
      <c r="R33" s="312" t="s">
        <v>324</v>
      </c>
      <c r="S33" s="313" t="s">
        <v>325</v>
      </c>
    </row>
    <row r="34" spans="2:19" ht="28.5" customHeight="1" outlineLevel="1" x14ac:dyDescent="0.45">
      <c r="B34" s="784"/>
      <c r="C34" s="784"/>
      <c r="D34" s="119"/>
      <c r="E34" s="120"/>
      <c r="F34" s="120"/>
      <c r="G34" s="121"/>
      <c r="H34" s="122"/>
      <c r="I34" s="123"/>
      <c r="J34" s="122"/>
      <c r="K34" s="124"/>
      <c r="L34" s="122"/>
      <c r="M34" s="123"/>
      <c r="N34" s="122"/>
      <c r="O34" s="124"/>
      <c r="P34" s="122"/>
      <c r="Q34" s="123"/>
      <c r="R34" s="122"/>
      <c r="S34" s="124"/>
    </row>
    <row r="35" spans="2:19" ht="34.5" customHeight="1" outlineLevel="1" x14ac:dyDescent="0.45">
      <c r="B35" s="784"/>
      <c r="C35" s="784"/>
      <c r="D35" s="311" t="s">
        <v>323</v>
      </c>
      <c r="E35" s="312" t="s">
        <v>304</v>
      </c>
      <c r="F35" s="312" t="s">
        <v>324</v>
      </c>
      <c r="G35" s="313" t="s">
        <v>325</v>
      </c>
      <c r="H35" s="311" t="s">
        <v>323</v>
      </c>
      <c r="I35" s="312" t="s">
        <v>304</v>
      </c>
      <c r="J35" s="312" t="s">
        <v>324</v>
      </c>
      <c r="K35" s="313" t="s">
        <v>325</v>
      </c>
      <c r="L35" s="311" t="s">
        <v>323</v>
      </c>
      <c r="M35" s="312" t="s">
        <v>304</v>
      </c>
      <c r="N35" s="312" t="s">
        <v>324</v>
      </c>
      <c r="O35" s="313" t="s">
        <v>325</v>
      </c>
      <c r="P35" s="311" t="s">
        <v>323</v>
      </c>
      <c r="Q35" s="312" t="s">
        <v>304</v>
      </c>
      <c r="R35" s="312" t="s">
        <v>324</v>
      </c>
      <c r="S35" s="313" t="s">
        <v>325</v>
      </c>
    </row>
    <row r="36" spans="2:19" ht="30.75" customHeight="1" outlineLevel="1" x14ac:dyDescent="0.45">
      <c r="B36" s="784"/>
      <c r="C36" s="784"/>
      <c r="D36" s="119"/>
      <c r="E36" s="120"/>
      <c r="F36" s="120"/>
      <c r="G36" s="121"/>
      <c r="H36" s="122"/>
      <c r="I36" s="123"/>
      <c r="J36" s="122"/>
      <c r="K36" s="124"/>
      <c r="L36" s="122"/>
      <c r="M36" s="123"/>
      <c r="N36" s="122"/>
      <c r="O36" s="124"/>
      <c r="P36" s="122"/>
      <c r="Q36" s="123"/>
      <c r="R36" s="122"/>
      <c r="S36" s="124"/>
    </row>
    <row r="37" spans="2:19" ht="23.25" customHeight="1" outlineLevel="1" x14ac:dyDescent="0.45">
      <c r="B37" s="784"/>
      <c r="C37" s="784"/>
      <c r="D37" s="311" t="s">
        <v>323</v>
      </c>
      <c r="E37" s="312" t="s">
        <v>304</v>
      </c>
      <c r="F37" s="312" t="s">
        <v>324</v>
      </c>
      <c r="G37" s="313" t="s">
        <v>325</v>
      </c>
      <c r="H37" s="311" t="s">
        <v>323</v>
      </c>
      <c r="I37" s="312" t="s">
        <v>304</v>
      </c>
      <c r="J37" s="312" t="s">
        <v>324</v>
      </c>
      <c r="K37" s="313" t="s">
        <v>325</v>
      </c>
      <c r="L37" s="311" t="s">
        <v>323</v>
      </c>
      <c r="M37" s="312" t="s">
        <v>304</v>
      </c>
      <c r="N37" s="312" t="s">
        <v>324</v>
      </c>
      <c r="O37" s="313" t="s">
        <v>325</v>
      </c>
      <c r="P37" s="311" t="s">
        <v>323</v>
      </c>
      <c r="Q37" s="312" t="s">
        <v>304</v>
      </c>
      <c r="R37" s="312" t="s">
        <v>324</v>
      </c>
      <c r="S37" s="313" t="s">
        <v>325</v>
      </c>
    </row>
    <row r="38" spans="2:19" ht="11.25" customHeight="1" outlineLevel="1" x14ac:dyDescent="0.45">
      <c r="B38" s="785"/>
      <c r="C38" s="785"/>
      <c r="D38" s="119"/>
      <c r="E38" s="120"/>
      <c r="F38" s="120"/>
      <c r="G38" s="121"/>
      <c r="H38" s="122"/>
      <c r="I38" s="123"/>
      <c r="J38" s="122"/>
      <c r="K38" s="124"/>
      <c r="L38" s="122"/>
      <c r="M38" s="123"/>
      <c r="N38" s="122"/>
      <c r="O38" s="124"/>
      <c r="P38" s="122"/>
      <c r="Q38" s="123"/>
      <c r="R38" s="122"/>
      <c r="S38" s="124"/>
    </row>
    <row r="39" spans="2:19" ht="30" customHeight="1" x14ac:dyDescent="0.45">
      <c r="B39" s="783" t="s">
        <v>326</v>
      </c>
      <c r="C39" s="783" t="s">
        <v>803</v>
      </c>
      <c r="D39" s="312" t="s">
        <v>327</v>
      </c>
      <c r="E39" s="312" t="s">
        <v>328</v>
      </c>
      <c r="F39" s="294" t="s">
        <v>329</v>
      </c>
      <c r="G39" s="125"/>
      <c r="H39" s="312" t="s">
        <v>327</v>
      </c>
      <c r="I39" s="312" t="s">
        <v>328</v>
      </c>
      <c r="J39" s="294" t="s">
        <v>329</v>
      </c>
      <c r="K39" s="126"/>
      <c r="L39" s="312" t="s">
        <v>327</v>
      </c>
      <c r="M39" s="312" t="s">
        <v>328</v>
      </c>
      <c r="N39" s="294" t="s">
        <v>329</v>
      </c>
      <c r="O39" s="126"/>
      <c r="P39" s="312" t="s">
        <v>327</v>
      </c>
      <c r="Q39" s="312" t="s">
        <v>328</v>
      </c>
      <c r="R39" s="294" t="s">
        <v>329</v>
      </c>
      <c r="S39" s="126"/>
    </row>
    <row r="40" spans="2:19" ht="30" customHeight="1" x14ac:dyDescent="0.45">
      <c r="B40" s="784"/>
      <c r="C40" s="784"/>
      <c r="D40" s="799"/>
      <c r="E40" s="799"/>
      <c r="F40" s="294" t="s">
        <v>330</v>
      </c>
      <c r="G40" s="127"/>
      <c r="H40" s="801"/>
      <c r="I40" s="801"/>
      <c r="J40" s="294" t="s">
        <v>330</v>
      </c>
      <c r="K40" s="128"/>
      <c r="L40" s="801"/>
      <c r="M40" s="801"/>
      <c r="N40" s="294" t="s">
        <v>330</v>
      </c>
      <c r="O40" s="128"/>
      <c r="P40" s="801"/>
      <c r="Q40" s="801"/>
      <c r="R40" s="294" t="s">
        <v>330</v>
      </c>
      <c r="S40" s="128"/>
    </row>
    <row r="41" spans="2:19" ht="30" customHeight="1" x14ac:dyDescent="0.45">
      <c r="B41" s="784"/>
      <c r="C41" s="784"/>
      <c r="D41" s="800"/>
      <c r="E41" s="800"/>
      <c r="F41" s="294" t="s">
        <v>331</v>
      </c>
      <c r="G41" s="121"/>
      <c r="H41" s="802"/>
      <c r="I41" s="802"/>
      <c r="J41" s="294" t="s">
        <v>331</v>
      </c>
      <c r="K41" s="124"/>
      <c r="L41" s="802"/>
      <c r="M41" s="802"/>
      <c r="N41" s="294" t="s">
        <v>331</v>
      </c>
      <c r="O41" s="124"/>
      <c r="P41" s="802"/>
      <c r="Q41" s="802"/>
      <c r="R41" s="294" t="s">
        <v>331</v>
      </c>
      <c r="S41" s="124"/>
    </row>
    <row r="42" spans="2:19" ht="30" customHeight="1" outlineLevel="1" x14ac:dyDescent="0.45">
      <c r="B42" s="784"/>
      <c r="C42" s="784"/>
      <c r="D42" s="312" t="s">
        <v>327</v>
      </c>
      <c r="E42" s="312" t="s">
        <v>328</v>
      </c>
      <c r="F42" s="294" t="s">
        <v>329</v>
      </c>
      <c r="G42" s="125"/>
      <c r="H42" s="312" t="s">
        <v>327</v>
      </c>
      <c r="I42" s="312" t="s">
        <v>328</v>
      </c>
      <c r="J42" s="294" t="s">
        <v>329</v>
      </c>
      <c r="K42" s="126"/>
      <c r="L42" s="312" t="s">
        <v>327</v>
      </c>
      <c r="M42" s="312" t="s">
        <v>328</v>
      </c>
      <c r="N42" s="294" t="s">
        <v>329</v>
      </c>
      <c r="O42" s="126"/>
      <c r="P42" s="312" t="s">
        <v>327</v>
      </c>
      <c r="Q42" s="312" t="s">
        <v>328</v>
      </c>
      <c r="R42" s="294" t="s">
        <v>329</v>
      </c>
      <c r="S42" s="126"/>
    </row>
    <row r="43" spans="2:19" ht="30" customHeight="1" outlineLevel="1" x14ac:dyDescent="0.45">
      <c r="B43" s="784"/>
      <c r="C43" s="784"/>
      <c r="D43" s="799"/>
      <c r="E43" s="799"/>
      <c r="F43" s="294" t="s">
        <v>330</v>
      </c>
      <c r="G43" s="127"/>
      <c r="H43" s="801"/>
      <c r="I43" s="801"/>
      <c r="J43" s="294" t="s">
        <v>330</v>
      </c>
      <c r="K43" s="128"/>
      <c r="L43" s="801"/>
      <c r="M43" s="801"/>
      <c r="N43" s="294" t="s">
        <v>330</v>
      </c>
      <c r="O43" s="128"/>
      <c r="P43" s="801"/>
      <c r="Q43" s="801"/>
      <c r="R43" s="294" t="s">
        <v>330</v>
      </c>
      <c r="S43" s="128"/>
    </row>
    <row r="44" spans="2:19" ht="30" customHeight="1" outlineLevel="1" x14ac:dyDescent="0.45">
      <c r="B44" s="784"/>
      <c r="C44" s="784"/>
      <c r="D44" s="800"/>
      <c r="E44" s="800"/>
      <c r="F44" s="294" t="s">
        <v>331</v>
      </c>
      <c r="G44" s="121"/>
      <c r="H44" s="802"/>
      <c r="I44" s="802"/>
      <c r="J44" s="294" t="s">
        <v>331</v>
      </c>
      <c r="K44" s="124"/>
      <c r="L44" s="802"/>
      <c r="M44" s="802"/>
      <c r="N44" s="294" t="s">
        <v>331</v>
      </c>
      <c r="O44" s="124"/>
      <c r="P44" s="802"/>
      <c r="Q44" s="802"/>
      <c r="R44" s="294" t="s">
        <v>331</v>
      </c>
      <c r="S44" s="124"/>
    </row>
    <row r="45" spans="2:19" ht="30" customHeight="1" outlineLevel="1" x14ac:dyDescent="0.45">
      <c r="B45" s="784"/>
      <c r="C45" s="784"/>
      <c r="D45" s="312" t="s">
        <v>327</v>
      </c>
      <c r="E45" s="312" t="s">
        <v>328</v>
      </c>
      <c r="F45" s="294" t="s">
        <v>329</v>
      </c>
      <c r="G45" s="125"/>
      <c r="H45" s="312" t="s">
        <v>327</v>
      </c>
      <c r="I45" s="312" t="s">
        <v>328</v>
      </c>
      <c r="J45" s="294" t="s">
        <v>329</v>
      </c>
      <c r="K45" s="126"/>
      <c r="L45" s="312" t="s">
        <v>327</v>
      </c>
      <c r="M45" s="312" t="s">
        <v>328</v>
      </c>
      <c r="N45" s="294" t="s">
        <v>329</v>
      </c>
      <c r="O45" s="126"/>
      <c r="P45" s="312" t="s">
        <v>327</v>
      </c>
      <c r="Q45" s="312" t="s">
        <v>328</v>
      </c>
      <c r="R45" s="294" t="s">
        <v>329</v>
      </c>
      <c r="S45" s="126"/>
    </row>
    <row r="46" spans="2:19" ht="30" customHeight="1" outlineLevel="1" x14ac:dyDescent="0.45">
      <c r="B46" s="784"/>
      <c r="C46" s="784"/>
      <c r="D46" s="799"/>
      <c r="E46" s="799"/>
      <c r="F46" s="294" t="s">
        <v>330</v>
      </c>
      <c r="G46" s="127"/>
      <c r="H46" s="801"/>
      <c r="I46" s="801"/>
      <c r="J46" s="294" t="s">
        <v>330</v>
      </c>
      <c r="K46" s="128"/>
      <c r="L46" s="801"/>
      <c r="M46" s="801"/>
      <c r="N46" s="294" t="s">
        <v>330</v>
      </c>
      <c r="O46" s="128"/>
      <c r="P46" s="801"/>
      <c r="Q46" s="801"/>
      <c r="R46" s="294" t="s">
        <v>330</v>
      </c>
      <c r="S46" s="128"/>
    </row>
    <row r="47" spans="2:19" ht="30" customHeight="1" outlineLevel="1" x14ac:dyDescent="0.45">
      <c r="B47" s="784"/>
      <c r="C47" s="784"/>
      <c r="D47" s="800"/>
      <c r="E47" s="800"/>
      <c r="F47" s="294" t="s">
        <v>331</v>
      </c>
      <c r="G47" s="121"/>
      <c r="H47" s="802"/>
      <c r="I47" s="802"/>
      <c r="J47" s="294" t="s">
        <v>331</v>
      </c>
      <c r="K47" s="124"/>
      <c r="L47" s="802"/>
      <c r="M47" s="802"/>
      <c r="N47" s="294" t="s">
        <v>331</v>
      </c>
      <c r="O47" s="124"/>
      <c r="P47" s="802"/>
      <c r="Q47" s="802"/>
      <c r="R47" s="294" t="s">
        <v>331</v>
      </c>
      <c r="S47" s="124"/>
    </row>
    <row r="48" spans="2:19" ht="30" customHeight="1" outlineLevel="1" x14ac:dyDescent="0.45">
      <c r="B48" s="784"/>
      <c r="C48" s="784"/>
      <c r="D48" s="312" t="s">
        <v>327</v>
      </c>
      <c r="E48" s="312" t="s">
        <v>328</v>
      </c>
      <c r="F48" s="294" t="s">
        <v>329</v>
      </c>
      <c r="G48" s="125"/>
      <c r="H48" s="312" t="s">
        <v>327</v>
      </c>
      <c r="I48" s="312" t="s">
        <v>328</v>
      </c>
      <c r="J48" s="294" t="s">
        <v>329</v>
      </c>
      <c r="K48" s="126"/>
      <c r="L48" s="312" t="s">
        <v>327</v>
      </c>
      <c r="M48" s="312" t="s">
        <v>328</v>
      </c>
      <c r="N48" s="294" t="s">
        <v>329</v>
      </c>
      <c r="O48" s="126"/>
      <c r="P48" s="312" t="s">
        <v>327</v>
      </c>
      <c r="Q48" s="312" t="s">
        <v>328</v>
      </c>
      <c r="R48" s="294" t="s">
        <v>329</v>
      </c>
      <c r="S48" s="126"/>
    </row>
    <row r="49" spans="2:19" ht="30" customHeight="1" outlineLevel="1" x14ac:dyDescent="0.45">
      <c r="B49" s="784"/>
      <c r="C49" s="784"/>
      <c r="D49" s="799"/>
      <c r="E49" s="799"/>
      <c r="F49" s="294" t="s">
        <v>330</v>
      </c>
      <c r="G49" s="127"/>
      <c r="H49" s="801"/>
      <c r="I49" s="801"/>
      <c r="J49" s="294" t="s">
        <v>330</v>
      </c>
      <c r="K49" s="128"/>
      <c r="L49" s="801"/>
      <c r="M49" s="801"/>
      <c r="N49" s="294" t="s">
        <v>330</v>
      </c>
      <c r="O49" s="128"/>
      <c r="P49" s="801"/>
      <c r="Q49" s="801"/>
      <c r="R49" s="294" t="s">
        <v>330</v>
      </c>
      <c r="S49" s="128"/>
    </row>
    <row r="50" spans="2:19" ht="30" customHeight="1" outlineLevel="1" x14ac:dyDescent="0.45">
      <c r="B50" s="785"/>
      <c r="C50" s="785"/>
      <c r="D50" s="800"/>
      <c r="E50" s="800"/>
      <c r="F50" s="294" t="s">
        <v>331</v>
      </c>
      <c r="G50" s="121"/>
      <c r="H50" s="802"/>
      <c r="I50" s="802"/>
      <c r="J50" s="294" t="s">
        <v>331</v>
      </c>
      <c r="K50" s="124"/>
      <c r="L50" s="802"/>
      <c r="M50" s="802"/>
      <c r="N50" s="294" t="s">
        <v>331</v>
      </c>
      <c r="O50" s="124"/>
      <c r="P50" s="802"/>
      <c r="Q50" s="802"/>
      <c r="R50" s="294" t="s">
        <v>331</v>
      </c>
      <c r="S50" s="124"/>
    </row>
    <row r="51" spans="2:19" ht="30" customHeight="1" thickBot="1" x14ac:dyDescent="0.5">
      <c r="C51" s="148"/>
    </row>
    <row r="52" spans="2:19" ht="30" customHeight="1" thickBot="1" x14ac:dyDescent="0.5">
      <c r="D52" s="773" t="s">
        <v>305</v>
      </c>
      <c r="E52" s="774"/>
      <c r="F52" s="774"/>
      <c r="G52" s="775"/>
      <c r="H52" s="773" t="s">
        <v>306</v>
      </c>
      <c r="I52" s="774"/>
      <c r="J52" s="774"/>
      <c r="K52" s="775"/>
      <c r="L52" s="773" t="s">
        <v>307</v>
      </c>
      <c r="M52" s="774"/>
      <c r="N52" s="774"/>
      <c r="O52" s="775"/>
      <c r="P52" s="773" t="s">
        <v>308</v>
      </c>
      <c r="Q52" s="774"/>
      <c r="R52" s="774"/>
      <c r="S52" s="775"/>
    </row>
    <row r="53" spans="2:19" ht="30" customHeight="1" x14ac:dyDescent="0.45">
      <c r="B53" s="779" t="s">
        <v>332</v>
      </c>
      <c r="C53" s="779" t="s">
        <v>333</v>
      </c>
      <c r="D53" s="809" t="s">
        <v>334</v>
      </c>
      <c r="E53" s="810"/>
      <c r="F53" s="315" t="s">
        <v>304</v>
      </c>
      <c r="G53" s="316" t="s">
        <v>335</v>
      </c>
      <c r="H53" s="809" t="s">
        <v>334</v>
      </c>
      <c r="I53" s="810"/>
      <c r="J53" s="315" t="s">
        <v>304</v>
      </c>
      <c r="K53" s="316" t="s">
        <v>335</v>
      </c>
      <c r="L53" s="809" t="s">
        <v>334</v>
      </c>
      <c r="M53" s="810"/>
      <c r="N53" s="315" t="s">
        <v>304</v>
      </c>
      <c r="O53" s="316" t="s">
        <v>335</v>
      </c>
      <c r="P53" s="809" t="s">
        <v>334</v>
      </c>
      <c r="Q53" s="810"/>
      <c r="R53" s="315" t="s">
        <v>304</v>
      </c>
      <c r="S53" s="316" t="s">
        <v>335</v>
      </c>
    </row>
    <row r="54" spans="2:19" ht="45" customHeight="1" x14ac:dyDescent="0.45">
      <c r="B54" s="780"/>
      <c r="C54" s="780"/>
      <c r="D54" s="308" t="s">
        <v>313</v>
      </c>
      <c r="E54" s="317">
        <v>50</v>
      </c>
      <c r="F54" s="795" t="s">
        <v>477</v>
      </c>
      <c r="G54" s="797" t="s">
        <v>502</v>
      </c>
      <c r="H54" s="308" t="s">
        <v>313</v>
      </c>
      <c r="I54" s="318">
        <v>50</v>
      </c>
      <c r="J54" s="811" t="s">
        <v>477</v>
      </c>
      <c r="K54" s="786" t="s">
        <v>480</v>
      </c>
      <c r="L54" s="308" t="s">
        <v>313</v>
      </c>
      <c r="M54" s="359">
        <v>20</v>
      </c>
      <c r="N54" s="819" t="s">
        <v>477</v>
      </c>
      <c r="O54" s="790" t="s">
        <v>480</v>
      </c>
      <c r="P54" s="308" t="s">
        <v>313</v>
      </c>
      <c r="Q54" s="366">
        <v>25</v>
      </c>
      <c r="R54" s="819" t="s">
        <v>477</v>
      </c>
      <c r="S54" s="790" t="s">
        <v>480</v>
      </c>
    </row>
    <row r="55" spans="2:19" ht="45" customHeight="1" x14ac:dyDescent="0.45">
      <c r="B55" s="781"/>
      <c r="C55" s="781"/>
      <c r="D55" s="310" t="s">
        <v>321</v>
      </c>
      <c r="E55" s="117">
        <v>0.5</v>
      </c>
      <c r="F55" s="796"/>
      <c r="G55" s="798"/>
      <c r="H55" s="310" t="s">
        <v>321</v>
      </c>
      <c r="I55" s="118">
        <v>0.5</v>
      </c>
      <c r="J55" s="812"/>
      <c r="K55" s="787"/>
      <c r="L55" s="310" t="s">
        <v>321</v>
      </c>
      <c r="M55" s="360">
        <v>0.5</v>
      </c>
      <c r="N55" s="820"/>
      <c r="O55" s="791"/>
      <c r="P55" s="310" t="s">
        <v>321</v>
      </c>
      <c r="Q55" s="360">
        <v>0.5</v>
      </c>
      <c r="R55" s="820"/>
      <c r="S55" s="791"/>
    </row>
    <row r="56" spans="2:19" ht="30" customHeight="1" x14ac:dyDescent="0.45">
      <c r="B56" s="803" t="s">
        <v>336</v>
      </c>
      <c r="C56" s="803" t="s">
        <v>337</v>
      </c>
      <c r="D56" s="312" t="s">
        <v>338</v>
      </c>
      <c r="E56" s="319" t="s">
        <v>339</v>
      </c>
      <c r="F56" s="806" t="s">
        <v>340</v>
      </c>
      <c r="G56" s="807"/>
      <c r="H56" s="312" t="s">
        <v>338</v>
      </c>
      <c r="I56" s="319" t="s">
        <v>339</v>
      </c>
      <c r="J56" s="806" t="s">
        <v>340</v>
      </c>
      <c r="K56" s="807"/>
      <c r="L56" s="312" t="s">
        <v>338</v>
      </c>
      <c r="M56" s="319" t="s">
        <v>339</v>
      </c>
      <c r="N56" s="806" t="s">
        <v>340</v>
      </c>
      <c r="O56" s="807"/>
      <c r="P56" s="312" t="s">
        <v>338</v>
      </c>
      <c r="Q56" s="319" t="s">
        <v>339</v>
      </c>
      <c r="R56" s="806" t="s">
        <v>340</v>
      </c>
      <c r="S56" s="807"/>
    </row>
    <row r="57" spans="2:19" ht="30" customHeight="1" x14ac:dyDescent="0.45">
      <c r="B57" s="804"/>
      <c r="C57" s="805"/>
      <c r="D57" s="113">
        <v>0</v>
      </c>
      <c r="E57" s="129">
        <v>0</v>
      </c>
      <c r="F57" s="815" t="s">
        <v>450</v>
      </c>
      <c r="G57" s="816"/>
      <c r="H57" s="130">
        <v>50</v>
      </c>
      <c r="I57" s="131">
        <v>0.5</v>
      </c>
      <c r="J57" s="813" t="s">
        <v>450</v>
      </c>
      <c r="K57" s="814"/>
      <c r="L57" s="361">
        <v>6</v>
      </c>
      <c r="M57" s="362">
        <v>0.5</v>
      </c>
      <c r="N57" s="817" t="s">
        <v>450</v>
      </c>
      <c r="O57" s="818"/>
      <c r="P57" s="130"/>
      <c r="Q57" s="131"/>
      <c r="R57" s="813"/>
      <c r="S57" s="814"/>
    </row>
    <row r="58" spans="2:19" ht="30" customHeight="1" x14ac:dyDescent="0.45">
      <c r="B58" s="804"/>
      <c r="C58" s="803" t="s">
        <v>804</v>
      </c>
      <c r="D58" s="320" t="s">
        <v>340</v>
      </c>
      <c r="E58" s="321" t="s">
        <v>324</v>
      </c>
      <c r="F58" s="312" t="s">
        <v>304</v>
      </c>
      <c r="G58" s="322" t="s">
        <v>335</v>
      </c>
      <c r="H58" s="320" t="s">
        <v>340</v>
      </c>
      <c r="I58" s="321" t="s">
        <v>324</v>
      </c>
      <c r="J58" s="312" t="s">
        <v>304</v>
      </c>
      <c r="K58" s="322" t="s">
        <v>335</v>
      </c>
      <c r="L58" s="320" t="s">
        <v>340</v>
      </c>
      <c r="M58" s="321" t="s">
        <v>324</v>
      </c>
      <c r="N58" s="312" t="s">
        <v>304</v>
      </c>
      <c r="O58" s="322" t="s">
        <v>335</v>
      </c>
      <c r="P58" s="320" t="s">
        <v>340</v>
      </c>
      <c r="Q58" s="321" t="s">
        <v>324</v>
      </c>
      <c r="R58" s="312" t="s">
        <v>304</v>
      </c>
      <c r="S58" s="322" t="s">
        <v>335</v>
      </c>
    </row>
    <row r="59" spans="2:19" ht="30" customHeight="1" x14ac:dyDescent="0.45">
      <c r="B59" s="805"/>
      <c r="C59" s="808"/>
      <c r="D59" s="113" t="s">
        <v>450</v>
      </c>
      <c r="E59" s="284" t="s">
        <v>456</v>
      </c>
      <c r="F59" s="120" t="s">
        <v>477</v>
      </c>
      <c r="G59" s="132" t="s">
        <v>502</v>
      </c>
      <c r="H59" s="130" t="s">
        <v>450</v>
      </c>
      <c r="I59" s="285" t="s">
        <v>456</v>
      </c>
      <c r="J59" s="122" t="s">
        <v>477</v>
      </c>
      <c r="K59" s="133" t="s">
        <v>488</v>
      </c>
      <c r="L59" s="361" t="s">
        <v>450</v>
      </c>
      <c r="M59" s="363" t="s">
        <v>456</v>
      </c>
      <c r="N59" s="364" t="s">
        <v>477</v>
      </c>
      <c r="O59" s="365" t="s">
        <v>488</v>
      </c>
      <c r="P59" s="361" t="s">
        <v>450</v>
      </c>
      <c r="Q59" s="424" t="s">
        <v>456</v>
      </c>
      <c r="R59" s="364" t="s">
        <v>477</v>
      </c>
      <c r="S59" s="365" t="s">
        <v>488</v>
      </c>
    </row>
    <row r="60" spans="2:19" ht="30" customHeight="1" thickBot="1" x14ac:dyDescent="0.5">
      <c r="B60" s="323" t="s">
        <v>805</v>
      </c>
      <c r="C60" s="324"/>
    </row>
    <row r="61" spans="2:19" ht="30" customHeight="1" thickBot="1" x14ac:dyDescent="0.5">
      <c r="B61" s="305"/>
      <c r="C61" s="305"/>
      <c r="D61" s="773" t="s">
        <v>305</v>
      </c>
      <c r="E61" s="774"/>
      <c r="F61" s="774"/>
      <c r="G61" s="774"/>
      <c r="H61" s="773" t="s">
        <v>306</v>
      </c>
      <c r="I61" s="774"/>
      <c r="J61" s="774"/>
      <c r="K61" s="775"/>
      <c r="L61" s="774" t="s">
        <v>307</v>
      </c>
      <c r="M61" s="774"/>
      <c r="N61" s="774"/>
      <c r="O61" s="774"/>
      <c r="P61" s="773" t="s">
        <v>308</v>
      </c>
      <c r="Q61" s="774"/>
      <c r="R61" s="774"/>
      <c r="S61" s="775"/>
    </row>
    <row r="62" spans="2:19" ht="30" customHeight="1" x14ac:dyDescent="0.45">
      <c r="B62" s="792" t="s">
        <v>341</v>
      </c>
      <c r="C62" s="792" t="s">
        <v>902</v>
      </c>
      <c r="D62" s="776" t="s">
        <v>342</v>
      </c>
      <c r="E62" s="777"/>
      <c r="F62" s="809" t="s">
        <v>304</v>
      </c>
      <c r="G62" s="823"/>
      <c r="H62" s="821" t="s">
        <v>342</v>
      </c>
      <c r="I62" s="777"/>
      <c r="J62" s="809" t="s">
        <v>304</v>
      </c>
      <c r="K62" s="822"/>
      <c r="L62" s="821" t="s">
        <v>342</v>
      </c>
      <c r="M62" s="777"/>
      <c r="N62" s="809" t="s">
        <v>304</v>
      </c>
      <c r="O62" s="822"/>
      <c r="P62" s="821" t="s">
        <v>342</v>
      </c>
      <c r="Q62" s="777"/>
      <c r="R62" s="809" t="s">
        <v>304</v>
      </c>
      <c r="S62" s="822"/>
    </row>
    <row r="63" spans="2:19" ht="45.75" customHeight="1" x14ac:dyDescent="0.45">
      <c r="B63" s="794"/>
      <c r="C63" s="794"/>
      <c r="D63" s="824">
        <v>0</v>
      </c>
      <c r="E63" s="825"/>
      <c r="F63" s="826" t="s">
        <v>452</v>
      </c>
      <c r="G63" s="827"/>
      <c r="H63" s="828">
        <v>70</v>
      </c>
      <c r="I63" s="829"/>
      <c r="J63" s="830" t="s">
        <v>452</v>
      </c>
      <c r="K63" s="831"/>
      <c r="L63" s="832">
        <v>45</v>
      </c>
      <c r="M63" s="833"/>
      <c r="N63" s="834" t="s">
        <v>452</v>
      </c>
      <c r="O63" s="835"/>
      <c r="P63" s="832">
        <v>50</v>
      </c>
      <c r="Q63" s="833"/>
      <c r="R63" s="834" t="s">
        <v>477</v>
      </c>
      <c r="S63" s="835"/>
    </row>
    <row r="64" spans="2:19" ht="45" customHeight="1" x14ac:dyDescent="0.45">
      <c r="B64" s="783" t="s">
        <v>343</v>
      </c>
      <c r="C64" s="783" t="s">
        <v>903</v>
      </c>
      <c r="D64" s="312" t="s">
        <v>344</v>
      </c>
      <c r="E64" s="312" t="s">
        <v>345</v>
      </c>
      <c r="F64" s="806" t="s">
        <v>346</v>
      </c>
      <c r="G64" s="807"/>
      <c r="H64" s="325" t="s">
        <v>344</v>
      </c>
      <c r="I64" s="312" t="s">
        <v>345</v>
      </c>
      <c r="J64" s="836" t="s">
        <v>346</v>
      </c>
      <c r="K64" s="807"/>
      <c r="L64" s="325" t="s">
        <v>344</v>
      </c>
      <c r="M64" s="312" t="s">
        <v>345</v>
      </c>
      <c r="N64" s="836" t="s">
        <v>346</v>
      </c>
      <c r="O64" s="807"/>
      <c r="P64" s="325" t="s">
        <v>344</v>
      </c>
      <c r="Q64" s="312" t="s">
        <v>345</v>
      </c>
      <c r="R64" s="836" t="s">
        <v>346</v>
      </c>
      <c r="S64" s="807"/>
    </row>
    <row r="65" spans="2:19" ht="45.7" customHeight="1" x14ac:dyDescent="0.45">
      <c r="B65" s="785"/>
      <c r="C65" s="785"/>
      <c r="D65" s="297">
        <v>21545</v>
      </c>
      <c r="E65" s="129">
        <v>0.5</v>
      </c>
      <c r="F65" s="837" t="s">
        <v>497</v>
      </c>
      <c r="G65" s="837"/>
      <c r="H65" s="302">
        <v>21545</v>
      </c>
      <c r="I65" s="131">
        <v>0.5</v>
      </c>
      <c r="J65" s="838" t="s">
        <v>481</v>
      </c>
      <c r="K65" s="839"/>
      <c r="L65" s="355">
        <v>8000</v>
      </c>
      <c r="M65" s="362">
        <v>0.5</v>
      </c>
      <c r="N65" s="840" t="s">
        <v>481</v>
      </c>
      <c r="O65" s="841"/>
      <c r="P65" s="355">
        <v>15000</v>
      </c>
      <c r="Q65" s="362">
        <v>0.5</v>
      </c>
      <c r="R65" s="840" t="s">
        <v>481</v>
      </c>
      <c r="S65" s="841"/>
    </row>
    <row r="66" spans="2:19" ht="33.75" customHeight="1" thickBot="1" x14ac:dyDescent="0.5">
      <c r="B66" s="305"/>
      <c r="C66" s="305"/>
    </row>
    <row r="67" spans="2:19" ht="37.5" customHeight="1" thickBot="1" x14ac:dyDescent="0.5">
      <c r="B67" s="305"/>
      <c r="C67" s="305"/>
      <c r="D67" s="773" t="s">
        <v>305</v>
      </c>
      <c r="E67" s="774"/>
      <c r="F67" s="774"/>
      <c r="G67" s="775"/>
      <c r="H67" s="774" t="s">
        <v>306</v>
      </c>
      <c r="I67" s="774"/>
      <c r="J67" s="774"/>
      <c r="K67" s="775"/>
      <c r="L67" s="774" t="s">
        <v>306</v>
      </c>
      <c r="M67" s="774"/>
      <c r="N67" s="774"/>
      <c r="O67" s="775"/>
      <c r="P67" s="774" t="s">
        <v>306</v>
      </c>
      <c r="Q67" s="774"/>
      <c r="R67" s="774"/>
      <c r="S67" s="775"/>
    </row>
    <row r="68" spans="2:19" ht="37.5" customHeight="1" x14ac:dyDescent="0.45">
      <c r="B68" s="779" t="s">
        <v>347</v>
      </c>
      <c r="C68" s="779" t="s">
        <v>348</v>
      </c>
      <c r="D68" s="326" t="s">
        <v>349</v>
      </c>
      <c r="E68" s="315" t="s">
        <v>350</v>
      </c>
      <c r="F68" s="809" t="s">
        <v>351</v>
      </c>
      <c r="G68" s="822"/>
      <c r="H68" s="326" t="s">
        <v>349</v>
      </c>
      <c r="I68" s="315" t="s">
        <v>350</v>
      </c>
      <c r="J68" s="809" t="s">
        <v>351</v>
      </c>
      <c r="K68" s="822"/>
      <c r="L68" s="326" t="s">
        <v>349</v>
      </c>
      <c r="M68" s="315" t="s">
        <v>350</v>
      </c>
      <c r="N68" s="809" t="s">
        <v>351</v>
      </c>
      <c r="O68" s="822"/>
      <c r="P68" s="326" t="s">
        <v>349</v>
      </c>
      <c r="Q68" s="315" t="s">
        <v>350</v>
      </c>
      <c r="R68" s="809" t="s">
        <v>351</v>
      </c>
      <c r="S68" s="822"/>
    </row>
    <row r="69" spans="2:19" ht="44.25" customHeight="1" x14ac:dyDescent="0.45">
      <c r="B69" s="780"/>
      <c r="C69" s="781"/>
      <c r="D69" s="327" t="s">
        <v>474</v>
      </c>
      <c r="E69" s="283" t="s">
        <v>456</v>
      </c>
      <c r="F69" s="843" t="s">
        <v>504</v>
      </c>
      <c r="G69" s="844"/>
      <c r="H69" s="328" t="s">
        <v>474</v>
      </c>
      <c r="I69" s="329" t="s">
        <v>456</v>
      </c>
      <c r="J69" s="847" t="s">
        <v>490</v>
      </c>
      <c r="K69" s="839"/>
      <c r="L69" s="366" t="s">
        <v>474</v>
      </c>
      <c r="M69" s="367" t="s">
        <v>456</v>
      </c>
      <c r="N69" s="842" t="s">
        <v>490</v>
      </c>
      <c r="O69" s="841"/>
      <c r="P69" s="372" t="s">
        <v>457</v>
      </c>
      <c r="Q69" s="425" t="s">
        <v>456</v>
      </c>
      <c r="R69" s="842" t="s">
        <v>490</v>
      </c>
      <c r="S69" s="841"/>
    </row>
    <row r="70" spans="2:19" ht="36.75" customHeight="1" x14ac:dyDescent="0.45">
      <c r="B70" s="780"/>
      <c r="C70" s="779" t="s">
        <v>806</v>
      </c>
      <c r="D70" s="312" t="s">
        <v>304</v>
      </c>
      <c r="E70" s="311" t="s">
        <v>352</v>
      </c>
      <c r="F70" s="806" t="s">
        <v>353</v>
      </c>
      <c r="G70" s="807"/>
      <c r="H70" s="312" t="s">
        <v>304</v>
      </c>
      <c r="I70" s="311" t="s">
        <v>352</v>
      </c>
      <c r="J70" s="806" t="s">
        <v>353</v>
      </c>
      <c r="K70" s="807"/>
      <c r="L70" s="312" t="s">
        <v>304</v>
      </c>
      <c r="M70" s="311" t="s">
        <v>352</v>
      </c>
      <c r="N70" s="806" t="s">
        <v>353</v>
      </c>
      <c r="O70" s="807"/>
      <c r="P70" s="312" t="s">
        <v>304</v>
      </c>
      <c r="Q70" s="311" t="s">
        <v>352</v>
      </c>
      <c r="R70" s="806" t="s">
        <v>353</v>
      </c>
      <c r="S70" s="807"/>
    </row>
    <row r="71" spans="2:19" ht="48" customHeight="1" x14ac:dyDescent="0.45">
      <c r="B71" s="780"/>
      <c r="C71" s="780"/>
      <c r="D71" s="120" t="s">
        <v>474</v>
      </c>
      <c r="E71" s="134" t="s">
        <v>807</v>
      </c>
      <c r="F71" s="826" t="s">
        <v>510</v>
      </c>
      <c r="G71" s="845"/>
      <c r="H71" s="122" t="s">
        <v>474</v>
      </c>
      <c r="I71" s="329" t="s">
        <v>807</v>
      </c>
      <c r="J71" s="830" t="s">
        <v>491</v>
      </c>
      <c r="K71" s="831"/>
      <c r="L71" s="361" t="s">
        <v>474</v>
      </c>
      <c r="M71" s="367" t="s">
        <v>807</v>
      </c>
      <c r="N71" s="834" t="s">
        <v>491</v>
      </c>
      <c r="O71" s="835"/>
      <c r="P71" s="361" t="s">
        <v>474</v>
      </c>
      <c r="Q71" s="367" t="s">
        <v>807</v>
      </c>
      <c r="R71" s="834" t="s">
        <v>491</v>
      </c>
      <c r="S71" s="835"/>
    </row>
    <row r="72" spans="2:19" ht="43.5" customHeight="1" outlineLevel="1" x14ac:dyDescent="0.45">
      <c r="B72" s="780"/>
      <c r="C72" s="780"/>
      <c r="D72" s="120" t="s">
        <v>452</v>
      </c>
      <c r="E72" s="134" t="s">
        <v>807</v>
      </c>
      <c r="F72" s="826" t="s">
        <v>510</v>
      </c>
      <c r="G72" s="845"/>
      <c r="H72" s="122" t="s">
        <v>452</v>
      </c>
      <c r="I72" s="329" t="s">
        <v>807</v>
      </c>
      <c r="J72" s="830" t="s">
        <v>491</v>
      </c>
      <c r="K72" s="831"/>
      <c r="L72" s="361" t="s">
        <v>452</v>
      </c>
      <c r="M72" s="367" t="s">
        <v>807</v>
      </c>
      <c r="N72" s="834" t="s">
        <v>491</v>
      </c>
      <c r="O72" s="835"/>
      <c r="P72" s="361" t="s">
        <v>452</v>
      </c>
      <c r="Q72" s="367" t="s">
        <v>807</v>
      </c>
      <c r="R72" s="834" t="s">
        <v>491</v>
      </c>
      <c r="S72" s="835"/>
    </row>
    <row r="73" spans="2:19" ht="30" customHeight="1" outlineLevel="1" x14ac:dyDescent="0.45">
      <c r="B73" s="780"/>
      <c r="C73" s="780"/>
      <c r="D73" s="120"/>
      <c r="E73" s="134"/>
      <c r="F73" s="826"/>
      <c r="G73" s="845"/>
      <c r="H73" s="122"/>
      <c r="I73" s="136"/>
      <c r="J73" s="830"/>
      <c r="K73" s="831"/>
      <c r="L73" s="122"/>
      <c r="M73" s="136"/>
      <c r="N73" s="830"/>
      <c r="O73" s="831"/>
      <c r="P73" s="122"/>
      <c r="Q73" s="136"/>
      <c r="R73" s="830"/>
      <c r="S73" s="831"/>
    </row>
    <row r="74" spans="2:19" ht="30" customHeight="1" outlineLevel="1" x14ac:dyDescent="0.45">
      <c r="B74" s="780"/>
      <c r="C74" s="780"/>
      <c r="D74" s="120"/>
      <c r="E74" s="134"/>
      <c r="F74" s="826"/>
      <c r="G74" s="845"/>
      <c r="H74" s="122"/>
      <c r="I74" s="136"/>
      <c r="J74" s="830"/>
      <c r="K74" s="831"/>
      <c r="L74" s="122"/>
      <c r="M74" s="136"/>
      <c r="N74" s="830"/>
      <c r="O74" s="831"/>
      <c r="P74" s="122"/>
      <c r="Q74" s="136"/>
      <c r="R74" s="830"/>
      <c r="S74" s="831"/>
    </row>
    <row r="75" spans="2:19" ht="30" customHeight="1" outlineLevel="1" x14ac:dyDescent="0.45">
      <c r="B75" s="780"/>
      <c r="C75" s="780"/>
      <c r="D75" s="120"/>
      <c r="E75" s="134"/>
      <c r="F75" s="826"/>
      <c r="G75" s="845"/>
      <c r="H75" s="122"/>
      <c r="I75" s="136"/>
      <c r="J75" s="830"/>
      <c r="K75" s="831"/>
      <c r="L75" s="122"/>
      <c r="M75" s="136"/>
      <c r="N75" s="830"/>
      <c r="O75" s="831"/>
      <c r="P75" s="122"/>
      <c r="Q75" s="136"/>
      <c r="R75" s="830"/>
      <c r="S75" s="831"/>
    </row>
    <row r="76" spans="2:19" ht="30" customHeight="1" outlineLevel="1" x14ac:dyDescent="0.45">
      <c r="B76" s="781"/>
      <c r="C76" s="781"/>
      <c r="D76" s="120"/>
      <c r="E76" s="134"/>
      <c r="F76" s="826"/>
      <c r="G76" s="845"/>
      <c r="H76" s="122"/>
      <c r="I76" s="136"/>
      <c r="J76" s="830"/>
      <c r="K76" s="831"/>
      <c r="L76" s="122"/>
      <c r="M76" s="136"/>
      <c r="N76" s="830"/>
      <c r="O76" s="831"/>
      <c r="P76" s="122"/>
      <c r="Q76" s="136"/>
      <c r="R76" s="830"/>
      <c r="S76" s="831"/>
    </row>
    <row r="77" spans="2:19" ht="35.25" customHeight="1" x14ac:dyDescent="0.45">
      <c r="B77" s="849" t="s">
        <v>354</v>
      </c>
      <c r="C77" s="852" t="s">
        <v>648</v>
      </c>
      <c r="D77" s="319" t="s">
        <v>355</v>
      </c>
      <c r="E77" s="806" t="s">
        <v>340</v>
      </c>
      <c r="F77" s="853"/>
      <c r="G77" s="313" t="s">
        <v>304</v>
      </c>
      <c r="H77" s="319" t="s">
        <v>355</v>
      </c>
      <c r="I77" s="806" t="s">
        <v>340</v>
      </c>
      <c r="J77" s="853"/>
      <c r="K77" s="313" t="s">
        <v>304</v>
      </c>
      <c r="L77" s="319" t="s">
        <v>355</v>
      </c>
      <c r="M77" s="806" t="s">
        <v>340</v>
      </c>
      <c r="N77" s="853"/>
      <c r="O77" s="313" t="s">
        <v>304</v>
      </c>
      <c r="P77" s="319" t="s">
        <v>355</v>
      </c>
      <c r="Q77" s="806" t="s">
        <v>340</v>
      </c>
      <c r="R77" s="853"/>
      <c r="S77" s="313" t="s">
        <v>304</v>
      </c>
    </row>
    <row r="78" spans="2:19" ht="35.25" customHeight="1" x14ac:dyDescent="0.45">
      <c r="B78" s="850"/>
      <c r="C78" s="852"/>
      <c r="D78" s="278">
        <v>0</v>
      </c>
      <c r="E78" s="843" t="s">
        <v>456</v>
      </c>
      <c r="F78" s="846"/>
      <c r="G78" s="137" t="s">
        <v>474</v>
      </c>
      <c r="H78" s="279">
        <v>1</v>
      </c>
      <c r="I78" s="847" t="s">
        <v>456</v>
      </c>
      <c r="J78" s="848"/>
      <c r="K78" s="138" t="s">
        <v>474</v>
      </c>
      <c r="L78" s="368">
        <v>1</v>
      </c>
      <c r="M78" s="842" t="s">
        <v>456</v>
      </c>
      <c r="N78" s="854"/>
      <c r="O78" s="369" t="s">
        <v>474</v>
      </c>
      <c r="P78" s="368">
        <v>1</v>
      </c>
      <c r="Q78" s="842" t="s">
        <v>456</v>
      </c>
      <c r="R78" s="854"/>
      <c r="S78" s="369" t="s">
        <v>474</v>
      </c>
    </row>
    <row r="79" spans="2:19" ht="35.25" customHeight="1" outlineLevel="1" x14ac:dyDescent="0.45">
      <c r="B79" s="850"/>
      <c r="C79" s="852"/>
      <c r="D79" s="278">
        <v>0</v>
      </c>
      <c r="E79" s="843" t="s">
        <v>456</v>
      </c>
      <c r="F79" s="846"/>
      <c r="G79" s="137" t="s">
        <v>452</v>
      </c>
      <c r="H79" s="279">
        <v>1</v>
      </c>
      <c r="I79" s="847" t="s">
        <v>456</v>
      </c>
      <c r="J79" s="848"/>
      <c r="K79" s="138" t="s">
        <v>452</v>
      </c>
      <c r="L79" s="368">
        <v>1</v>
      </c>
      <c r="M79" s="842" t="s">
        <v>456</v>
      </c>
      <c r="N79" s="854"/>
      <c r="O79" s="369" t="s">
        <v>452</v>
      </c>
      <c r="P79" s="368">
        <v>1</v>
      </c>
      <c r="Q79" s="842" t="s">
        <v>456</v>
      </c>
      <c r="R79" s="854"/>
      <c r="S79" s="369" t="s">
        <v>452</v>
      </c>
    </row>
    <row r="80" spans="2:19" ht="35.25" customHeight="1" outlineLevel="1" x14ac:dyDescent="0.45">
      <c r="B80" s="850"/>
      <c r="C80" s="852"/>
      <c r="D80" s="278">
        <v>0</v>
      </c>
      <c r="E80" s="843" t="s">
        <v>446</v>
      </c>
      <c r="F80" s="846"/>
      <c r="G80" s="137" t="s">
        <v>422</v>
      </c>
      <c r="H80" s="279">
        <v>1</v>
      </c>
      <c r="I80" s="847" t="s">
        <v>446</v>
      </c>
      <c r="J80" s="848"/>
      <c r="K80" s="138" t="s">
        <v>422</v>
      </c>
      <c r="L80" s="368">
        <v>1</v>
      </c>
      <c r="M80" s="842" t="s">
        <v>446</v>
      </c>
      <c r="N80" s="854"/>
      <c r="O80" s="369" t="s">
        <v>422</v>
      </c>
      <c r="P80" s="368">
        <v>1</v>
      </c>
      <c r="Q80" s="842" t="s">
        <v>446</v>
      </c>
      <c r="R80" s="854"/>
      <c r="S80" s="369" t="s">
        <v>422</v>
      </c>
    </row>
    <row r="81" spans="2:19" ht="35.25" customHeight="1" outlineLevel="1" x14ac:dyDescent="0.45">
      <c r="B81" s="850"/>
      <c r="C81" s="852"/>
      <c r="D81" s="278"/>
      <c r="E81" s="843"/>
      <c r="F81" s="846"/>
      <c r="G81" s="137"/>
      <c r="H81" s="279"/>
      <c r="I81" s="847"/>
      <c r="J81" s="848"/>
      <c r="K81" s="138"/>
      <c r="L81" s="279"/>
      <c r="M81" s="847"/>
      <c r="N81" s="848"/>
      <c r="O81" s="138"/>
      <c r="P81" s="279"/>
      <c r="Q81" s="847"/>
      <c r="R81" s="848"/>
      <c r="S81" s="138"/>
    </row>
    <row r="82" spans="2:19" ht="35.25" customHeight="1" outlineLevel="1" x14ac:dyDescent="0.45">
      <c r="B82" s="850"/>
      <c r="C82" s="852"/>
      <c r="D82" s="278"/>
      <c r="E82" s="843"/>
      <c r="F82" s="846"/>
      <c r="G82" s="137"/>
      <c r="H82" s="279"/>
      <c r="I82" s="847"/>
      <c r="J82" s="848"/>
      <c r="K82" s="138"/>
      <c r="L82" s="279"/>
      <c r="M82" s="847"/>
      <c r="N82" s="848"/>
      <c r="O82" s="138"/>
      <c r="P82" s="279"/>
      <c r="Q82" s="847"/>
      <c r="R82" s="848"/>
      <c r="S82" s="138"/>
    </row>
    <row r="83" spans="2:19" ht="33" customHeight="1" outlineLevel="1" x14ac:dyDescent="0.45">
      <c r="B83" s="851"/>
      <c r="C83" s="852"/>
      <c r="D83" s="278"/>
      <c r="E83" s="843"/>
      <c r="F83" s="846"/>
      <c r="G83" s="137"/>
      <c r="H83" s="279"/>
      <c r="I83" s="847"/>
      <c r="J83" s="848"/>
      <c r="K83" s="138"/>
      <c r="L83" s="279"/>
      <c r="M83" s="847"/>
      <c r="N83" s="848"/>
      <c r="O83" s="138"/>
      <c r="P83" s="279"/>
      <c r="Q83" s="847"/>
      <c r="R83" s="848"/>
      <c r="S83" s="138"/>
    </row>
    <row r="84" spans="2:19" ht="31.5" customHeight="1" thickBot="1" x14ac:dyDescent="0.5">
      <c r="B84" s="305"/>
      <c r="C84" s="330" t="s">
        <v>808</v>
      </c>
    </row>
    <row r="85" spans="2:19" ht="30.75" customHeight="1" thickBot="1" x14ac:dyDescent="0.5">
      <c r="B85" s="305"/>
      <c r="C85" s="305"/>
      <c r="D85" s="773" t="s">
        <v>305</v>
      </c>
      <c r="E85" s="774"/>
      <c r="F85" s="774"/>
      <c r="G85" s="775"/>
      <c r="H85" s="859" t="s">
        <v>364</v>
      </c>
      <c r="I85" s="860"/>
      <c r="J85" s="860"/>
      <c r="K85" s="861"/>
      <c r="L85" s="859" t="s">
        <v>307</v>
      </c>
      <c r="M85" s="860"/>
      <c r="N85" s="860"/>
      <c r="O85" s="861"/>
      <c r="P85" s="859" t="s">
        <v>308</v>
      </c>
      <c r="Q85" s="860"/>
      <c r="R85" s="860"/>
      <c r="S85" s="861"/>
    </row>
    <row r="86" spans="2:19" ht="30.75" customHeight="1" x14ac:dyDescent="0.45">
      <c r="B86" s="779" t="s">
        <v>356</v>
      </c>
      <c r="C86" s="779" t="s">
        <v>357</v>
      </c>
      <c r="D86" s="809" t="s">
        <v>358</v>
      </c>
      <c r="E86" s="810"/>
      <c r="F86" s="315" t="s">
        <v>304</v>
      </c>
      <c r="G86" s="331" t="s">
        <v>340</v>
      </c>
      <c r="H86" s="862" t="s">
        <v>358</v>
      </c>
      <c r="I86" s="810"/>
      <c r="J86" s="315" t="s">
        <v>304</v>
      </c>
      <c r="K86" s="331" t="s">
        <v>340</v>
      </c>
      <c r="L86" s="862" t="s">
        <v>358</v>
      </c>
      <c r="M86" s="810"/>
      <c r="N86" s="315" t="s">
        <v>304</v>
      </c>
      <c r="O86" s="331" t="s">
        <v>340</v>
      </c>
      <c r="P86" s="862" t="s">
        <v>358</v>
      </c>
      <c r="Q86" s="810"/>
      <c r="R86" s="315" t="s">
        <v>304</v>
      </c>
      <c r="S86" s="331" t="s">
        <v>340</v>
      </c>
    </row>
    <row r="87" spans="2:19" ht="29.25" customHeight="1" x14ac:dyDescent="0.45">
      <c r="B87" s="781"/>
      <c r="C87" s="781"/>
      <c r="D87" s="826" t="s">
        <v>512</v>
      </c>
      <c r="E87" s="863"/>
      <c r="F87" s="327" t="s">
        <v>477</v>
      </c>
      <c r="G87" s="332" t="s">
        <v>397</v>
      </c>
      <c r="H87" s="828" t="s">
        <v>493</v>
      </c>
      <c r="I87" s="864"/>
      <c r="J87" s="135" t="s">
        <v>477</v>
      </c>
      <c r="K87" s="140" t="s">
        <v>397</v>
      </c>
      <c r="L87" s="832" t="s">
        <v>493</v>
      </c>
      <c r="M87" s="904"/>
      <c r="N87" s="372" t="s">
        <v>477</v>
      </c>
      <c r="O87" s="373" t="s">
        <v>397</v>
      </c>
      <c r="P87" s="280"/>
      <c r="Q87" s="282"/>
      <c r="R87" s="135"/>
      <c r="S87" s="140"/>
    </row>
    <row r="88" spans="2:19" ht="45" customHeight="1" x14ac:dyDescent="0.45">
      <c r="B88" s="900" t="s">
        <v>359</v>
      </c>
      <c r="C88" s="849" t="s">
        <v>809</v>
      </c>
      <c r="D88" s="312" t="s">
        <v>360</v>
      </c>
      <c r="E88" s="312" t="s">
        <v>361</v>
      </c>
      <c r="F88" s="319" t="s">
        <v>362</v>
      </c>
      <c r="G88" s="313" t="s">
        <v>363</v>
      </c>
      <c r="H88" s="312" t="s">
        <v>360</v>
      </c>
      <c r="I88" s="312" t="s">
        <v>361</v>
      </c>
      <c r="J88" s="319" t="s">
        <v>362</v>
      </c>
      <c r="K88" s="313" t="s">
        <v>363</v>
      </c>
      <c r="L88" s="312" t="s">
        <v>360</v>
      </c>
      <c r="M88" s="312" t="s">
        <v>361</v>
      </c>
      <c r="N88" s="319" t="s">
        <v>362</v>
      </c>
      <c r="O88" s="313" t="s">
        <v>363</v>
      </c>
      <c r="P88" s="312" t="s">
        <v>360</v>
      </c>
      <c r="Q88" s="312" t="s">
        <v>361</v>
      </c>
      <c r="R88" s="319" t="s">
        <v>362</v>
      </c>
      <c r="S88" s="313" t="s">
        <v>363</v>
      </c>
    </row>
    <row r="89" spans="2:19" ht="29.25" customHeight="1" x14ac:dyDescent="0.45">
      <c r="B89" s="900"/>
      <c r="C89" s="850"/>
      <c r="D89" s="855" t="s">
        <v>532</v>
      </c>
      <c r="E89" s="857"/>
      <c r="F89" s="855" t="s">
        <v>515</v>
      </c>
      <c r="G89" s="865" t="s">
        <v>512</v>
      </c>
      <c r="H89" s="867" t="s">
        <v>532</v>
      </c>
      <c r="I89" s="867">
        <v>650</v>
      </c>
      <c r="J89" s="867" t="s">
        <v>515</v>
      </c>
      <c r="K89" s="869" t="s">
        <v>501</v>
      </c>
      <c r="L89" s="871" t="s">
        <v>532</v>
      </c>
      <c r="M89" s="871">
        <v>63</v>
      </c>
      <c r="N89" s="871" t="s">
        <v>515</v>
      </c>
      <c r="O89" s="876" t="s">
        <v>493</v>
      </c>
      <c r="P89" s="871" t="s">
        <v>532</v>
      </c>
      <c r="Q89" s="871">
        <v>110</v>
      </c>
      <c r="R89" s="871" t="s">
        <v>515</v>
      </c>
      <c r="S89" s="876" t="s">
        <v>493</v>
      </c>
    </row>
    <row r="90" spans="2:19" ht="29.25" customHeight="1" x14ac:dyDescent="0.45">
      <c r="B90" s="900"/>
      <c r="C90" s="850"/>
      <c r="D90" s="856"/>
      <c r="E90" s="858"/>
      <c r="F90" s="856"/>
      <c r="G90" s="866"/>
      <c r="H90" s="868"/>
      <c r="I90" s="868"/>
      <c r="J90" s="868"/>
      <c r="K90" s="870"/>
      <c r="L90" s="872"/>
      <c r="M90" s="872"/>
      <c r="N90" s="872"/>
      <c r="O90" s="877"/>
      <c r="P90" s="872"/>
      <c r="Q90" s="872"/>
      <c r="R90" s="872"/>
      <c r="S90" s="877"/>
    </row>
    <row r="91" spans="2:19" ht="40.049999999999997" customHeight="1" outlineLevel="1" x14ac:dyDescent="0.45">
      <c r="B91" s="900"/>
      <c r="C91" s="850"/>
      <c r="D91" s="312" t="s">
        <v>360</v>
      </c>
      <c r="E91" s="312" t="s">
        <v>361</v>
      </c>
      <c r="F91" s="319" t="s">
        <v>362</v>
      </c>
      <c r="G91" s="313" t="s">
        <v>363</v>
      </c>
      <c r="H91" s="312" t="s">
        <v>360</v>
      </c>
      <c r="I91" s="312" t="s">
        <v>361</v>
      </c>
      <c r="J91" s="319" t="s">
        <v>362</v>
      </c>
      <c r="K91" s="313" t="s">
        <v>363</v>
      </c>
      <c r="L91" s="312" t="s">
        <v>360</v>
      </c>
      <c r="M91" s="312" t="s">
        <v>361</v>
      </c>
      <c r="N91" s="319" t="s">
        <v>362</v>
      </c>
      <c r="O91" s="313" t="s">
        <v>363</v>
      </c>
      <c r="P91" s="312" t="s">
        <v>360</v>
      </c>
      <c r="Q91" s="312" t="s">
        <v>361</v>
      </c>
      <c r="R91" s="319" t="s">
        <v>362</v>
      </c>
      <c r="S91" s="313" t="s">
        <v>363</v>
      </c>
    </row>
    <row r="92" spans="2:19" ht="29.25" customHeight="1" outlineLevel="1" x14ac:dyDescent="0.45">
      <c r="B92" s="900"/>
      <c r="C92" s="850"/>
      <c r="D92" s="855" t="s">
        <v>532</v>
      </c>
      <c r="E92" s="857"/>
      <c r="F92" s="855" t="s">
        <v>515</v>
      </c>
      <c r="G92" s="865" t="s">
        <v>512</v>
      </c>
      <c r="H92" s="867" t="s">
        <v>532</v>
      </c>
      <c r="I92" s="867">
        <v>60</v>
      </c>
      <c r="J92" s="867" t="s">
        <v>515</v>
      </c>
      <c r="K92" s="869" t="s">
        <v>485</v>
      </c>
      <c r="L92" s="871" t="s">
        <v>550</v>
      </c>
      <c r="M92" s="871">
        <v>10</v>
      </c>
      <c r="N92" s="871" t="s">
        <v>515</v>
      </c>
      <c r="O92" s="876" t="s">
        <v>493</v>
      </c>
      <c r="P92" s="871" t="s">
        <v>550</v>
      </c>
      <c r="Q92" s="903">
        <v>1100</v>
      </c>
      <c r="R92" s="871" t="s">
        <v>515</v>
      </c>
      <c r="S92" s="876" t="s">
        <v>493</v>
      </c>
    </row>
    <row r="93" spans="2:19" ht="29.25" customHeight="1" outlineLevel="1" x14ac:dyDescent="0.45">
      <c r="B93" s="900"/>
      <c r="C93" s="850"/>
      <c r="D93" s="856"/>
      <c r="E93" s="858"/>
      <c r="F93" s="856"/>
      <c r="G93" s="866"/>
      <c r="H93" s="868"/>
      <c r="I93" s="868"/>
      <c r="J93" s="868"/>
      <c r="K93" s="870"/>
      <c r="L93" s="872"/>
      <c r="M93" s="872"/>
      <c r="N93" s="872"/>
      <c r="O93" s="877"/>
      <c r="P93" s="872"/>
      <c r="Q93" s="872"/>
      <c r="R93" s="872"/>
      <c r="S93" s="877"/>
    </row>
    <row r="94" spans="2:19" ht="23.25" outlineLevel="1" x14ac:dyDescent="0.45">
      <c r="B94" s="900"/>
      <c r="C94" s="850"/>
      <c r="D94" s="312" t="s">
        <v>360</v>
      </c>
      <c r="E94" s="312" t="s">
        <v>361</v>
      </c>
      <c r="F94" s="319" t="s">
        <v>362</v>
      </c>
      <c r="G94" s="313" t="s">
        <v>363</v>
      </c>
      <c r="H94" s="312" t="s">
        <v>360</v>
      </c>
      <c r="I94" s="312" t="s">
        <v>361</v>
      </c>
      <c r="J94" s="319" t="s">
        <v>362</v>
      </c>
      <c r="K94" s="313" t="s">
        <v>363</v>
      </c>
      <c r="L94" s="312" t="s">
        <v>360</v>
      </c>
      <c r="M94" s="312" t="s">
        <v>361</v>
      </c>
      <c r="N94" s="319" t="s">
        <v>362</v>
      </c>
      <c r="O94" s="313" t="s">
        <v>363</v>
      </c>
      <c r="P94" s="312" t="s">
        <v>360</v>
      </c>
      <c r="Q94" s="312" t="s">
        <v>361</v>
      </c>
      <c r="R94" s="319" t="s">
        <v>362</v>
      </c>
      <c r="S94" s="313" t="s">
        <v>363</v>
      </c>
    </row>
    <row r="95" spans="2:19" ht="29.25" customHeight="1" outlineLevel="1" x14ac:dyDescent="0.45">
      <c r="B95" s="900"/>
      <c r="C95" s="850"/>
      <c r="D95" s="855" t="s">
        <v>538</v>
      </c>
      <c r="E95" s="857"/>
      <c r="F95" s="855" t="s">
        <v>521</v>
      </c>
      <c r="G95" s="865" t="s">
        <v>512</v>
      </c>
      <c r="H95" s="867" t="s">
        <v>538</v>
      </c>
      <c r="I95" s="867">
        <v>5</v>
      </c>
      <c r="J95" s="867" t="s">
        <v>521</v>
      </c>
      <c r="K95" s="869" t="s">
        <v>493</v>
      </c>
      <c r="L95" s="871" t="s">
        <v>538</v>
      </c>
      <c r="M95" s="871">
        <v>2</v>
      </c>
      <c r="N95" s="871" t="s">
        <v>521</v>
      </c>
      <c r="O95" s="876" t="s">
        <v>493</v>
      </c>
      <c r="P95" s="871" t="s">
        <v>538</v>
      </c>
      <c r="Q95" s="871">
        <v>15</v>
      </c>
      <c r="R95" s="871" t="s">
        <v>515</v>
      </c>
      <c r="S95" s="869"/>
    </row>
    <row r="96" spans="2:19" ht="29.25" customHeight="1" outlineLevel="1" x14ac:dyDescent="0.45">
      <c r="B96" s="900"/>
      <c r="C96" s="850"/>
      <c r="D96" s="856"/>
      <c r="E96" s="858"/>
      <c r="F96" s="856"/>
      <c r="G96" s="866"/>
      <c r="H96" s="868"/>
      <c r="I96" s="868"/>
      <c r="J96" s="868"/>
      <c r="K96" s="870"/>
      <c r="L96" s="872"/>
      <c r="M96" s="872"/>
      <c r="N96" s="872"/>
      <c r="O96" s="877"/>
      <c r="P96" s="872"/>
      <c r="Q96" s="872"/>
      <c r="R96" s="872"/>
      <c r="S96" s="870"/>
    </row>
    <row r="97" spans="2:19" ht="23.25" outlineLevel="1" x14ac:dyDescent="0.45">
      <c r="B97" s="900"/>
      <c r="C97" s="850"/>
      <c r="D97" s="312" t="s">
        <v>360</v>
      </c>
      <c r="E97" s="312" t="s">
        <v>361</v>
      </c>
      <c r="F97" s="319" t="s">
        <v>362</v>
      </c>
      <c r="G97" s="313" t="s">
        <v>363</v>
      </c>
      <c r="H97" s="312" t="s">
        <v>360</v>
      </c>
      <c r="I97" s="312" t="s">
        <v>361</v>
      </c>
      <c r="J97" s="319" t="s">
        <v>362</v>
      </c>
      <c r="K97" s="313" t="s">
        <v>363</v>
      </c>
      <c r="L97" s="312" t="s">
        <v>360</v>
      </c>
      <c r="M97" s="312" t="s">
        <v>361</v>
      </c>
      <c r="N97" s="319" t="s">
        <v>362</v>
      </c>
      <c r="O97" s="313" t="s">
        <v>363</v>
      </c>
      <c r="P97" s="312" t="s">
        <v>360</v>
      </c>
      <c r="Q97" s="312" t="s">
        <v>361</v>
      </c>
      <c r="R97" s="319" t="s">
        <v>362</v>
      </c>
      <c r="S97" s="313" t="s">
        <v>363</v>
      </c>
    </row>
    <row r="98" spans="2:19" ht="29.25" customHeight="1" outlineLevel="1" x14ac:dyDescent="0.45">
      <c r="B98" s="900"/>
      <c r="C98" s="850"/>
      <c r="D98" s="855" t="s">
        <v>276</v>
      </c>
      <c r="E98" s="857"/>
      <c r="F98" s="855" t="s">
        <v>515</v>
      </c>
      <c r="G98" s="865" t="s">
        <v>512</v>
      </c>
      <c r="H98" s="867" t="s">
        <v>276</v>
      </c>
      <c r="I98" s="867">
        <v>17</v>
      </c>
      <c r="J98" s="867" t="s">
        <v>515</v>
      </c>
      <c r="K98" s="869" t="s">
        <v>493</v>
      </c>
      <c r="L98" s="871" t="s">
        <v>536</v>
      </c>
      <c r="M98" s="871">
        <v>6</v>
      </c>
      <c r="N98" s="871" t="s">
        <v>515</v>
      </c>
      <c r="O98" s="876" t="s">
        <v>493</v>
      </c>
      <c r="P98" s="871" t="s">
        <v>536</v>
      </c>
      <c r="Q98" s="871">
        <v>22</v>
      </c>
      <c r="R98" s="871" t="s">
        <v>515</v>
      </c>
      <c r="S98" s="876" t="s">
        <v>493</v>
      </c>
    </row>
    <row r="99" spans="2:19" ht="29.25" customHeight="1" outlineLevel="1" x14ac:dyDescent="0.45">
      <c r="B99" s="900"/>
      <c r="C99" s="851"/>
      <c r="D99" s="856"/>
      <c r="E99" s="858"/>
      <c r="F99" s="856"/>
      <c r="G99" s="866"/>
      <c r="H99" s="868"/>
      <c r="I99" s="868"/>
      <c r="J99" s="868"/>
      <c r="K99" s="870"/>
      <c r="L99" s="872"/>
      <c r="M99" s="872"/>
      <c r="N99" s="872"/>
      <c r="O99" s="877"/>
      <c r="P99" s="872"/>
      <c r="Q99" s="872"/>
      <c r="R99" s="872"/>
      <c r="S99" s="877"/>
    </row>
    <row r="100" spans="2:19" ht="14.65" thickBot="1" x14ac:dyDescent="0.5">
      <c r="B100" s="305"/>
      <c r="C100" s="305"/>
    </row>
    <row r="101" spans="2:19" ht="14.65" thickBot="1" x14ac:dyDescent="0.5">
      <c r="B101" s="305"/>
      <c r="C101" s="305"/>
      <c r="D101" s="773" t="s">
        <v>305</v>
      </c>
      <c r="E101" s="774"/>
      <c r="F101" s="774"/>
      <c r="G101" s="775"/>
      <c r="H101" s="859" t="s">
        <v>364</v>
      </c>
      <c r="I101" s="860"/>
      <c r="J101" s="860"/>
      <c r="K101" s="861"/>
      <c r="L101" s="859" t="s">
        <v>307</v>
      </c>
      <c r="M101" s="860"/>
      <c r="N101" s="860"/>
      <c r="O101" s="861"/>
      <c r="P101" s="859" t="s">
        <v>308</v>
      </c>
      <c r="Q101" s="860"/>
      <c r="R101" s="860"/>
      <c r="S101" s="861"/>
    </row>
    <row r="102" spans="2:19" ht="33.75" customHeight="1" x14ac:dyDescent="0.45">
      <c r="B102" s="873" t="s">
        <v>365</v>
      </c>
      <c r="C102" s="792" t="s">
        <v>810</v>
      </c>
      <c r="D102" s="333" t="s">
        <v>366</v>
      </c>
      <c r="E102" s="334" t="s">
        <v>367</v>
      </c>
      <c r="F102" s="809" t="s">
        <v>368</v>
      </c>
      <c r="G102" s="822"/>
      <c r="H102" s="333" t="s">
        <v>366</v>
      </c>
      <c r="I102" s="334" t="s">
        <v>367</v>
      </c>
      <c r="J102" s="809" t="s">
        <v>368</v>
      </c>
      <c r="K102" s="822"/>
      <c r="L102" s="333" t="s">
        <v>366</v>
      </c>
      <c r="M102" s="334" t="s">
        <v>367</v>
      </c>
      <c r="N102" s="809" t="s">
        <v>368</v>
      </c>
      <c r="O102" s="822"/>
      <c r="P102" s="333" t="s">
        <v>366</v>
      </c>
      <c r="Q102" s="334" t="s">
        <v>367</v>
      </c>
      <c r="R102" s="809" t="s">
        <v>368</v>
      </c>
      <c r="S102" s="822"/>
    </row>
    <row r="103" spans="2:19" ht="67.05" customHeight="1" x14ac:dyDescent="0.45">
      <c r="B103" s="874"/>
      <c r="C103" s="794"/>
      <c r="D103" s="335">
        <v>600</v>
      </c>
      <c r="E103" s="141">
        <v>0.55000000000000004</v>
      </c>
      <c r="F103" s="826" t="s">
        <v>473</v>
      </c>
      <c r="G103" s="845"/>
      <c r="H103" s="336">
        <v>600</v>
      </c>
      <c r="I103" s="142">
        <v>0.55000000000000004</v>
      </c>
      <c r="J103" s="878" t="s">
        <v>468</v>
      </c>
      <c r="K103" s="879"/>
      <c r="L103" s="374">
        <v>400</v>
      </c>
      <c r="M103" s="375">
        <v>0.55000000000000004</v>
      </c>
      <c r="N103" s="901" t="s">
        <v>468</v>
      </c>
      <c r="O103" s="902"/>
      <c r="P103" s="374">
        <v>500</v>
      </c>
      <c r="Q103" s="375">
        <v>0.5</v>
      </c>
      <c r="R103" s="901" t="s">
        <v>468</v>
      </c>
      <c r="S103" s="902"/>
    </row>
    <row r="104" spans="2:19" ht="32.25" customHeight="1" x14ac:dyDescent="0.45">
      <c r="B104" s="874"/>
      <c r="C104" s="873" t="s">
        <v>369</v>
      </c>
      <c r="D104" s="338" t="s">
        <v>366</v>
      </c>
      <c r="E104" s="312" t="s">
        <v>367</v>
      </c>
      <c r="F104" s="312" t="s">
        <v>370</v>
      </c>
      <c r="G104" s="322" t="s">
        <v>371</v>
      </c>
      <c r="H104" s="338" t="s">
        <v>366</v>
      </c>
      <c r="I104" s="312" t="s">
        <v>367</v>
      </c>
      <c r="J104" s="312" t="s">
        <v>370</v>
      </c>
      <c r="K104" s="322" t="s">
        <v>371</v>
      </c>
      <c r="L104" s="338" t="s">
        <v>366</v>
      </c>
      <c r="M104" s="312" t="s">
        <v>367</v>
      </c>
      <c r="N104" s="312" t="s">
        <v>370</v>
      </c>
      <c r="O104" s="322" t="s">
        <v>371</v>
      </c>
      <c r="P104" s="338" t="s">
        <v>366</v>
      </c>
      <c r="Q104" s="312" t="s">
        <v>367</v>
      </c>
      <c r="R104" s="312" t="s">
        <v>370</v>
      </c>
      <c r="S104" s="322" t="s">
        <v>371</v>
      </c>
    </row>
    <row r="105" spans="2:19" ht="27.75" customHeight="1" x14ac:dyDescent="0.45">
      <c r="B105" s="874"/>
      <c r="C105" s="874"/>
      <c r="D105" s="339">
        <v>600</v>
      </c>
      <c r="E105" s="129">
        <v>0.55000000000000004</v>
      </c>
      <c r="F105" s="283"/>
      <c r="G105" s="332" t="s">
        <v>422</v>
      </c>
      <c r="H105" s="340">
        <v>600</v>
      </c>
      <c r="I105" s="131">
        <v>0.55000000000000004</v>
      </c>
      <c r="J105" s="329" t="s">
        <v>558</v>
      </c>
      <c r="K105" s="341" t="s">
        <v>416</v>
      </c>
      <c r="L105" s="376">
        <v>400</v>
      </c>
      <c r="M105" s="362">
        <v>0.55000000000000004</v>
      </c>
      <c r="N105" s="367" t="s">
        <v>558</v>
      </c>
      <c r="O105" s="377" t="s">
        <v>416</v>
      </c>
      <c r="P105" s="376">
        <v>400</v>
      </c>
      <c r="Q105" s="362">
        <v>0.55000000000000004</v>
      </c>
      <c r="R105" s="367" t="s">
        <v>561</v>
      </c>
      <c r="S105" s="377" t="s">
        <v>416</v>
      </c>
    </row>
    <row r="106" spans="2:19" ht="27.75" customHeight="1" outlineLevel="1" x14ac:dyDescent="0.45">
      <c r="B106" s="874"/>
      <c r="C106" s="874"/>
      <c r="D106" s="338" t="s">
        <v>366</v>
      </c>
      <c r="E106" s="312" t="s">
        <v>367</v>
      </c>
      <c r="F106" s="312" t="s">
        <v>370</v>
      </c>
      <c r="G106" s="322" t="s">
        <v>371</v>
      </c>
      <c r="H106" s="338" t="s">
        <v>366</v>
      </c>
      <c r="I106" s="312" t="s">
        <v>367</v>
      </c>
      <c r="J106" s="312" t="s">
        <v>370</v>
      </c>
      <c r="K106" s="322" t="s">
        <v>371</v>
      </c>
      <c r="L106" s="338" t="s">
        <v>366</v>
      </c>
      <c r="M106" s="312" t="s">
        <v>367</v>
      </c>
      <c r="N106" s="312" t="s">
        <v>370</v>
      </c>
      <c r="O106" s="322" t="s">
        <v>371</v>
      </c>
      <c r="P106" s="338" t="s">
        <v>366</v>
      </c>
      <c r="Q106" s="312" t="s">
        <v>367</v>
      </c>
      <c r="R106" s="312" t="s">
        <v>370</v>
      </c>
      <c r="S106" s="322" t="s">
        <v>371</v>
      </c>
    </row>
    <row r="107" spans="2:19" ht="27.75" customHeight="1" outlineLevel="1" x14ac:dyDescent="0.45">
      <c r="B107" s="874"/>
      <c r="C107" s="874"/>
      <c r="D107" s="342"/>
      <c r="E107" s="129"/>
      <c r="F107" s="134"/>
      <c r="G107" s="139"/>
      <c r="H107" s="337"/>
      <c r="I107" s="131"/>
      <c r="J107" s="136"/>
      <c r="K107" s="140"/>
      <c r="L107" s="337"/>
      <c r="M107" s="131"/>
      <c r="N107" s="136"/>
      <c r="O107" s="140"/>
      <c r="P107" s="337"/>
      <c r="Q107" s="131"/>
      <c r="R107" s="136"/>
      <c r="S107" s="140"/>
    </row>
    <row r="108" spans="2:19" ht="27.75" customHeight="1" outlineLevel="1" x14ac:dyDescent="0.45">
      <c r="B108" s="874"/>
      <c r="C108" s="874"/>
      <c r="D108" s="338" t="s">
        <v>366</v>
      </c>
      <c r="E108" s="312" t="s">
        <v>367</v>
      </c>
      <c r="F108" s="312" t="s">
        <v>370</v>
      </c>
      <c r="G108" s="322" t="s">
        <v>371</v>
      </c>
      <c r="H108" s="338" t="s">
        <v>366</v>
      </c>
      <c r="I108" s="312" t="s">
        <v>367</v>
      </c>
      <c r="J108" s="312" t="s">
        <v>370</v>
      </c>
      <c r="K108" s="322" t="s">
        <v>371</v>
      </c>
      <c r="L108" s="338" t="s">
        <v>366</v>
      </c>
      <c r="M108" s="312" t="s">
        <v>367</v>
      </c>
      <c r="N108" s="312" t="s">
        <v>370</v>
      </c>
      <c r="O108" s="322" t="s">
        <v>371</v>
      </c>
      <c r="P108" s="338" t="s">
        <v>366</v>
      </c>
      <c r="Q108" s="312" t="s">
        <v>367</v>
      </c>
      <c r="R108" s="312" t="s">
        <v>370</v>
      </c>
      <c r="S108" s="322" t="s">
        <v>371</v>
      </c>
    </row>
    <row r="109" spans="2:19" ht="27.75" customHeight="1" outlineLevel="1" x14ac:dyDescent="0.45">
      <c r="B109" s="874"/>
      <c r="C109" s="874"/>
      <c r="D109" s="342"/>
      <c r="E109" s="129"/>
      <c r="F109" s="134"/>
      <c r="G109" s="139"/>
      <c r="H109" s="337"/>
      <c r="I109" s="131"/>
      <c r="J109" s="136"/>
      <c r="K109" s="140"/>
      <c r="L109" s="337"/>
      <c r="M109" s="131"/>
      <c r="N109" s="136"/>
      <c r="O109" s="140"/>
      <c r="P109" s="337"/>
      <c r="Q109" s="131"/>
      <c r="R109" s="136"/>
      <c r="S109" s="140"/>
    </row>
    <row r="110" spans="2:19" ht="27.75" customHeight="1" outlineLevel="1" x14ac:dyDescent="0.45">
      <c r="B110" s="874"/>
      <c r="C110" s="874"/>
      <c r="D110" s="338" t="s">
        <v>366</v>
      </c>
      <c r="E110" s="312" t="s">
        <v>367</v>
      </c>
      <c r="F110" s="312" t="s">
        <v>370</v>
      </c>
      <c r="G110" s="322" t="s">
        <v>371</v>
      </c>
      <c r="H110" s="338" t="s">
        <v>366</v>
      </c>
      <c r="I110" s="312" t="s">
        <v>367</v>
      </c>
      <c r="J110" s="312" t="s">
        <v>370</v>
      </c>
      <c r="K110" s="322" t="s">
        <v>371</v>
      </c>
      <c r="L110" s="338" t="s">
        <v>366</v>
      </c>
      <c r="M110" s="312" t="s">
        <v>367</v>
      </c>
      <c r="N110" s="312" t="s">
        <v>370</v>
      </c>
      <c r="O110" s="322" t="s">
        <v>371</v>
      </c>
      <c r="P110" s="338" t="s">
        <v>366</v>
      </c>
      <c r="Q110" s="312" t="s">
        <v>367</v>
      </c>
      <c r="R110" s="312" t="s">
        <v>370</v>
      </c>
      <c r="S110" s="322" t="s">
        <v>371</v>
      </c>
    </row>
    <row r="111" spans="2:19" ht="27.75" customHeight="1" outlineLevel="1" x14ac:dyDescent="0.45">
      <c r="B111" s="875"/>
      <c r="C111" s="875"/>
      <c r="D111" s="342"/>
      <c r="E111" s="129"/>
      <c r="F111" s="134"/>
      <c r="G111" s="139"/>
      <c r="H111" s="337"/>
      <c r="I111" s="131"/>
      <c r="J111" s="136"/>
      <c r="K111" s="140"/>
      <c r="L111" s="337"/>
      <c r="M111" s="131"/>
      <c r="N111" s="136"/>
      <c r="O111" s="140"/>
      <c r="P111" s="337"/>
      <c r="Q111" s="131"/>
      <c r="R111" s="136"/>
      <c r="S111" s="140"/>
    </row>
    <row r="112" spans="2:19" ht="26.25" customHeight="1" x14ac:dyDescent="0.45">
      <c r="B112" s="886" t="s">
        <v>372</v>
      </c>
      <c r="C112" s="889" t="s">
        <v>373</v>
      </c>
      <c r="D112" s="343" t="s">
        <v>374</v>
      </c>
      <c r="E112" s="343" t="s">
        <v>375</v>
      </c>
      <c r="F112" s="343" t="s">
        <v>304</v>
      </c>
      <c r="G112" s="344" t="s">
        <v>376</v>
      </c>
      <c r="H112" s="345" t="s">
        <v>374</v>
      </c>
      <c r="I112" s="343" t="s">
        <v>375</v>
      </c>
      <c r="J112" s="343" t="s">
        <v>304</v>
      </c>
      <c r="K112" s="344" t="s">
        <v>376</v>
      </c>
      <c r="L112" s="345" t="s">
        <v>374</v>
      </c>
      <c r="M112" s="343" t="s">
        <v>375</v>
      </c>
      <c r="N112" s="343" t="s">
        <v>304</v>
      </c>
      <c r="O112" s="344" t="s">
        <v>376</v>
      </c>
      <c r="P112" s="343" t="s">
        <v>374</v>
      </c>
      <c r="Q112" s="343" t="s">
        <v>375</v>
      </c>
      <c r="R112" s="343" t="s">
        <v>304</v>
      </c>
      <c r="S112" s="344" t="s">
        <v>376</v>
      </c>
    </row>
    <row r="113" spans="2:19" ht="32.25" customHeight="1" x14ac:dyDescent="0.45">
      <c r="B113" s="887"/>
      <c r="C113" s="890"/>
      <c r="D113" s="113">
        <v>1</v>
      </c>
      <c r="E113" s="113" t="s">
        <v>434</v>
      </c>
      <c r="F113" s="113" t="s">
        <v>452</v>
      </c>
      <c r="G113" s="327" t="s">
        <v>549</v>
      </c>
      <c r="H113" s="279">
        <v>1</v>
      </c>
      <c r="I113" s="130" t="s">
        <v>434</v>
      </c>
      <c r="J113" s="130" t="s">
        <v>452</v>
      </c>
      <c r="K113" s="138" t="s">
        <v>549</v>
      </c>
      <c r="L113" s="368">
        <v>1</v>
      </c>
      <c r="M113" s="361" t="s">
        <v>434</v>
      </c>
      <c r="N113" s="361" t="s">
        <v>452</v>
      </c>
      <c r="O113" s="369" t="s">
        <v>549</v>
      </c>
      <c r="P113" s="368">
        <v>3</v>
      </c>
      <c r="Q113" s="361" t="s">
        <v>434</v>
      </c>
      <c r="R113" s="361" t="s">
        <v>452</v>
      </c>
      <c r="S113" s="369" t="s">
        <v>549</v>
      </c>
    </row>
    <row r="114" spans="2:19" ht="32.25" customHeight="1" x14ac:dyDescent="0.45">
      <c r="B114" s="887"/>
      <c r="C114" s="886" t="s">
        <v>377</v>
      </c>
      <c r="D114" s="312" t="s">
        <v>378</v>
      </c>
      <c r="E114" s="806" t="s">
        <v>379</v>
      </c>
      <c r="F114" s="853"/>
      <c r="G114" s="313" t="s">
        <v>380</v>
      </c>
      <c r="H114" s="312" t="s">
        <v>378</v>
      </c>
      <c r="I114" s="806" t="s">
        <v>379</v>
      </c>
      <c r="J114" s="853"/>
      <c r="K114" s="313" t="s">
        <v>380</v>
      </c>
      <c r="L114" s="312" t="s">
        <v>378</v>
      </c>
      <c r="M114" s="806" t="s">
        <v>379</v>
      </c>
      <c r="N114" s="853"/>
      <c r="O114" s="313" t="s">
        <v>380</v>
      </c>
      <c r="P114" s="312" t="s">
        <v>378</v>
      </c>
      <c r="Q114" s="312" t="s">
        <v>379</v>
      </c>
      <c r="R114" s="806" t="s">
        <v>379</v>
      </c>
      <c r="S114" s="853"/>
    </row>
    <row r="115" spans="2:19" ht="23.25" customHeight="1" x14ac:dyDescent="0.45">
      <c r="B115" s="887"/>
      <c r="C115" s="887"/>
      <c r="D115" s="143"/>
      <c r="E115" s="882"/>
      <c r="F115" s="883"/>
      <c r="G115" s="121"/>
      <c r="H115" s="144"/>
      <c r="I115" s="880"/>
      <c r="J115" s="881"/>
      <c r="K115" s="133"/>
      <c r="L115" s="144"/>
      <c r="M115" s="880"/>
      <c r="N115" s="881"/>
      <c r="O115" s="133"/>
      <c r="P115" s="144"/>
      <c r="Q115" s="122"/>
      <c r="R115" s="880"/>
      <c r="S115" s="881"/>
    </row>
    <row r="116" spans="2:19" ht="23.25" customHeight="1" outlineLevel="1" x14ac:dyDescent="0.45">
      <c r="B116" s="887"/>
      <c r="C116" s="887"/>
      <c r="D116" s="312" t="s">
        <v>378</v>
      </c>
      <c r="E116" s="806" t="s">
        <v>379</v>
      </c>
      <c r="F116" s="853"/>
      <c r="G116" s="313" t="s">
        <v>380</v>
      </c>
      <c r="H116" s="312" t="s">
        <v>378</v>
      </c>
      <c r="I116" s="806" t="s">
        <v>379</v>
      </c>
      <c r="J116" s="853"/>
      <c r="K116" s="313" t="s">
        <v>380</v>
      </c>
      <c r="L116" s="312" t="s">
        <v>378</v>
      </c>
      <c r="M116" s="806" t="s">
        <v>379</v>
      </c>
      <c r="N116" s="853"/>
      <c r="O116" s="313" t="s">
        <v>380</v>
      </c>
      <c r="P116" s="312" t="s">
        <v>378</v>
      </c>
      <c r="Q116" s="312" t="s">
        <v>379</v>
      </c>
      <c r="R116" s="806" t="s">
        <v>379</v>
      </c>
      <c r="S116" s="853"/>
    </row>
    <row r="117" spans="2:19" ht="23.25" customHeight="1" outlineLevel="1" x14ac:dyDescent="0.45">
      <c r="B117" s="887"/>
      <c r="C117" s="887"/>
      <c r="D117" s="143"/>
      <c r="E117" s="882"/>
      <c r="F117" s="883"/>
      <c r="G117" s="121"/>
      <c r="H117" s="144"/>
      <c r="I117" s="880"/>
      <c r="J117" s="881"/>
      <c r="K117" s="124"/>
      <c r="L117" s="144"/>
      <c r="M117" s="880"/>
      <c r="N117" s="881"/>
      <c r="O117" s="124"/>
      <c r="P117" s="144"/>
      <c r="Q117" s="122"/>
      <c r="R117" s="880"/>
      <c r="S117" s="881"/>
    </row>
    <row r="118" spans="2:19" ht="23.25" customHeight="1" outlineLevel="1" x14ac:dyDescent="0.45">
      <c r="B118" s="887"/>
      <c r="C118" s="887"/>
      <c r="D118" s="312" t="s">
        <v>378</v>
      </c>
      <c r="E118" s="806" t="s">
        <v>379</v>
      </c>
      <c r="F118" s="853"/>
      <c r="G118" s="313" t="s">
        <v>380</v>
      </c>
      <c r="H118" s="312" t="s">
        <v>378</v>
      </c>
      <c r="I118" s="806" t="s">
        <v>379</v>
      </c>
      <c r="J118" s="853"/>
      <c r="K118" s="313" t="s">
        <v>380</v>
      </c>
      <c r="L118" s="312" t="s">
        <v>378</v>
      </c>
      <c r="M118" s="806" t="s">
        <v>379</v>
      </c>
      <c r="N118" s="853"/>
      <c r="O118" s="313" t="s">
        <v>380</v>
      </c>
      <c r="P118" s="312" t="s">
        <v>378</v>
      </c>
      <c r="Q118" s="312" t="s">
        <v>379</v>
      </c>
      <c r="R118" s="806" t="s">
        <v>379</v>
      </c>
      <c r="S118" s="853"/>
    </row>
    <row r="119" spans="2:19" ht="23.25" customHeight="1" outlineLevel="1" x14ac:dyDescent="0.45">
      <c r="B119" s="887"/>
      <c r="C119" s="887"/>
      <c r="D119" s="143"/>
      <c r="E119" s="882"/>
      <c r="F119" s="883"/>
      <c r="G119" s="121"/>
      <c r="H119" s="144"/>
      <c r="I119" s="880"/>
      <c r="J119" s="881"/>
      <c r="K119" s="124"/>
      <c r="L119" s="144"/>
      <c r="M119" s="880"/>
      <c r="N119" s="881"/>
      <c r="O119" s="124"/>
      <c r="P119" s="144"/>
      <c r="Q119" s="122"/>
      <c r="R119" s="880"/>
      <c r="S119" s="881"/>
    </row>
    <row r="120" spans="2:19" ht="23.25" customHeight="1" outlineLevel="1" x14ac:dyDescent="0.45">
      <c r="B120" s="887"/>
      <c r="C120" s="887"/>
      <c r="D120" s="312" t="s">
        <v>378</v>
      </c>
      <c r="E120" s="806" t="s">
        <v>379</v>
      </c>
      <c r="F120" s="853"/>
      <c r="G120" s="313" t="s">
        <v>380</v>
      </c>
      <c r="H120" s="312" t="s">
        <v>378</v>
      </c>
      <c r="I120" s="806" t="s">
        <v>379</v>
      </c>
      <c r="J120" s="853"/>
      <c r="K120" s="313" t="s">
        <v>380</v>
      </c>
      <c r="L120" s="312" t="s">
        <v>378</v>
      </c>
      <c r="M120" s="806" t="s">
        <v>379</v>
      </c>
      <c r="N120" s="853"/>
      <c r="O120" s="313" t="s">
        <v>380</v>
      </c>
      <c r="P120" s="312" t="s">
        <v>378</v>
      </c>
      <c r="Q120" s="312" t="s">
        <v>379</v>
      </c>
      <c r="R120" s="806" t="s">
        <v>379</v>
      </c>
      <c r="S120" s="853"/>
    </row>
    <row r="121" spans="2:19" ht="23.25" customHeight="1" outlineLevel="1" x14ac:dyDescent="0.45">
      <c r="B121" s="888"/>
      <c r="C121" s="888"/>
      <c r="D121" s="143"/>
      <c r="E121" s="882"/>
      <c r="F121" s="883"/>
      <c r="G121" s="121"/>
      <c r="H121" s="144"/>
      <c r="I121" s="880"/>
      <c r="J121" s="881"/>
      <c r="K121" s="124"/>
      <c r="L121" s="144"/>
      <c r="M121" s="880"/>
      <c r="N121" s="881"/>
      <c r="O121" s="124"/>
      <c r="P121" s="144"/>
      <c r="Q121" s="122"/>
      <c r="R121" s="880"/>
      <c r="S121" s="881"/>
    </row>
    <row r="122" spans="2:19" ht="14.65" thickBot="1" x14ac:dyDescent="0.5">
      <c r="B122" s="305"/>
      <c r="C122" s="305"/>
    </row>
    <row r="123" spans="2:19" ht="14.65" thickBot="1" x14ac:dyDescent="0.5">
      <c r="B123" s="305"/>
      <c r="C123" s="305"/>
      <c r="D123" s="773" t="s">
        <v>305</v>
      </c>
      <c r="E123" s="774"/>
      <c r="F123" s="774"/>
      <c r="G123" s="775"/>
      <c r="H123" s="773" t="s">
        <v>306</v>
      </c>
      <c r="I123" s="774"/>
      <c r="J123" s="774"/>
      <c r="K123" s="775"/>
      <c r="L123" s="774" t="s">
        <v>307</v>
      </c>
      <c r="M123" s="774"/>
      <c r="N123" s="774"/>
      <c r="O123" s="774"/>
      <c r="P123" s="773" t="s">
        <v>308</v>
      </c>
      <c r="Q123" s="774"/>
      <c r="R123" s="774"/>
      <c r="S123" s="775"/>
    </row>
    <row r="124" spans="2:19" ht="14.25" customHeight="1" x14ac:dyDescent="0.45">
      <c r="B124" s="779" t="s">
        <v>381</v>
      </c>
      <c r="C124" s="779" t="s">
        <v>382</v>
      </c>
      <c r="D124" s="809" t="s">
        <v>383</v>
      </c>
      <c r="E124" s="823"/>
      <c r="F124" s="823"/>
      <c r="G124" s="822"/>
      <c r="H124" s="809" t="s">
        <v>383</v>
      </c>
      <c r="I124" s="823"/>
      <c r="J124" s="823"/>
      <c r="K124" s="822"/>
      <c r="L124" s="809" t="s">
        <v>383</v>
      </c>
      <c r="M124" s="823"/>
      <c r="N124" s="823"/>
      <c r="O124" s="822"/>
      <c r="P124" s="809" t="s">
        <v>383</v>
      </c>
      <c r="Q124" s="823"/>
      <c r="R124" s="823"/>
      <c r="S124" s="822"/>
    </row>
    <row r="125" spans="2:19" ht="45" customHeight="1" x14ac:dyDescent="0.45">
      <c r="B125" s="781"/>
      <c r="C125" s="781"/>
      <c r="D125" s="826" t="s">
        <v>435</v>
      </c>
      <c r="E125" s="827"/>
      <c r="F125" s="827"/>
      <c r="G125" s="845"/>
      <c r="H125" s="830" t="s">
        <v>432</v>
      </c>
      <c r="I125" s="884"/>
      <c r="J125" s="884"/>
      <c r="K125" s="831"/>
      <c r="L125" s="834" t="s">
        <v>432</v>
      </c>
      <c r="M125" s="885"/>
      <c r="N125" s="885"/>
      <c r="O125" s="835"/>
      <c r="P125" s="834" t="s">
        <v>432</v>
      </c>
      <c r="Q125" s="885"/>
      <c r="R125" s="885"/>
      <c r="S125" s="835"/>
    </row>
    <row r="126" spans="2:19" ht="32.25" customHeight="1" x14ac:dyDescent="0.45">
      <c r="B126" s="849" t="s">
        <v>384</v>
      </c>
      <c r="C126" s="849" t="s">
        <v>904</v>
      </c>
      <c r="D126" s="343" t="s">
        <v>385</v>
      </c>
      <c r="E126" s="321" t="s">
        <v>304</v>
      </c>
      <c r="F126" s="312" t="s">
        <v>324</v>
      </c>
      <c r="G126" s="313" t="s">
        <v>340</v>
      </c>
      <c r="H126" s="343" t="s">
        <v>385</v>
      </c>
      <c r="I126" s="321" t="s">
        <v>304</v>
      </c>
      <c r="J126" s="312" t="s">
        <v>324</v>
      </c>
      <c r="K126" s="313" t="s">
        <v>340</v>
      </c>
      <c r="L126" s="343" t="s">
        <v>385</v>
      </c>
      <c r="M126" s="321" t="s">
        <v>304</v>
      </c>
      <c r="N126" s="312" t="s">
        <v>324</v>
      </c>
      <c r="O126" s="313" t="s">
        <v>340</v>
      </c>
      <c r="P126" s="343" t="s">
        <v>385</v>
      </c>
      <c r="Q126" s="321" t="s">
        <v>304</v>
      </c>
      <c r="R126" s="312" t="s">
        <v>324</v>
      </c>
      <c r="S126" s="313" t="s">
        <v>340</v>
      </c>
    </row>
    <row r="127" spans="2:19" ht="77.55" customHeight="1" x14ac:dyDescent="0.45">
      <c r="B127" s="850"/>
      <c r="C127" s="851"/>
      <c r="D127" s="113">
        <v>0</v>
      </c>
      <c r="E127" s="277" t="s">
        <v>474</v>
      </c>
      <c r="F127" s="120" t="s">
        <v>456</v>
      </c>
      <c r="G127" s="137" t="s">
        <v>581</v>
      </c>
      <c r="H127" s="130">
        <v>1</v>
      </c>
      <c r="I127" s="279" t="s">
        <v>474</v>
      </c>
      <c r="J127" s="130" t="s">
        <v>456</v>
      </c>
      <c r="K127" s="281" t="s">
        <v>811</v>
      </c>
      <c r="L127" s="361">
        <v>3</v>
      </c>
      <c r="M127" s="368" t="s">
        <v>474</v>
      </c>
      <c r="N127" s="361" t="s">
        <v>456</v>
      </c>
      <c r="O127" s="378" t="s">
        <v>834</v>
      </c>
      <c r="P127" s="361">
        <v>4</v>
      </c>
      <c r="Q127" s="426" t="s">
        <v>474</v>
      </c>
      <c r="R127" s="361" t="s">
        <v>456</v>
      </c>
      <c r="S127" s="410" t="s">
        <v>906</v>
      </c>
    </row>
    <row r="128" spans="2:19" ht="29.25" customHeight="1" x14ac:dyDescent="0.45">
      <c r="B128" s="850"/>
      <c r="C128" s="849" t="s">
        <v>905</v>
      </c>
      <c r="D128" s="312" t="s">
        <v>386</v>
      </c>
      <c r="E128" s="806" t="s">
        <v>387</v>
      </c>
      <c r="F128" s="853"/>
      <c r="G128" s="313" t="s">
        <v>388</v>
      </c>
      <c r="H128" s="312" t="s">
        <v>386</v>
      </c>
      <c r="I128" s="806" t="s">
        <v>387</v>
      </c>
      <c r="J128" s="853"/>
      <c r="K128" s="313" t="s">
        <v>388</v>
      </c>
      <c r="L128" s="312" t="s">
        <v>386</v>
      </c>
      <c r="M128" s="806" t="s">
        <v>387</v>
      </c>
      <c r="N128" s="853"/>
      <c r="O128" s="313" t="s">
        <v>388</v>
      </c>
      <c r="P128" s="312" t="s">
        <v>386</v>
      </c>
      <c r="Q128" s="806" t="s">
        <v>387</v>
      </c>
      <c r="R128" s="853"/>
      <c r="S128" s="313" t="s">
        <v>388</v>
      </c>
    </row>
    <row r="129" spans="2:19" ht="79.05" customHeight="1" x14ac:dyDescent="0.45">
      <c r="B129" s="851"/>
      <c r="C129" s="851"/>
      <c r="D129" s="143">
        <v>1</v>
      </c>
      <c r="E129" s="882" t="s">
        <v>409</v>
      </c>
      <c r="F129" s="883"/>
      <c r="G129" s="137" t="s">
        <v>512</v>
      </c>
      <c r="H129" s="328">
        <v>1</v>
      </c>
      <c r="I129" s="847" t="s">
        <v>404</v>
      </c>
      <c r="J129" s="848"/>
      <c r="K129" s="138" t="s">
        <v>501</v>
      </c>
      <c r="L129" s="366">
        <v>1</v>
      </c>
      <c r="M129" s="842" t="s">
        <v>404</v>
      </c>
      <c r="N129" s="854"/>
      <c r="O129" s="369" t="s">
        <v>507</v>
      </c>
      <c r="P129" s="366">
        <v>3</v>
      </c>
      <c r="Q129" s="842" t="s">
        <v>907</v>
      </c>
      <c r="R129" s="854"/>
      <c r="S129" s="410" t="s">
        <v>906</v>
      </c>
    </row>
    <row r="133" spans="2:19" hidden="1" x14ac:dyDescent="0.45"/>
    <row r="134" spans="2:19" hidden="1" x14ac:dyDescent="0.45"/>
    <row r="135" spans="2:19" hidden="1" x14ac:dyDescent="0.45">
      <c r="D135" t="s">
        <v>389</v>
      </c>
    </row>
    <row r="136" spans="2:19" hidden="1" x14ac:dyDescent="0.45">
      <c r="D136" t="s">
        <v>390</v>
      </c>
      <c r="E136" t="s">
        <v>391</v>
      </c>
      <c r="F136" t="s">
        <v>392</v>
      </c>
      <c r="H136" t="s">
        <v>393</v>
      </c>
      <c r="I136" t="s">
        <v>394</v>
      </c>
    </row>
    <row r="137" spans="2:19" hidden="1" x14ac:dyDescent="0.45">
      <c r="D137" t="s">
        <v>395</v>
      </c>
      <c r="E137" t="s">
        <v>396</v>
      </c>
      <c r="F137" t="s">
        <v>397</v>
      </c>
      <c r="H137" t="s">
        <v>398</v>
      </c>
      <c r="I137" t="s">
        <v>399</v>
      </c>
    </row>
    <row r="138" spans="2:19" hidden="1" x14ac:dyDescent="0.45">
      <c r="D138" t="s">
        <v>400</v>
      </c>
      <c r="E138" t="s">
        <v>401</v>
      </c>
      <c r="F138" t="s">
        <v>402</v>
      </c>
      <c r="H138" t="s">
        <v>403</v>
      </c>
      <c r="I138" t="s">
        <v>404</v>
      </c>
    </row>
    <row r="139" spans="2:19" hidden="1" x14ac:dyDescent="0.45">
      <c r="D139" t="s">
        <v>405</v>
      </c>
      <c r="F139" t="s">
        <v>406</v>
      </c>
      <c r="G139" t="s">
        <v>407</v>
      </c>
      <c r="H139" t="s">
        <v>408</v>
      </c>
      <c r="I139" t="s">
        <v>409</v>
      </c>
      <c r="K139" t="s">
        <v>410</v>
      </c>
    </row>
    <row r="140" spans="2:19" hidden="1" x14ac:dyDescent="0.45">
      <c r="D140" t="s">
        <v>411</v>
      </c>
      <c r="F140" t="s">
        <v>412</v>
      </c>
      <c r="G140" t="s">
        <v>413</v>
      </c>
      <c r="H140" t="s">
        <v>414</v>
      </c>
      <c r="I140" t="s">
        <v>415</v>
      </c>
      <c r="K140" t="s">
        <v>416</v>
      </c>
      <c r="L140" t="s">
        <v>417</v>
      </c>
    </row>
    <row r="141" spans="2:19" hidden="1" x14ac:dyDescent="0.45">
      <c r="D141" t="s">
        <v>418</v>
      </c>
      <c r="E141" s="145" t="s">
        <v>419</v>
      </c>
      <c r="G141" t="s">
        <v>420</v>
      </c>
      <c r="H141" t="s">
        <v>421</v>
      </c>
      <c r="K141" t="s">
        <v>422</v>
      </c>
      <c r="L141" t="s">
        <v>423</v>
      </c>
    </row>
    <row r="142" spans="2:19" hidden="1" x14ac:dyDescent="0.45">
      <c r="D142" t="s">
        <v>424</v>
      </c>
      <c r="E142" s="146" t="s">
        <v>425</v>
      </c>
      <c r="K142" t="s">
        <v>426</v>
      </c>
      <c r="L142" t="s">
        <v>427</v>
      </c>
    </row>
    <row r="143" spans="2:19" hidden="1" x14ac:dyDescent="0.45">
      <c r="E143" s="147" t="s">
        <v>428</v>
      </c>
      <c r="H143" t="s">
        <v>429</v>
      </c>
      <c r="K143" t="s">
        <v>430</v>
      </c>
      <c r="L143" t="s">
        <v>431</v>
      </c>
    </row>
    <row r="144" spans="2:19" hidden="1" x14ac:dyDescent="0.45">
      <c r="H144" t="s">
        <v>432</v>
      </c>
      <c r="K144" t="s">
        <v>433</v>
      </c>
      <c r="L144" t="s">
        <v>434</v>
      </c>
    </row>
    <row r="145" spans="2:12" hidden="1" x14ac:dyDescent="0.45">
      <c r="H145" t="s">
        <v>435</v>
      </c>
      <c r="K145" t="s">
        <v>436</v>
      </c>
      <c r="L145" t="s">
        <v>437</v>
      </c>
    </row>
    <row r="146" spans="2:12" hidden="1" x14ac:dyDescent="0.45">
      <c r="B146" t="s">
        <v>438</v>
      </c>
      <c r="C146" t="s">
        <v>439</v>
      </c>
      <c r="D146" t="s">
        <v>438</v>
      </c>
      <c r="G146" t="s">
        <v>440</v>
      </c>
      <c r="H146" t="s">
        <v>441</v>
      </c>
      <c r="J146" t="s">
        <v>276</v>
      </c>
      <c r="K146" t="s">
        <v>442</v>
      </c>
      <c r="L146" t="s">
        <v>443</v>
      </c>
    </row>
    <row r="147" spans="2:12" hidden="1" x14ac:dyDescent="0.45">
      <c r="B147">
        <v>1</v>
      </c>
      <c r="C147" t="s">
        <v>444</v>
      </c>
      <c r="D147" t="s">
        <v>445</v>
      </c>
      <c r="E147" t="s">
        <v>340</v>
      </c>
      <c r="F147" t="s">
        <v>11</v>
      </c>
      <c r="G147" t="s">
        <v>446</v>
      </c>
      <c r="H147" t="s">
        <v>447</v>
      </c>
      <c r="J147" t="s">
        <v>422</v>
      </c>
      <c r="K147" t="s">
        <v>448</v>
      </c>
    </row>
    <row r="148" spans="2:12" hidden="1" x14ac:dyDescent="0.45">
      <c r="B148">
        <v>2</v>
      </c>
      <c r="C148" t="s">
        <v>449</v>
      </c>
      <c r="D148" t="s">
        <v>450</v>
      </c>
      <c r="E148" t="s">
        <v>324</v>
      </c>
      <c r="F148" t="s">
        <v>18</v>
      </c>
      <c r="G148" t="s">
        <v>451</v>
      </c>
      <c r="J148" t="s">
        <v>452</v>
      </c>
      <c r="K148" t="s">
        <v>453</v>
      </c>
    </row>
    <row r="149" spans="2:12" hidden="1" x14ac:dyDescent="0.45">
      <c r="B149">
        <v>3</v>
      </c>
      <c r="C149" t="s">
        <v>454</v>
      </c>
      <c r="D149" t="s">
        <v>455</v>
      </c>
      <c r="E149" t="s">
        <v>304</v>
      </c>
      <c r="G149" t="s">
        <v>456</v>
      </c>
      <c r="J149" t="s">
        <v>457</v>
      </c>
      <c r="K149" t="s">
        <v>458</v>
      </c>
    </row>
    <row r="150" spans="2:12" hidden="1" x14ac:dyDescent="0.45">
      <c r="B150">
        <v>4</v>
      </c>
      <c r="C150" t="s">
        <v>447</v>
      </c>
      <c r="H150" t="s">
        <v>459</v>
      </c>
      <c r="I150" t="s">
        <v>460</v>
      </c>
      <c r="J150" t="s">
        <v>461</v>
      </c>
      <c r="K150" t="s">
        <v>462</v>
      </c>
    </row>
    <row r="151" spans="2:12" hidden="1" x14ac:dyDescent="0.45">
      <c r="D151" t="s">
        <v>456</v>
      </c>
      <c r="H151" t="s">
        <v>463</v>
      </c>
      <c r="I151" t="s">
        <v>464</v>
      </c>
      <c r="J151" t="s">
        <v>465</v>
      </c>
      <c r="K151" t="s">
        <v>466</v>
      </c>
    </row>
    <row r="152" spans="2:12" hidden="1" x14ac:dyDescent="0.45">
      <c r="D152" t="s">
        <v>467</v>
      </c>
      <c r="H152" t="s">
        <v>468</v>
      </c>
      <c r="I152" t="s">
        <v>469</v>
      </c>
      <c r="J152" t="s">
        <v>470</v>
      </c>
      <c r="K152" t="s">
        <v>471</v>
      </c>
    </row>
    <row r="153" spans="2:12" hidden="1" x14ac:dyDescent="0.45">
      <c r="D153" t="s">
        <v>472</v>
      </c>
      <c r="H153" t="s">
        <v>473</v>
      </c>
      <c r="J153" t="s">
        <v>474</v>
      </c>
      <c r="K153" t="s">
        <v>475</v>
      </c>
    </row>
    <row r="154" spans="2:12" hidden="1" x14ac:dyDescent="0.45">
      <c r="H154" t="s">
        <v>476</v>
      </c>
      <c r="J154" t="s">
        <v>477</v>
      </c>
    </row>
    <row r="155" spans="2:12" ht="42.75" hidden="1" x14ac:dyDescent="0.45">
      <c r="D155" s="148" t="s">
        <v>478</v>
      </c>
      <c r="E155" t="s">
        <v>479</v>
      </c>
      <c r="F155" t="s">
        <v>480</v>
      </c>
      <c r="G155" t="s">
        <v>481</v>
      </c>
      <c r="H155" t="s">
        <v>482</v>
      </c>
      <c r="I155" t="s">
        <v>483</v>
      </c>
      <c r="J155" t="s">
        <v>484</v>
      </c>
      <c r="K155" t="s">
        <v>485</v>
      </c>
    </row>
    <row r="156" spans="2:12" ht="71.25" hidden="1" x14ac:dyDescent="0.45">
      <c r="B156" t="s">
        <v>588</v>
      </c>
      <c r="C156" t="s">
        <v>587</v>
      </c>
      <c r="D156" s="148" t="s">
        <v>486</v>
      </c>
      <c r="E156" t="s">
        <v>487</v>
      </c>
      <c r="F156" t="s">
        <v>488</v>
      </c>
      <c r="G156" t="s">
        <v>489</v>
      </c>
      <c r="H156" t="s">
        <v>490</v>
      </c>
      <c r="I156" t="s">
        <v>491</v>
      </c>
      <c r="J156" t="s">
        <v>492</v>
      </c>
      <c r="K156" t="s">
        <v>493</v>
      </c>
    </row>
    <row r="157" spans="2:12" ht="42.75" hidden="1" x14ac:dyDescent="0.45">
      <c r="B157" t="s">
        <v>589</v>
      </c>
      <c r="C157" t="s">
        <v>586</v>
      </c>
      <c r="D157" s="148" t="s">
        <v>494</v>
      </c>
      <c r="E157" t="s">
        <v>495</v>
      </c>
      <c r="F157" t="s">
        <v>496</v>
      </c>
      <c r="G157" t="s">
        <v>497</v>
      </c>
      <c r="H157" t="s">
        <v>498</v>
      </c>
      <c r="I157" t="s">
        <v>499</v>
      </c>
      <c r="J157" t="s">
        <v>500</v>
      </c>
      <c r="K157" t="s">
        <v>501</v>
      </c>
    </row>
    <row r="158" spans="2:12" hidden="1" x14ac:dyDescent="0.45">
      <c r="B158" t="s">
        <v>590</v>
      </c>
      <c r="C158" t="s">
        <v>585</v>
      </c>
      <c r="F158" t="s">
        <v>502</v>
      </c>
      <c r="G158" t="s">
        <v>503</v>
      </c>
      <c r="H158" t="s">
        <v>504</v>
      </c>
      <c r="I158" t="s">
        <v>505</v>
      </c>
      <c r="J158" t="s">
        <v>506</v>
      </c>
      <c r="K158" t="s">
        <v>507</v>
      </c>
    </row>
    <row r="159" spans="2:12" hidden="1" x14ac:dyDescent="0.45">
      <c r="B159" t="s">
        <v>591</v>
      </c>
      <c r="G159" t="s">
        <v>508</v>
      </c>
      <c r="H159" t="s">
        <v>509</v>
      </c>
      <c r="I159" t="s">
        <v>510</v>
      </c>
      <c r="J159" t="s">
        <v>511</v>
      </c>
      <c r="K159" t="s">
        <v>512</v>
      </c>
    </row>
    <row r="160" spans="2:12" hidden="1" x14ac:dyDescent="0.45">
      <c r="C160" t="s">
        <v>513</v>
      </c>
      <c r="J160" t="s">
        <v>514</v>
      </c>
    </row>
    <row r="161" spans="2:10" hidden="1" x14ac:dyDescent="0.45">
      <c r="C161" t="s">
        <v>515</v>
      </c>
      <c r="I161" t="s">
        <v>516</v>
      </c>
      <c r="J161" t="s">
        <v>517</v>
      </c>
    </row>
    <row r="162" spans="2:10" hidden="1" x14ac:dyDescent="0.45">
      <c r="B162" s="154" t="s">
        <v>592</v>
      </c>
      <c r="C162" t="s">
        <v>518</v>
      </c>
      <c r="I162" t="s">
        <v>519</v>
      </c>
      <c r="J162" t="s">
        <v>520</v>
      </c>
    </row>
    <row r="163" spans="2:10" hidden="1" x14ac:dyDescent="0.45">
      <c r="B163" s="154" t="s">
        <v>29</v>
      </c>
      <c r="C163" t="s">
        <v>521</v>
      </c>
      <c r="D163" t="s">
        <v>522</v>
      </c>
      <c r="E163" t="s">
        <v>523</v>
      </c>
      <c r="I163" t="s">
        <v>524</v>
      </c>
      <c r="J163" t="s">
        <v>276</v>
      </c>
    </row>
    <row r="164" spans="2:10" hidden="1" x14ac:dyDescent="0.45">
      <c r="B164" s="154" t="s">
        <v>16</v>
      </c>
      <c r="D164" t="s">
        <v>525</v>
      </c>
      <c r="E164" t="s">
        <v>526</v>
      </c>
      <c r="H164" t="s">
        <v>398</v>
      </c>
      <c r="I164" t="s">
        <v>527</v>
      </c>
    </row>
    <row r="165" spans="2:10" hidden="1" x14ac:dyDescent="0.45">
      <c r="B165" s="154" t="s">
        <v>34</v>
      </c>
      <c r="D165" t="s">
        <v>528</v>
      </c>
      <c r="E165" t="s">
        <v>529</v>
      </c>
      <c r="H165" t="s">
        <v>408</v>
      </c>
      <c r="I165" t="s">
        <v>530</v>
      </c>
      <c r="J165" t="s">
        <v>531</v>
      </c>
    </row>
    <row r="166" spans="2:10" hidden="1" x14ac:dyDescent="0.45">
      <c r="B166" s="154" t="s">
        <v>593</v>
      </c>
      <c r="C166" t="s">
        <v>532</v>
      </c>
      <c r="D166" t="s">
        <v>533</v>
      </c>
      <c r="H166" t="s">
        <v>414</v>
      </c>
      <c r="I166" t="s">
        <v>534</v>
      </c>
      <c r="J166" t="s">
        <v>535</v>
      </c>
    </row>
    <row r="167" spans="2:10" hidden="1" x14ac:dyDescent="0.45">
      <c r="B167" s="154" t="s">
        <v>594</v>
      </c>
      <c r="C167" t="s">
        <v>536</v>
      </c>
      <c r="H167" t="s">
        <v>421</v>
      </c>
      <c r="I167" t="s">
        <v>537</v>
      </c>
    </row>
    <row r="168" spans="2:10" hidden="1" x14ac:dyDescent="0.45">
      <c r="B168" s="154" t="s">
        <v>595</v>
      </c>
      <c r="C168" t="s">
        <v>538</v>
      </c>
      <c r="E168" t="s">
        <v>539</v>
      </c>
      <c r="H168" t="s">
        <v>540</v>
      </c>
      <c r="I168" t="s">
        <v>541</v>
      </c>
    </row>
    <row r="169" spans="2:10" hidden="1" x14ac:dyDescent="0.45">
      <c r="B169" s="154" t="s">
        <v>596</v>
      </c>
      <c r="C169" t="s">
        <v>542</v>
      </c>
      <c r="E169" t="s">
        <v>543</v>
      </c>
      <c r="H169" t="s">
        <v>544</v>
      </c>
      <c r="I169" t="s">
        <v>545</v>
      </c>
    </row>
    <row r="170" spans="2:10" hidden="1" x14ac:dyDescent="0.45">
      <c r="B170" s="154" t="s">
        <v>597</v>
      </c>
      <c r="C170" t="s">
        <v>546</v>
      </c>
      <c r="E170" t="s">
        <v>547</v>
      </c>
      <c r="H170" t="s">
        <v>548</v>
      </c>
      <c r="I170" t="s">
        <v>549</v>
      </c>
    </row>
    <row r="171" spans="2:10" hidden="1" x14ac:dyDescent="0.45">
      <c r="B171" s="154" t="s">
        <v>598</v>
      </c>
      <c r="C171" t="s">
        <v>550</v>
      </c>
      <c r="E171" t="s">
        <v>551</v>
      </c>
      <c r="H171" t="s">
        <v>552</v>
      </c>
      <c r="I171" t="s">
        <v>553</v>
      </c>
    </row>
    <row r="172" spans="2:10" hidden="1" x14ac:dyDescent="0.45">
      <c r="B172" s="154" t="s">
        <v>599</v>
      </c>
      <c r="C172" t="s">
        <v>554</v>
      </c>
      <c r="E172" t="s">
        <v>555</v>
      </c>
      <c r="H172" t="s">
        <v>556</v>
      </c>
      <c r="I172" t="s">
        <v>557</v>
      </c>
    </row>
    <row r="173" spans="2:10" hidden="1" x14ac:dyDescent="0.45">
      <c r="B173" s="154" t="s">
        <v>600</v>
      </c>
      <c r="C173" t="s">
        <v>276</v>
      </c>
      <c r="E173" t="s">
        <v>558</v>
      </c>
      <c r="H173" t="s">
        <v>559</v>
      </c>
      <c r="I173" t="s">
        <v>560</v>
      </c>
    </row>
    <row r="174" spans="2:10" hidden="1" x14ac:dyDescent="0.45">
      <c r="B174" s="154" t="s">
        <v>601</v>
      </c>
      <c r="E174" t="s">
        <v>561</v>
      </c>
      <c r="H174" t="s">
        <v>562</v>
      </c>
      <c r="I174" t="s">
        <v>563</v>
      </c>
    </row>
    <row r="175" spans="2:10" hidden="1" x14ac:dyDescent="0.45">
      <c r="B175" s="154" t="s">
        <v>602</v>
      </c>
      <c r="E175" t="s">
        <v>564</v>
      </c>
      <c r="H175" t="s">
        <v>565</v>
      </c>
      <c r="I175" t="s">
        <v>566</v>
      </c>
    </row>
    <row r="176" spans="2:10" hidden="1" x14ac:dyDescent="0.45">
      <c r="B176" s="154" t="s">
        <v>603</v>
      </c>
      <c r="E176" t="s">
        <v>567</v>
      </c>
      <c r="H176" t="s">
        <v>568</v>
      </c>
      <c r="I176" t="s">
        <v>569</v>
      </c>
    </row>
    <row r="177" spans="2:9" hidden="1" x14ac:dyDescent="0.45">
      <c r="B177" s="154" t="s">
        <v>604</v>
      </c>
      <c r="H177" t="s">
        <v>570</v>
      </c>
      <c r="I177" t="s">
        <v>571</v>
      </c>
    </row>
    <row r="178" spans="2:9" hidden="1" x14ac:dyDescent="0.45">
      <c r="B178" s="154" t="s">
        <v>605</v>
      </c>
      <c r="H178" t="s">
        <v>572</v>
      </c>
    </row>
    <row r="179" spans="2:9" hidden="1" x14ac:dyDescent="0.45">
      <c r="B179" s="154" t="s">
        <v>606</v>
      </c>
      <c r="H179" t="s">
        <v>573</v>
      </c>
    </row>
    <row r="180" spans="2:9" hidden="1" x14ac:dyDescent="0.45">
      <c r="B180" s="154" t="s">
        <v>607</v>
      </c>
      <c r="H180" t="s">
        <v>574</v>
      </c>
    </row>
    <row r="181" spans="2:9" hidden="1" x14ac:dyDescent="0.45">
      <c r="B181" s="154" t="s">
        <v>608</v>
      </c>
      <c r="H181" t="s">
        <v>575</v>
      </c>
    </row>
    <row r="182" spans="2:9" hidden="1" x14ac:dyDescent="0.45">
      <c r="B182" s="154" t="s">
        <v>609</v>
      </c>
      <c r="D182" t="s">
        <v>576</v>
      </c>
      <c r="H182" t="s">
        <v>577</v>
      </c>
    </row>
    <row r="183" spans="2:9" hidden="1" x14ac:dyDescent="0.45">
      <c r="B183" s="154" t="s">
        <v>610</v>
      </c>
      <c r="D183" t="s">
        <v>578</v>
      </c>
      <c r="H183" t="s">
        <v>579</v>
      </c>
    </row>
    <row r="184" spans="2:9" hidden="1" x14ac:dyDescent="0.45">
      <c r="B184" s="154" t="s">
        <v>611</v>
      </c>
      <c r="D184" t="s">
        <v>580</v>
      </c>
      <c r="H184" t="s">
        <v>581</v>
      </c>
    </row>
    <row r="185" spans="2:9" hidden="1" x14ac:dyDescent="0.45">
      <c r="B185" s="154" t="s">
        <v>612</v>
      </c>
      <c r="D185" t="s">
        <v>578</v>
      </c>
      <c r="H185" t="s">
        <v>582</v>
      </c>
    </row>
    <row r="186" spans="2:9" hidden="1" x14ac:dyDescent="0.45">
      <c r="B186" s="154" t="s">
        <v>613</v>
      </c>
      <c r="D186" t="s">
        <v>583</v>
      </c>
    </row>
    <row r="187" spans="2:9" hidden="1" x14ac:dyDescent="0.45">
      <c r="B187" s="154" t="s">
        <v>614</v>
      </c>
      <c r="D187" t="s">
        <v>578</v>
      </c>
    </row>
    <row r="188" spans="2:9" hidden="1" x14ac:dyDescent="0.45">
      <c r="B188" s="154" t="s">
        <v>615</v>
      </c>
    </row>
    <row r="189" spans="2:9" hidden="1" x14ac:dyDescent="0.45">
      <c r="B189" s="154" t="s">
        <v>616</v>
      </c>
    </row>
    <row r="190" spans="2:9" hidden="1" x14ac:dyDescent="0.45">
      <c r="B190" s="154" t="s">
        <v>617</v>
      </c>
    </row>
    <row r="191" spans="2:9" hidden="1" x14ac:dyDescent="0.45">
      <c r="B191" s="154" t="s">
        <v>618</v>
      </c>
    </row>
    <row r="192" spans="2:9" hidden="1" x14ac:dyDescent="0.45">
      <c r="B192" s="154" t="s">
        <v>619</v>
      </c>
    </row>
    <row r="193" spans="2:2" hidden="1" x14ac:dyDescent="0.45">
      <c r="B193" s="154" t="s">
        <v>620</v>
      </c>
    </row>
    <row r="194" spans="2:2" hidden="1" x14ac:dyDescent="0.45">
      <c r="B194" s="154" t="s">
        <v>621</v>
      </c>
    </row>
    <row r="195" spans="2:2" hidden="1" x14ac:dyDescent="0.45">
      <c r="B195" s="154" t="s">
        <v>622</v>
      </c>
    </row>
    <row r="196" spans="2:2" hidden="1" x14ac:dyDescent="0.45">
      <c r="B196" s="154" t="s">
        <v>623</v>
      </c>
    </row>
    <row r="197" spans="2:2" hidden="1" x14ac:dyDescent="0.45">
      <c r="B197" s="154" t="s">
        <v>51</v>
      </c>
    </row>
    <row r="198" spans="2:2" hidden="1" x14ac:dyDescent="0.45">
      <c r="B198" s="154" t="s">
        <v>57</v>
      </c>
    </row>
    <row r="199" spans="2:2" hidden="1" x14ac:dyDescent="0.45">
      <c r="B199" s="154" t="s">
        <v>59</v>
      </c>
    </row>
    <row r="200" spans="2:2" hidden="1" x14ac:dyDescent="0.45">
      <c r="B200" s="154" t="s">
        <v>61</v>
      </c>
    </row>
    <row r="201" spans="2:2" hidden="1" x14ac:dyDescent="0.45">
      <c r="B201" s="154" t="s">
        <v>23</v>
      </c>
    </row>
    <row r="202" spans="2:2" hidden="1" x14ac:dyDescent="0.45">
      <c r="B202" s="154" t="s">
        <v>63</v>
      </c>
    </row>
    <row r="203" spans="2:2" hidden="1" x14ac:dyDescent="0.45">
      <c r="B203" s="154" t="s">
        <v>65</v>
      </c>
    </row>
    <row r="204" spans="2:2" hidden="1" x14ac:dyDescent="0.45">
      <c r="B204" s="154" t="s">
        <v>67</v>
      </c>
    </row>
    <row r="205" spans="2:2" hidden="1" x14ac:dyDescent="0.45">
      <c r="B205" s="154" t="s">
        <v>68</v>
      </c>
    </row>
    <row r="206" spans="2:2" hidden="1" x14ac:dyDescent="0.45">
      <c r="B206" s="154" t="s">
        <v>69</v>
      </c>
    </row>
    <row r="207" spans="2:2" hidden="1" x14ac:dyDescent="0.45">
      <c r="B207" s="154" t="s">
        <v>70</v>
      </c>
    </row>
    <row r="208" spans="2:2" hidden="1" x14ac:dyDescent="0.45">
      <c r="B208" s="154" t="s">
        <v>624</v>
      </c>
    </row>
    <row r="209" spans="2:2" hidden="1" x14ac:dyDescent="0.45">
      <c r="B209" s="154" t="s">
        <v>625</v>
      </c>
    </row>
    <row r="210" spans="2:2" hidden="1" x14ac:dyDescent="0.45">
      <c r="B210" s="154" t="s">
        <v>74</v>
      </c>
    </row>
    <row r="211" spans="2:2" hidden="1" x14ac:dyDescent="0.45">
      <c r="B211" s="154" t="s">
        <v>76</v>
      </c>
    </row>
    <row r="212" spans="2:2" hidden="1" x14ac:dyDescent="0.45">
      <c r="B212" s="154" t="s">
        <v>80</v>
      </c>
    </row>
    <row r="213" spans="2:2" hidden="1" x14ac:dyDescent="0.45">
      <c r="B213" s="154" t="s">
        <v>626</v>
      </c>
    </row>
    <row r="214" spans="2:2" hidden="1" x14ac:dyDescent="0.45">
      <c r="B214" s="154" t="s">
        <v>627</v>
      </c>
    </row>
    <row r="215" spans="2:2" hidden="1" x14ac:dyDescent="0.45">
      <c r="B215" s="154" t="s">
        <v>628</v>
      </c>
    </row>
    <row r="216" spans="2:2" hidden="1" x14ac:dyDescent="0.45">
      <c r="B216" s="154" t="s">
        <v>78</v>
      </c>
    </row>
    <row r="217" spans="2:2" hidden="1" x14ac:dyDescent="0.45">
      <c r="B217" s="154" t="s">
        <v>79</v>
      </c>
    </row>
    <row r="218" spans="2:2" hidden="1" x14ac:dyDescent="0.45">
      <c r="B218" s="154" t="s">
        <v>82</v>
      </c>
    </row>
    <row r="219" spans="2:2" hidden="1" x14ac:dyDescent="0.45">
      <c r="B219" s="154" t="s">
        <v>84</v>
      </c>
    </row>
    <row r="220" spans="2:2" hidden="1" x14ac:dyDescent="0.45">
      <c r="B220" s="154" t="s">
        <v>629</v>
      </c>
    </row>
    <row r="221" spans="2:2" hidden="1" x14ac:dyDescent="0.45">
      <c r="B221" s="154" t="s">
        <v>83</v>
      </c>
    </row>
    <row r="222" spans="2:2" hidden="1" x14ac:dyDescent="0.45">
      <c r="B222" s="154" t="s">
        <v>85</v>
      </c>
    </row>
    <row r="223" spans="2:2" hidden="1" x14ac:dyDescent="0.45">
      <c r="B223" s="154" t="s">
        <v>88</v>
      </c>
    </row>
    <row r="224" spans="2:2" hidden="1" x14ac:dyDescent="0.45">
      <c r="B224" s="154" t="s">
        <v>87</v>
      </c>
    </row>
    <row r="225" spans="2:2" hidden="1" x14ac:dyDescent="0.45">
      <c r="B225" s="154" t="s">
        <v>630</v>
      </c>
    </row>
    <row r="226" spans="2:2" hidden="1" x14ac:dyDescent="0.45">
      <c r="B226" s="154" t="s">
        <v>94</v>
      </c>
    </row>
    <row r="227" spans="2:2" hidden="1" x14ac:dyDescent="0.45">
      <c r="B227" s="154" t="s">
        <v>96</v>
      </c>
    </row>
    <row r="228" spans="2:2" hidden="1" x14ac:dyDescent="0.45">
      <c r="B228" s="154" t="s">
        <v>97</v>
      </c>
    </row>
    <row r="229" spans="2:2" hidden="1" x14ac:dyDescent="0.45">
      <c r="B229" s="154" t="s">
        <v>98</v>
      </c>
    </row>
    <row r="230" spans="2:2" hidden="1" x14ac:dyDescent="0.45">
      <c r="B230" s="154" t="s">
        <v>631</v>
      </c>
    </row>
    <row r="231" spans="2:2" hidden="1" x14ac:dyDescent="0.45">
      <c r="B231" s="154" t="s">
        <v>632</v>
      </c>
    </row>
    <row r="232" spans="2:2" hidden="1" x14ac:dyDescent="0.45">
      <c r="B232" s="154" t="s">
        <v>99</v>
      </c>
    </row>
    <row r="233" spans="2:2" hidden="1" x14ac:dyDescent="0.45">
      <c r="B233" s="154" t="s">
        <v>153</v>
      </c>
    </row>
    <row r="234" spans="2:2" hidden="1" x14ac:dyDescent="0.45">
      <c r="B234" s="154" t="s">
        <v>633</v>
      </c>
    </row>
    <row r="235" spans="2:2" hidden="1" x14ac:dyDescent="0.45">
      <c r="B235" s="154" t="s">
        <v>634</v>
      </c>
    </row>
    <row r="236" spans="2:2" hidden="1" x14ac:dyDescent="0.45">
      <c r="B236" s="154" t="s">
        <v>104</v>
      </c>
    </row>
    <row r="237" spans="2:2" hidden="1" x14ac:dyDescent="0.45">
      <c r="B237" s="154" t="s">
        <v>106</v>
      </c>
    </row>
    <row r="238" spans="2:2" hidden="1" x14ac:dyDescent="0.45">
      <c r="B238" s="154" t="s">
        <v>635</v>
      </c>
    </row>
    <row r="239" spans="2:2" hidden="1" x14ac:dyDescent="0.45">
      <c r="B239" s="154" t="s">
        <v>154</v>
      </c>
    </row>
    <row r="240" spans="2:2" hidden="1" x14ac:dyDescent="0.45">
      <c r="B240" s="154" t="s">
        <v>171</v>
      </c>
    </row>
    <row r="241" spans="2:2" hidden="1" x14ac:dyDescent="0.45">
      <c r="B241" s="154" t="s">
        <v>105</v>
      </c>
    </row>
    <row r="242" spans="2:2" hidden="1" x14ac:dyDescent="0.45">
      <c r="B242" s="154" t="s">
        <v>109</v>
      </c>
    </row>
    <row r="243" spans="2:2" hidden="1" x14ac:dyDescent="0.45">
      <c r="B243" s="154" t="s">
        <v>103</v>
      </c>
    </row>
    <row r="244" spans="2:2" hidden="1" x14ac:dyDescent="0.45">
      <c r="B244" s="154" t="s">
        <v>125</v>
      </c>
    </row>
    <row r="245" spans="2:2" hidden="1" x14ac:dyDescent="0.45">
      <c r="B245" s="154" t="s">
        <v>636</v>
      </c>
    </row>
    <row r="246" spans="2:2" hidden="1" x14ac:dyDescent="0.45">
      <c r="B246" s="154" t="s">
        <v>111</v>
      </c>
    </row>
    <row r="247" spans="2:2" hidden="1" x14ac:dyDescent="0.45">
      <c r="B247" s="154" t="s">
        <v>114</v>
      </c>
    </row>
    <row r="248" spans="2:2" hidden="1" x14ac:dyDescent="0.45">
      <c r="B248" s="154" t="s">
        <v>120</v>
      </c>
    </row>
    <row r="249" spans="2:2" hidden="1" x14ac:dyDescent="0.45">
      <c r="B249" s="154" t="s">
        <v>117</v>
      </c>
    </row>
    <row r="250" spans="2:2" ht="28.5" hidden="1" x14ac:dyDescent="0.45">
      <c r="B250" s="154" t="s">
        <v>637</v>
      </c>
    </row>
    <row r="251" spans="2:2" hidden="1" x14ac:dyDescent="0.45">
      <c r="B251" s="154" t="s">
        <v>115</v>
      </c>
    </row>
    <row r="252" spans="2:2" hidden="1" x14ac:dyDescent="0.45">
      <c r="B252" s="154" t="s">
        <v>116</v>
      </c>
    </row>
    <row r="253" spans="2:2" hidden="1" x14ac:dyDescent="0.45">
      <c r="B253" s="154" t="s">
        <v>127</v>
      </c>
    </row>
    <row r="254" spans="2:2" hidden="1" x14ac:dyDescent="0.45">
      <c r="B254" s="154" t="s">
        <v>124</v>
      </c>
    </row>
    <row r="255" spans="2:2" hidden="1" x14ac:dyDescent="0.45">
      <c r="B255" s="154" t="s">
        <v>123</v>
      </c>
    </row>
    <row r="256" spans="2:2" hidden="1" x14ac:dyDescent="0.45">
      <c r="B256" s="154" t="s">
        <v>126</v>
      </c>
    </row>
    <row r="257" spans="2:2" hidden="1" x14ac:dyDescent="0.45">
      <c r="B257" s="154" t="s">
        <v>118</v>
      </c>
    </row>
    <row r="258" spans="2:2" hidden="1" x14ac:dyDescent="0.45">
      <c r="B258" s="154" t="s">
        <v>119</v>
      </c>
    </row>
    <row r="259" spans="2:2" hidden="1" x14ac:dyDescent="0.45">
      <c r="B259" s="154" t="s">
        <v>112</v>
      </c>
    </row>
    <row r="260" spans="2:2" hidden="1" x14ac:dyDescent="0.45">
      <c r="B260" s="154" t="s">
        <v>113</v>
      </c>
    </row>
    <row r="261" spans="2:2" hidden="1" x14ac:dyDescent="0.45">
      <c r="B261" s="154" t="s">
        <v>128</v>
      </c>
    </row>
    <row r="262" spans="2:2" hidden="1" x14ac:dyDescent="0.45">
      <c r="B262" s="154" t="s">
        <v>134</v>
      </c>
    </row>
    <row r="263" spans="2:2" hidden="1" x14ac:dyDescent="0.45">
      <c r="B263" s="154" t="s">
        <v>135</v>
      </c>
    </row>
    <row r="264" spans="2:2" hidden="1" x14ac:dyDescent="0.45">
      <c r="B264" s="154" t="s">
        <v>133</v>
      </c>
    </row>
    <row r="265" spans="2:2" hidden="1" x14ac:dyDescent="0.45">
      <c r="B265" s="154" t="s">
        <v>638</v>
      </c>
    </row>
    <row r="266" spans="2:2" hidden="1" x14ac:dyDescent="0.45">
      <c r="B266" s="154" t="s">
        <v>130</v>
      </c>
    </row>
    <row r="267" spans="2:2" hidden="1" x14ac:dyDescent="0.45">
      <c r="B267" s="154" t="s">
        <v>129</v>
      </c>
    </row>
    <row r="268" spans="2:2" hidden="1" x14ac:dyDescent="0.45">
      <c r="B268" s="154" t="s">
        <v>137</v>
      </c>
    </row>
    <row r="269" spans="2:2" hidden="1" x14ac:dyDescent="0.45">
      <c r="B269" s="154" t="s">
        <v>138</v>
      </c>
    </row>
    <row r="270" spans="2:2" hidden="1" x14ac:dyDescent="0.45">
      <c r="B270" s="154" t="s">
        <v>140</v>
      </c>
    </row>
    <row r="271" spans="2:2" hidden="1" x14ac:dyDescent="0.45">
      <c r="B271" s="154" t="s">
        <v>143</v>
      </c>
    </row>
    <row r="272" spans="2:2" hidden="1" x14ac:dyDescent="0.45">
      <c r="B272" s="154" t="s">
        <v>144</v>
      </c>
    </row>
    <row r="273" spans="2:2" hidden="1" x14ac:dyDescent="0.45">
      <c r="B273" s="154" t="s">
        <v>139</v>
      </c>
    </row>
    <row r="274" spans="2:2" hidden="1" x14ac:dyDescent="0.45">
      <c r="B274" s="154" t="s">
        <v>141</v>
      </c>
    </row>
    <row r="275" spans="2:2" hidden="1" x14ac:dyDescent="0.45">
      <c r="B275" s="154" t="s">
        <v>145</v>
      </c>
    </row>
    <row r="276" spans="2:2" hidden="1" x14ac:dyDescent="0.45">
      <c r="B276" s="154" t="s">
        <v>639</v>
      </c>
    </row>
    <row r="277" spans="2:2" hidden="1" x14ac:dyDescent="0.45">
      <c r="B277" s="154" t="s">
        <v>142</v>
      </c>
    </row>
    <row r="278" spans="2:2" hidden="1" x14ac:dyDescent="0.45">
      <c r="B278" s="154" t="s">
        <v>150</v>
      </c>
    </row>
    <row r="279" spans="2:2" hidden="1" x14ac:dyDescent="0.45">
      <c r="B279" s="154" t="s">
        <v>151</v>
      </c>
    </row>
    <row r="280" spans="2:2" hidden="1" x14ac:dyDescent="0.45">
      <c r="B280" s="154" t="s">
        <v>152</v>
      </c>
    </row>
    <row r="281" spans="2:2" hidden="1" x14ac:dyDescent="0.45">
      <c r="B281" s="154" t="s">
        <v>159</v>
      </c>
    </row>
    <row r="282" spans="2:2" hidden="1" x14ac:dyDescent="0.45">
      <c r="B282" s="154" t="s">
        <v>172</v>
      </c>
    </row>
    <row r="283" spans="2:2" hidden="1" x14ac:dyDescent="0.45">
      <c r="B283" s="154" t="s">
        <v>160</v>
      </c>
    </row>
    <row r="284" spans="2:2" hidden="1" x14ac:dyDescent="0.45">
      <c r="B284" s="154" t="s">
        <v>167</v>
      </c>
    </row>
    <row r="285" spans="2:2" hidden="1" x14ac:dyDescent="0.45">
      <c r="B285" s="154" t="s">
        <v>163</v>
      </c>
    </row>
    <row r="286" spans="2:2" hidden="1" x14ac:dyDescent="0.45">
      <c r="B286" s="154" t="s">
        <v>66</v>
      </c>
    </row>
    <row r="287" spans="2:2" hidden="1" x14ac:dyDescent="0.45">
      <c r="B287" s="154" t="s">
        <v>157</v>
      </c>
    </row>
    <row r="288" spans="2:2" hidden="1" x14ac:dyDescent="0.45">
      <c r="B288" s="154" t="s">
        <v>161</v>
      </c>
    </row>
    <row r="289" spans="2:2" hidden="1" x14ac:dyDescent="0.45">
      <c r="B289" s="154" t="s">
        <v>158</v>
      </c>
    </row>
    <row r="290" spans="2:2" hidden="1" x14ac:dyDescent="0.45">
      <c r="B290" s="154" t="s">
        <v>173</v>
      </c>
    </row>
    <row r="291" spans="2:2" hidden="1" x14ac:dyDescent="0.45">
      <c r="B291" s="154" t="s">
        <v>640</v>
      </c>
    </row>
    <row r="292" spans="2:2" hidden="1" x14ac:dyDescent="0.45">
      <c r="B292" s="154" t="s">
        <v>166</v>
      </c>
    </row>
    <row r="293" spans="2:2" hidden="1" x14ac:dyDescent="0.45">
      <c r="B293" s="154" t="s">
        <v>174</v>
      </c>
    </row>
    <row r="294" spans="2:2" hidden="1" x14ac:dyDescent="0.45">
      <c r="B294" s="154" t="s">
        <v>162</v>
      </c>
    </row>
    <row r="295" spans="2:2" hidden="1" x14ac:dyDescent="0.45">
      <c r="B295" s="154" t="s">
        <v>177</v>
      </c>
    </row>
    <row r="296" spans="2:2" hidden="1" x14ac:dyDescent="0.45">
      <c r="B296" s="154" t="s">
        <v>641</v>
      </c>
    </row>
    <row r="297" spans="2:2" hidden="1" x14ac:dyDescent="0.45">
      <c r="B297" s="154" t="s">
        <v>182</v>
      </c>
    </row>
    <row r="298" spans="2:2" hidden="1" x14ac:dyDescent="0.45">
      <c r="B298" s="154" t="s">
        <v>179</v>
      </c>
    </row>
    <row r="299" spans="2:2" hidden="1" x14ac:dyDescent="0.45">
      <c r="B299" s="154" t="s">
        <v>178</v>
      </c>
    </row>
    <row r="300" spans="2:2" hidden="1" x14ac:dyDescent="0.45">
      <c r="B300" s="154" t="s">
        <v>187</v>
      </c>
    </row>
    <row r="301" spans="2:2" hidden="1" x14ac:dyDescent="0.45">
      <c r="B301" s="154" t="s">
        <v>183</v>
      </c>
    </row>
    <row r="302" spans="2:2" hidden="1" x14ac:dyDescent="0.45">
      <c r="B302" s="154" t="s">
        <v>184</v>
      </c>
    </row>
    <row r="303" spans="2:2" hidden="1" x14ac:dyDescent="0.45">
      <c r="B303" s="154" t="s">
        <v>185</v>
      </c>
    </row>
    <row r="304" spans="2:2" hidden="1" x14ac:dyDescent="0.45">
      <c r="B304" s="154" t="s">
        <v>186</v>
      </c>
    </row>
    <row r="305" spans="2:2" hidden="1" x14ac:dyDescent="0.45">
      <c r="B305" s="154" t="s">
        <v>188</v>
      </c>
    </row>
    <row r="306" spans="2:2" hidden="1" x14ac:dyDescent="0.45">
      <c r="B306" s="154" t="s">
        <v>642</v>
      </c>
    </row>
    <row r="307" spans="2:2" hidden="1" x14ac:dyDescent="0.45">
      <c r="B307" s="154" t="s">
        <v>189</v>
      </c>
    </row>
    <row r="308" spans="2:2" hidden="1" x14ac:dyDescent="0.45">
      <c r="B308" s="154" t="s">
        <v>190</v>
      </c>
    </row>
    <row r="309" spans="2:2" hidden="1" x14ac:dyDescent="0.45">
      <c r="B309" s="154" t="s">
        <v>195</v>
      </c>
    </row>
    <row r="310" spans="2:2" hidden="1" x14ac:dyDescent="0.45">
      <c r="B310" s="154" t="s">
        <v>196</v>
      </c>
    </row>
    <row r="311" spans="2:2" hidden="1" x14ac:dyDescent="0.45">
      <c r="B311" s="154" t="s">
        <v>155</v>
      </c>
    </row>
    <row r="312" spans="2:2" hidden="1" x14ac:dyDescent="0.45">
      <c r="B312" s="154" t="s">
        <v>643</v>
      </c>
    </row>
    <row r="313" spans="2:2" hidden="1" x14ac:dyDescent="0.45">
      <c r="B313" s="154" t="s">
        <v>644</v>
      </c>
    </row>
    <row r="314" spans="2:2" hidden="1" x14ac:dyDescent="0.45">
      <c r="B314" s="154" t="s">
        <v>197</v>
      </c>
    </row>
    <row r="315" spans="2:2" hidden="1" x14ac:dyDescent="0.45">
      <c r="B315" s="154" t="s">
        <v>156</v>
      </c>
    </row>
    <row r="316" spans="2:2" hidden="1" x14ac:dyDescent="0.45">
      <c r="B316" s="154" t="s">
        <v>645</v>
      </c>
    </row>
    <row r="317" spans="2:2" hidden="1" x14ac:dyDescent="0.45">
      <c r="B317" s="154" t="s">
        <v>169</v>
      </c>
    </row>
    <row r="318" spans="2:2" hidden="1" x14ac:dyDescent="0.45">
      <c r="B318" s="154" t="s">
        <v>201</v>
      </c>
    </row>
    <row r="319" spans="2:2" hidden="1" x14ac:dyDescent="0.45">
      <c r="B319" s="154" t="s">
        <v>202</v>
      </c>
    </row>
    <row r="320" spans="2:2" hidden="1" x14ac:dyDescent="0.45">
      <c r="B320" s="154" t="s">
        <v>181</v>
      </c>
    </row>
    <row r="321" hidden="1" x14ac:dyDescent="0.4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4">
    <mergeCell ref="J76:K76"/>
    <mergeCell ref="N76:O76"/>
    <mergeCell ref="R74:S74"/>
    <mergeCell ref="J75:K75"/>
    <mergeCell ref="N75:O75"/>
    <mergeCell ref="Q98:Q99"/>
    <mergeCell ref="R98:R99"/>
    <mergeCell ref="S98:S99"/>
    <mergeCell ref="R92:R93"/>
    <mergeCell ref="R76:S76"/>
    <mergeCell ref="R75:S75"/>
    <mergeCell ref="M79:N79"/>
    <mergeCell ref="Q79:R79"/>
    <mergeCell ref="I78:J78"/>
    <mergeCell ref="M78:N78"/>
    <mergeCell ref="Q78:R78"/>
    <mergeCell ref="L95:L96"/>
    <mergeCell ref="S92:S93"/>
    <mergeCell ref="S89:S90"/>
    <mergeCell ref="Q81:R81"/>
    <mergeCell ref="L89:L90"/>
    <mergeCell ref="L87:M87"/>
    <mergeCell ref="P86:Q86"/>
    <mergeCell ref="P85:S85"/>
    <mergeCell ref="N95:N96"/>
    <mergeCell ref="O95:O96"/>
    <mergeCell ref="P95:P96"/>
    <mergeCell ref="Q95:Q96"/>
    <mergeCell ref="R95:R96"/>
    <mergeCell ref="S95:S96"/>
    <mergeCell ref="M95:M96"/>
    <mergeCell ref="M89:M90"/>
    <mergeCell ref="N92:N93"/>
    <mergeCell ref="O92:O93"/>
    <mergeCell ref="P92:P93"/>
    <mergeCell ref="Q92:Q93"/>
    <mergeCell ref="N89:N90"/>
    <mergeCell ref="O89:O90"/>
    <mergeCell ref="P89:P90"/>
    <mergeCell ref="Q89:Q90"/>
    <mergeCell ref="R89:R90"/>
    <mergeCell ref="M92:M93"/>
    <mergeCell ref="M115:N115"/>
    <mergeCell ref="R115:S115"/>
    <mergeCell ref="R114:S114"/>
    <mergeCell ref="P101:S101"/>
    <mergeCell ref="R102:S102"/>
    <mergeCell ref="R103:S103"/>
    <mergeCell ref="N103:O103"/>
    <mergeCell ref="L98:L99"/>
    <mergeCell ref="I115:J115"/>
    <mergeCell ref="M114:N114"/>
    <mergeCell ref="C2:G2"/>
    <mergeCell ref="B6:G6"/>
    <mergeCell ref="B7:G7"/>
    <mergeCell ref="B8:G8"/>
    <mergeCell ref="C3:G3"/>
    <mergeCell ref="P98:P99"/>
    <mergeCell ref="J98:J99"/>
    <mergeCell ref="K98:K99"/>
    <mergeCell ref="B88:B99"/>
    <mergeCell ref="C88:C99"/>
    <mergeCell ref="J72:K72"/>
    <mergeCell ref="N72:O72"/>
    <mergeCell ref="J73:K73"/>
    <mergeCell ref="N73:O73"/>
    <mergeCell ref="J70:K70"/>
    <mergeCell ref="N70:O70"/>
    <mergeCell ref="J71:K71"/>
    <mergeCell ref="N71:O71"/>
    <mergeCell ref="J68:K68"/>
    <mergeCell ref="J69:K69"/>
    <mergeCell ref="N68:O68"/>
    <mergeCell ref="N69:O69"/>
    <mergeCell ref="J74:K74"/>
    <mergeCell ref="N74:O74"/>
    <mergeCell ref="I117:J117"/>
    <mergeCell ref="I118:J118"/>
    <mergeCell ref="I119:J119"/>
    <mergeCell ref="I120:J120"/>
    <mergeCell ref="I116:J116"/>
    <mergeCell ref="B126:B129"/>
    <mergeCell ref="B124:B125"/>
    <mergeCell ref="B112:B121"/>
    <mergeCell ref="C112:C113"/>
    <mergeCell ref="C114:C121"/>
    <mergeCell ref="E114:F114"/>
    <mergeCell ref="E115:F115"/>
    <mergeCell ref="E116:F116"/>
    <mergeCell ref="E117:F117"/>
    <mergeCell ref="E118:F118"/>
    <mergeCell ref="I121:J121"/>
    <mergeCell ref="I114:J114"/>
    <mergeCell ref="C126:C127"/>
    <mergeCell ref="C124:C125"/>
    <mergeCell ref="D124:G124"/>
    <mergeCell ref="E121:F121"/>
    <mergeCell ref="D123:G123"/>
    <mergeCell ref="H123:K123"/>
    <mergeCell ref="Q129:R129"/>
    <mergeCell ref="C128:C129"/>
    <mergeCell ref="E128:F128"/>
    <mergeCell ref="I128:J128"/>
    <mergeCell ref="M128:N128"/>
    <mergeCell ref="Q128:R128"/>
    <mergeCell ref="E129:F129"/>
    <mergeCell ref="I129:J129"/>
    <mergeCell ref="M129:N129"/>
    <mergeCell ref="L123:O123"/>
    <mergeCell ref="E119:F119"/>
    <mergeCell ref="E120:F120"/>
    <mergeCell ref="P124:S124"/>
    <mergeCell ref="D125:G125"/>
    <mergeCell ref="H125:K125"/>
    <mergeCell ref="L125:O125"/>
    <mergeCell ref="P125:S125"/>
    <mergeCell ref="P123:S123"/>
    <mergeCell ref="M119:N119"/>
    <mergeCell ref="M120:N120"/>
    <mergeCell ref="M121:N121"/>
    <mergeCell ref="L124:O124"/>
    <mergeCell ref="H124:K124"/>
    <mergeCell ref="R116:S116"/>
    <mergeCell ref="R117:S117"/>
    <mergeCell ref="R118:S118"/>
    <mergeCell ref="R119:S119"/>
    <mergeCell ref="R120:S120"/>
    <mergeCell ref="R121:S121"/>
    <mergeCell ref="M116:N116"/>
    <mergeCell ref="M117:N117"/>
    <mergeCell ref="M118:N118"/>
    <mergeCell ref="B102:B111"/>
    <mergeCell ref="C102:C103"/>
    <mergeCell ref="F102:G102"/>
    <mergeCell ref="J102:K102"/>
    <mergeCell ref="N102:O102"/>
    <mergeCell ref="M98:M99"/>
    <mergeCell ref="N98:N99"/>
    <mergeCell ref="O98:O99"/>
    <mergeCell ref="F103:G103"/>
    <mergeCell ref="J103:K103"/>
    <mergeCell ref="C104:C111"/>
    <mergeCell ref="D101:G101"/>
    <mergeCell ref="H101:K101"/>
    <mergeCell ref="L101:O101"/>
    <mergeCell ref="D98:D99"/>
    <mergeCell ref="E98:E99"/>
    <mergeCell ref="F98:F99"/>
    <mergeCell ref="G98:G99"/>
    <mergeCell ref="H98:H99"/>
    <mergeCell ref="I98:I99"/>
    <mergeCell ref="L92:L93"/>
    <mergeCell ref="D95:D96"/>
    <mergeCell ref="E95:E96"/>
    <mergeCell ref="F95:F96"/>
    <mergeCell ref="G95:G96"/>
    <mergeCell ref="H95:H96"/>
    <mergeCell ref="I95:I96"/>
    <mergeCell ref="J92:J93"/>
    <mergeCell ref="K92:K93"/>
    <mergeCell ref="D92:D93"/>
    <mergeCell ref="E92:E93"/>
    <mergeCell ref="F92:F93"/>
    <mergeCell ref="G92:G93"/>
    <mergeCell ref="H92:H93"/>
    <mergeCell ref="I92:I93"/>
    <mergeCell ref="J95:J96"/>
    <mergeCell ref="K95:K96"/>
    <mergeCell ref="D89:D90"/>
    <mergeCell ref="E89:E90"/>
    <mergeCell ref="D85:G85"/>
    <mergeCell ref="H85:K85"/>
    <mergeCell ref="L85:O85"/>
    <mergeCell ref="B86:B87"/>
    <mergeCell ref="C86:C87"/>
    <mergeCell ref="D86:E86"/>
    <mergeCell ref="H86:I86"/>
    <mergeCell ref="L86:M86"/>
    <mergeCell ref="D87:E87"/>
    <mergeCell ref="H87:I87"/>
    <mergeCell ref="F89:F90"/>
    <mergeCell ref="G89:G90"/>
    <mergeCell ref="H89:H90"/>
    <mergeCell ref="I89:I90"/>
    <mergeCell ref="J89:J90"/>
    <mergeCell ref="K89:K90"/>
    <mergeCell ref="E79:F79"/>
    <mergeCell ref="I79:J79"/>
    <mergeCell ref="B77:B83"/>
    <mergeCell ref="C77:C83"/>
    <mergeCell ref="E77:F77"/>
    <mergeCell ref="I77:J77"/>
    <mergeCell ref="M77:N77"/>
    <mergeCell ref="Q77:R77"/>
    <mergeCell ref="E78:F78"/>
    <mergeCell ref="E80:F80"/>
    <mergeCell ref="I80:J80"/>
    <mergeCell ref="E81:F81"/>
    <mergeCell ref="E82:F82"/>
    <mergeCell ref="I82:J82"/>
    <mergeCell ref="M82:N82"/>
    <mergeCell ref="Q82:R82"/>
    <mergeCell ref="E83:F83"/>
    <mergeCell ref="I83:J83"/>
    <mergeCell ref="M83:N83"/>
    <mergeCell ref="Q83:R83"/>
    <mergeCell ref="M80:N80"/>
    <mergeCell ref="Q80:R80"/>
    <mergeCell ref="I81:J81"/>
    <mergeCell ref="M81:N81"/>
    <mergeCell ref="B68:B76"/>
    <mergeCell ref="C68:C69"/>
    <mergeCell ref="F68:G68"/>
    <mergeCell ref="F69:G69"/>
    <mergeCell ref="C70:C76"/>
    <mergeCell ref="F70:G70"/>
    <mergeCell ref="F72:G72"/>
    <mergeCell ref="F74:G74"/>
    <mergeCell ref="F76:G76"/>
    <mergeCell ref="F75:G75"/>
    <mergeCell ref="F73:G73"/>
    <mergeCell ref="F71:G71"/>
    <mergeCell ref="D67:G67"/>
    <mergeCell ref="H67:K67"/>
    <mergeCell ref="L67:O67"/>
    <mergeCell ref="P67:S67"/>
    <mergeCell ref="R73:S73"/>
    <mergeCell ref="R68:S68"/>
    <mergeCell ref="R72:S72"/>
    <mergeCell ref="R69:S69"/>
    <mergeCell ref="R70:S70"/>
    <mergeCell ref="R71:S71"/>
    <mergeCell ref="B62:B63"/>
    <mergeCell ref="C62:C63"/>
    <mergeCell ref="D63:E63"/>
    <mergeCell ref="F63:G63"/>
    <mergeCell ref="H63:I63"/>
    <mergeCell ref="J63:K63"/>
    <mergeCell ref="P63:Q63"/>
    <mergeCell ref="R63:S63"/>
    <mergeCell ref="B64:B65"/>
    <mergeCell ref="C64:C65"/>
    <mergeCell ref="F64:G64"/>
    <mergeCell ref="J64:K64"/>
    <mergeCell ref="N64:O64"/>
    <mergeCell ref="R64:S64"/>
    <mergeCell ref="F65:G65"/>
    <mergeCell ref="J65:K65"/>
    <mergeCell ref="L63:M63"/>
    <mergeCell ref="N63:O63"/>
    <mergeCell ref="N65:O65"/>
    <mergeCell ref="R65:S65"/>
    <mergeCell ref="D61:G61"/>
    <mergeCell ref="H61:K61"/>
    <mergeCell ref="L61:O61"/>
    <mergeCell ref="O54:O55"/>
    <mergeCell ref="P61:S61"/>
    <mergeCell ref="L62:M62"/>
    <mergeCell ref="N62:O62"/>
    <mergeCell ref="P62:Q62"/>
    <mergeCell ref="R62:S62"/>
    <mergeCell ref="R54:R55"/>
    <mergeCell ref="D62:E62"/>
    <mergeCell ref="F62:G62"/>
    <mergeCell ref="H62:I62"/>
    <mergeCell ref="J62:K62"/>
    <mergeCell ref="B56:B59"/>
    <mergeCell ref="C56:C57"/>
    <mergeCell ref="F56:G56"/>
    <mergeCell ref="J56:K56"/>
    <mergeCell ref="N56:O56"/>
    <mergeCell ref="R56:S56"/>
    <mergeCell ref="C58:C59"/>
    <mergeCell ref="B53:B55"/>
    <mergeCell ref="C53:C55"/>
    <mergeCell ref="D53:E53"/>
    <mergeCell ref="H53:I53"/>
    <mergeCell ref="L53:M53"/>
    <mergeCell ref="P53:Q53"/>
    <mergeCell ref="F54:F55"/>
    <mergeCell ref="G54:G55"/>
    <mergeCell ref="J54:J55"/>
    <mergeCell ref="K54:K55"/>
    <mergeCell ref="S54:S55"/>
    <mergeCell ref="R57:S57"/>
    <mergeCell ref="F57:G57"/>
    <mergeCell ref="J57:K57"/>
    <mergeCell ref="N57:O57"/>
    <mergeCell ref="N54:N55"/>
    <mergeCell ref="D52:G52"/>
    <mergeCell ref="H52:K52"/>
    <mergeCell ref="L52:O52"/>
    <mergeCell ref="P52:S52"/>
    <mergeCell ref="D49:D50"/>
    <mergeCell ref="E49:E50"/>
    <mergeCell ref="H49:H50"/>
    <mergeCell ref="M40:M41"/>
    <mergeCell ref="I49:I50"/>
    <mergeCell ref="L49:L50"/>
    <mergeCell ref="M49:M50"/>
    <mergeCell ref="L46:L47"/>
    <mergeCell ref="M46:M47"/>
    <mergeCell ref="L40:L41"/>
    <mergeCell ref="L43:L44"/>
    <mergeCell ref="P40:P41"/>
    <mergeCell ref="Q40:Q41"/>
    <mergeCell ref="M43:M44"/>
    <mergeCell ref="P43:P44"/>
    <mergeCell ref="Q43:Q44"/>
    <mergeCell ref="P46:P47"/>
    <mergeCell ref="Q46:Q47"/>
    <mergeCell ref="P49:P50"/>
    <mergeCell ref="Q49:Q50"/>
    <mergeCell ref="B39:B50"/>
    <mergeCell ref="C39:C50"/>
    <mergeCell ref="D40:D41"/>
    <mergeCell ref="E40:E41"/>
    <mergeCell ref="H40:H41"/>
    <mergeCell ref="I40:I41"/>
    <mergeCell ref="D46:D47"/>
    <mergeCell ref="E46:E47"/>
    <mergeCell ref="H46:H47"/>
    <mergeCell ref="I46:I47"/>
    <mergeCell ref="D43:D44"/>
    <mergeCell ref="E43:E44"/>
    <mergeCell ref="H43:H44"/>
    <mergeCell ref="I43:I44"/>
    <mergeCell ref="B29:B38"/>
    <mergeCell ref="C29:C38"/>
    <mergeCell ref="K27:K28"/>
    <mergeCell ref="N27:N28"/>
    <mergeCell ref="O27:O28"/>
    <mergeCell ref="B26:B28"/>
    <mergeCell ref="C26:C28"/>
    <mergeCell ref="F27:F28"/>
    <mergeCell ref="G27:G28"/>
    <mergeCell ref="J27:J28"/>
    <mergeCell ref="R27:R28"/>
    <mergeCell ref="S27:S28"/>
    <mergeCell ref="P25:S25"/>
    <mergeCell ref="P26:Q26"/>
    <mergeCell ref="B10:C10"/>
    <mergeCell ref="D19:G19"/>
    <mergeCell ref="H19:K19"/>
    <mergeCell ref="L19:O19"/>
    <mergeCell ref="P19:S19"/>
    <mergeCell ref="B20:B23"/>
    <mergeCell ref="C20:C23"/>
    <mergeCell ref="D25:G25"/>
    <mergeCell ref="H25:K25"/>
    <mergeCell ref="L25:O25"/>
    <mergeCell ref="D26:E26"/>
    <mergeCell ref="H26:I26"/>
    <mergeCell ref="L26:M26"/>
  </mergeCells>
  <conditionalFormatting sqref="E136">
    <cfRule type="iconSet" priority="1">
      <iconSet iconSet="4ArrowsGray">
        <cfvo type="percent" val="0"/>
        <cfvo type="percent" val="25"/>
        <cfvo type="percent" val="50"/>
        <cfvo type="percent" val="75"/>
      </iconSet>
    </cfRule>
  </conditionalFormatting>
  <dataValidations xWindow="1697" yWindow="553" count="65">
    <dataValidation type="list" allowBlank="1" showInputMessage="1" showErrorMessage="1" prompt="Select type of policy" sqref="G127" xr:uid="{00000000-0002-0000-0A00-000000000000}">
      <formula1>$H$164:$H$185</formula1>
    </dataValidation>
    <dataValidation type="list" allowBlank="1" showInputMessage="1" showErrorMessage="1" prompt="Select type of assets" sqref="E113 M113 I113 Q113" xr:uid="{00000000-0002-0000-0A00-000001000000}">
      <formula1>$L$140:$L$146</formula1>
    </dataValidation>
    <dataValidation type="whole" allowBlank="1" showInputMessage="1" showErrorMessage="1" error="Please enter a number here" prompt="Enter No. of development strategies" sqref="D129 H129 P129 L129" xr:uid="{00000000-0002-0000-0A00-000002000000}">
      <formula1>0</formula1>
      <formula2>999999999</formula2>
    </dataValidation>
    <dataValidation type="whole" allowBlank="1" showInputMessage="1" showErrorMessage="1" error="Please enter a number" prompt="Enter No. of policy introduced or adjusted" sqref="D127 H127 P127 L127" xr:uid="{00000000-0002-0000-0A00-000003000000}">
      <formula1>0</formula1>
      <formula2>999999999999</formula2>
    </dataValidation>
    <dataValidation type="decimal" allowBlank="1" showInputMessage="1" showErrorMessage="1" error="Please enter a number" prompt="Enter income level of households" sqref="K119 G121 K121 G115 G117 G119 K115 K117 O121 O115 O117 O119" xr:uid="{00000000-0002-0000-0A00-000004000000}">
      <formula1>0</formula1>
      <formula2>9999999999999</formula2>
    </dataValidation>
    <dataValidation type="whole" allowBlank="1" showInputMessage="1" showErrorMessage="1" prompt="Enter number of households" sqref="P115 D121 H121 D115 D117 D119 H115 H117 H119 P117 P119 P121 L121 L115 L117 L119" xr:uid="{00000000-0002-0000-0A00-000005000000}">
      <formula1>0</formula1>
      <formula2>999999999999</formula2>
    </dataValidation>
    <dataValidation type="whole" allowBlank="1" showInputMessage="1" showErrorMessage="1" prompt="Enter number of assets" sqref="D113 L113 H113 P113" xr:uid="{00000000-0002-0000-0A00-000006000000}">
      <formula1>0</formula1>
      <formula2>9999999999999</formula2>
    </dataValidation>
    <dataValidation type="whole" allowBlank="1" showInputMessage="1" showErrorMessage="1" error="Please enter a number here" prompt="Please enter the No. of targeted households" sqref="D103 P111 H103 D111 H111 L107 L109 D105 D107 D109 H105 H107 H109 P107 P109 L103 L111 L105 P103 P105"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Q89:Q90 I92:I93 I95:I96 I98:I99 Q92:Q93 Q95:Q96 Q98:Q99 M89:M90 M92:M93 M95:M96 M98:M99" xr:uid="{00000000-0002-0000-0A00-000008000000}">
      <formula1>0</formula1>
    </dataValidation>
    <dataValidation type="whole" allowBlank="1" showInputMessage="1" showErrorMessage="1" error="Please enter a number here" prompt="Please enter a number" sqref="D78:D83 H78:H83 L78:L83 P78:P83" xr:uid="{00000000-0002-0000-0A00-000009000000}">
      <formula1>0</formula1>
      <formula2>9999999999999990</formula2>
    </dataValidation>
    <dataValidation type="decimal" allowBlank="1" showInputMessage="1" showErrorMessage="1" errorTitle="Invalid data" error="Please enter a number" prompt="Please enter a number here" sqref="E54 I54 D65 H65 P65 M54 L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H57 L57"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S41 S44 S47 S50 O41 O44 O47 O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S49 S46 S43 S40 K40 G49 G46 G43 K49 K46 K43 O49 O46 O43 O40" xr:uid="{00000000-0002-0000-0A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P40:P41 P43:P44 P46:P47 P49:P50 L40:L41 L43:L44 L46:L47 L49:L50" xr:uid="{00000000-0002-0000-0A00-00000F000000}">
      <formula1>0</formula1>
      <formula2>9999999999</formula2>
    </dataValidation>
    <dataValidation type="list" allowBlank="1" showInputMessage="1" showErrorMessage="1" prompt="Select income source" sqref="E115:F115 R121 R119 R117 I115 E117:F117 E119:F119 I121 I119 I117 R115 E121:F121 M121 M119 M117 M115" xr:uid="{00000000-0002-0000-0A00-000010000000}">
      <formula1>$K$139:$K$153</formula1>
    </dataValidation>
    <dataValidation type="list" allowBlank="1" showInputMessage="1" showErrorMessage="1" prompt="Please select the alternate source" sqref="G111 S111 S109 S107 O105 G107 K111 G105 K109 K107 K105 G109 O111 O109 O107 S105" xr:uid="{00000000-0002-0000-0A00-000011000000}">
      <formula1>$K$139:$K$153</formula1>
    </dataValidation>
    <dataValidation type="list" allowBlank="1" showInputMessage="1" showErrorMessage="1" prompt="Select % increase in income level" sqref="F111 R111 R109 R107 N105 F107 J111 F105 J109 J107 J105 F109 N111 N109 N107 R105" xr:uid="{00000000-0002-0000-0A00-000012000000}">
      <formula1>$E$168:$E$176</formula1>
    </dataValidation>
    <dataValidation type="list" allowBlank="1" showInputMessage="1" showErrorMessage="1" prompt="Select type of natural assets protected or rehabilitated" sqref="D89:D90 D92:D93 D95:D96 D98:D99 H89:H90 H92:H93 H95:H96 H98:H99 P95:P96 P98:P99 L98:L99 P92:P93 L89:L90 L92:L93 L95:L96 P89:P90" xr:uid="{00000000-0002-0000-0A00-000013000000}">
      <formula1>$C$166:$C$173</formula1>
    </dataValidation>
    <dataValidation type="list" allowBlank="1" showInputMessage="1" showErrorMessage="1" prompt="Enter the unit and type of the natural asset of ecosystem restored" sqref="F89:F90 J92:J93 J95:J96 J98:J99 F95:F96 F92:F93 J89:J90 F98:F99 N92:N93 N95:N96 N98:N99 N89:N90 R92:R93 R95:R96 R98:R99 R89:R90" xr:uid="{00000000-0002-0000-0A00-000014000000}">
      <formula1>$C$160:$C$163</formula1>
    </dataValidation>
    <dataValidation type="list" allowBlank="1" showInputMessage="1" showErrorMessage="1" prompt="Select targeted asset" sqref="E71:E76 I71:I76 M71:M76 Q71:Q76" xr:uid="{00000000-0002-0000-0A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I40:I41 E43:E44 I49:I50 I43:I44 M46:M47 M49:M50 M43:M44 M40:M41" xr:uid="{00000000-0002-0000-0A00-000016000000}">
      <formula1>$D$163:$D$166</formula1>
    </dataValidation>
    <dataValidation type="list" allowBlank="1" showInputMessage="1" showErrorMessage="1" prompt="Select status" sqref="G34 S38 S36 S34 S32 O30 G32 G30 G36 K30 K36 K34 K32 K38 G38 O38 O36 O34 O32 S30" xr:uid="{00000000-0002-0000-0A00-000017000000}">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O129 K129" xr:uid="{00000000-0002-0000-0A00-000019000000}">
      <formula1>$K$155:$K$159</formula1>
    </dataValidation>
    <dataValidation type="list" allowBlank="1" showInputMessage="1" showErrorMessage="1" prompt="Select a sector" sqref="F63:G63 R63:S63 J63:K63 N63:O63" xr:uid="{00000000-0002-0000-0A00-00001A000000}">
      <formula1>$J$146:$J$154</formula1>
    </dataValidation>
    <dataValidation type="decimal" allowBlank="1" showInputMessage="1" showErrorMessage="1" errorTitle="Invalid data" error="Please enter a number between 0 and 9999999" prompt="Enter a number here" sqref="E21:G21 E27 Q27 M27 I27 I21:K21 M21:O21 Q21:S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N22:O23 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5 P63:Q63 I109 Q111 I22:I23 L63:M63 E28 E55 E103 I55 H63:I63 I28 I57 Q28 E57 Q57 I65 M65 Q65 Q22:Q23 Q107 I111 Q109 I103 E111 Q55 D63:E63 E105 E107 E109 I105 I107 M109 M28 M22:M23 M55 M107 M57 M111 M103 M105 Q103 Q105" xr:uid="{00000000-0002-0000-0A00-00001D000000}">
      <formula1>0</formula1>
      <formula2>100</formula2>
    </dataValidation>
    <dataValidation type="list" allowBlank="1" showInputMessage="1" showErrorMessage="1" prompt="Select type of policy" sqref="S127 K127 O127 S129" xr:uid="{00000000-0002-0000-0A00-00001E000000}">
      <formula1>policy</formula1>
    </dataValidation>
    <dataValidation type="list" allowBlank="1" showInputMessage="1" showErrorMessage="1" prompt="Select income source" sqref="Q115 Q119 Q121 Q117" xr:uid="{00000000-0002-0000-0A00-00001F000000}">
      <formula1>incomesource</formula1>
    </dataValidation>
    <dataValidation type="list" allowBlank="1" showInputMessage="1" showErrorMessage="1" prompt="Select the effectiveness of protection/rehabilitation" sqref="S95" xr:uid="{00000000-0002-0000-0A00-000020000000}">
      <formula1>effectiveness</formula1>
    </dataValidation>
    <dataValidation type="list" allowBlank="1" showInputMessage="1" showErrorMessage="1" prompt="Select programme/sector" sqref="F87 R87 J87 N87" xr:uid="{00000000-0002-0000-0A00-000021000000}">
      <formula1>$J$146:$J$154</formula1>
    </dataValidation>
    <dataValidation type="list" allowBlank="1" showInputMessage="1" showErrorMessage="1" prompt="Select level of improvements" sqref="Q87" xr:uid="{00000000-0002-0000-0A00-000022000000}">
      <formula1>effectiveness</formula1>
    </dataValidation>
    <dataValidation type="list" allowBlank="1" showInputMessage="1" showErrorMessage="1" prompt="Select changes in asset" sqref="F71:G76 N71:O76 J71:K76 R71:S76" xr:uid="{00000000-0002-0000-0A00-000023000000}">
      <formula1>$I$155:$I$159</formula1>
    </dataValidation>
    <dataValidation type="list" allowBlank="1" showInputMessage="1" showErrorMessage="1" prompt="Select response level" sqref="F69 R69 J69 N69" xr:uid="{00000000-0002-0000-0A00-000024000000}">
      <formula1>$H$155:$H$159</formula1>
    </dataValidation>
    <dataValidation type="list" allowBlank="1" showInputMessage="1" showErrorMessage="1" prompt="Select geographical scale" sqref="E69 Q69 I69 M69" xr:uid="{00000000-0002-0000-0A00-000025000000}">
      <formula1>$D$151:$D$153</formula1>
    </dataValidation>
    <dataValidation type="list" allowBlank="1" showInputMessage="1" showErrorMessage="1" prompt="Select project/programme sector" sqref="D69 L69 Q32 Q34 Q36 Q38 E34 E32 E30 P69 I30 H69 I32 I34 I36 I38 E38 E36 M38 M36 M34 M32 M30 Q30" xr:uid="{00000000-0002-0000-0A00-000026000000}">
      <formula1>$J$146:$J$154</formula1>
    </dataValidation>
    <dataValidation type="list" allowBlank="1" showInputMessage="1" showErrorMessage="1" prompt="Select level of awarness" sqref="F65:G65 R65:S65 J65:K65 N65:O65" xr:uid="{00000000-0002-0000-0A00-000027000000}">
      <formula1>$G$155:$G$159</formula1>
    </dataValidation>
    <dataValidation type="list" allowBlank="1" showInputMessage="1" showErrorMessage="1" prompt="Select scale" sqref="G59 S59 K59 O59" xr:uid="{00000000-0002-0000-0A00-000028000000}">
      <formula1>$F$155:$F$158</formula1>
    </dataValidation>
    <dataValidation type="list" allowBlank="1" showInputMessage="1" showErrorMessage="1" prompt="Select scale" sqref="F127 Q59 F36 I59 E59 R38 R36 R34 R32 M59 F34 F32 F30 R127 J30 J38 J36 J34 J32 J127 F38 N30 N32 N34 N36 N38 N127 R30" xr:uid="{00000000-0002-0000-0A00-000029000000}">
      <formula1>$D$151:$D$153</formula1>
    </dataValidation>
    <dataValidation type="list" allowBlank="1" showInputMessage="1" showErrorMessage="1" prompt="Select capacity level" sqref="G54 S54 K54 O54" xr:uid="{00000000-0002-0000-0A00-00002A000000}">
      <formula1>$F$155:$F$158</formula1>
    </dataValidation>
    <dataValidation type="list" allowBlank="1" showInputMessage="1" showErrorMessage="1" prompt="Select sector" sqref="F54 Q127 R54 S78:S83 F59 J113 F113 R59 E127 P71:P76 O78:O83 I127 J54 K78:K83 H71:H76 G78:G83 D71:D76 J59 L71:L76 N59 M127 N113 N54 R113" xr:uid="{00000000-0002-0000-0A00-00002B000000}">
      <formula1>$J$146:$J$154</formula1>
    </dataValidation>
    <dataValidation type="list" allowBlank="1" showInputMessage="1" showErrorMessage="1" sqref="I126 S126 K77 I77 G77 K126 Q126 Q77 S77 E126 K112 F112 G126 S112 O112 O77 M77 M126 O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J27:J28 N27:N28" xr:uid="{00000000-0002-0000-0A00-00002E000000}">
      <formula1>$D$135:$D$142</formula1>
    </dataValidation>
    <dataValidation type="whole" allowBlank="1" showInputMessage="1" showErrorMessage="1" errorTitle="Please enter a number here" error="Please enter a number here" promptTitle="Please enter a number here" sqref="D30 D32 D34 D36 D38 H38 H36 H34 H32 L30 P38 P36 P34 P32 H30 L32 L34 L36 L38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S42 S48 S45 O39 O42 O45 O48" xr:uid="{00000000-0002-0000-0A00-000030000000}">
      <formula1>$D$135:$D$142</formula1>
    </dataValidation>
    <dataValidation type="list" allowBlank="1" showInputMessage="1" showErrorMessage="1" prompt="Select type" sqref="F57:G57 P59 J57:K57 H59 D59 R57:S57 N57:O57 L59" xr:uid="{00000000-0002-0000-0A00-000031000000}">
      <formula1>$D$147:$D$149</formula1>
    </dataValidation>
    <dataValidation type="list" allowBlank="1" showInputMessage="1" showErrorMessage="1" sqref="E78:F83 I78:J83 M78:N83 Q78:R83" xr:uid="{00000000-0002-0000-0A00-000032000000}">
      <formula1>type1</formula1>
    </dataValidation>
    <dataValidation type="list" allowBlank="1" showInputMessage="1" showErrorMessage="1" prompt="Select level of improvements" sqref="D87:E87 P87 H87 L87" xr:uid="{00000000-0002-0000-0A00-000033000000}">
      <formula1>$K$155:$K$159</formula1>
    </dataValidation>
    <dataValidation type="list" allowBlank="1" showInputMessage="1" showErrorMessage="1" prompt="Select type" sqref="G87 K87 S87 O87" xr:uid="{00000000-0002-0000-0A00-000034000000}">
      <formula1>$F$136:$F$140</formula1>
    </dataValidation>
    <dataValidation type="list" allowBlank="1" showInputMessage="1" showErrorMessage="1" error="Please select a level of effectiveness from the drop-down list" prompt="Select the level of effectiveness of protection/rehabilitation" sqref="G89:G90 S92:S93 O89:O90 O92:O93 O95:O96 K98:K99 G98:G99 G95:G96 G92:G93 K89:K90 K92:K93 K95:K96 O98:O99 S89:S90 S98:S99" xr:uid="{00000000-0002-0000-0A00-000035000000}">
      <formula1>$K$155:$K$159</formula1>
    </dataValidation>
    <dataValidation type="list" allowBlank="1" showInputMessage="1" showErrorMessage="1" error="Please select improvement level from the drop-down list" prompt="Select improvement level" sqref="F103:G103 N103:O103 J103:K103 R103:S103" xr:uid="{00000000-0002-0000-0A00-000036000000}">
      <formula1>$H$150:$H$154</formula1>
    </dataValidation>
    <dataValidation type="list" allowBlank="1" showInputMessage="1" showErrorMessage="1" prompt="Select adaptation strategy" sqref="G113 O113 K113 S113" xr:uid="{00000000-0002-0000-0A00-000037000000}">
      <formula1>$I$161:$I$177</formula1>
    </dataValidation>
    <dataValidation type="list" allowBlank="1" showInputMessage="1" showErrorMessage="1" prompt="Select integration level" sqref="D125:S125" xr:uid="{00000000-0002-0000-0A00-000038000000}">
      <formula1>$H$143:$H$147</formula1>
    </dataValidation>
    <dataValidation type="list" allowBlank="1" showInputMessage="1" showErrorMessage="1" prompt="Select state of enforcement" sqref="E129:F129 Q129:R129 I129:J129 M129:N129" xr:uid="{00000000-0002-0000-0A00-000039000000}">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K27:K28 S27:S28 O27:O28" xr:uid="{00000000-0002-0000-0A00-000040000000}">
      <formula1>$K$155:$K$159</formula1>
    </dataValidation>
  </dataValidations>
  <pageMargins left="0.7" right="0.7" top="0.75" bottom="0.75" header="0.3" footer="0.3"/>
  <pageSetup paperSize="8" scale="36"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H4"/>
  <sheetViews>
    <sheetView workbookViewId="0">
      <selection activeCell="B2" sqref="B2"/>
    </sheetView>
  </sheetViews>
  <sheetFormatPr defaultColWidth="8.86328125" defaultRowHeight="14.25" x14ac:dyDescent="0.45"/>
  <cols>
    <col min="1" max="1" width="2.3984375" customWidth="1"/>
    <col min="2" max="2" width="141.3984375" customWidth="1"/>
    <col min="3" max="3" width="2.3984375" customWidth="1"/>
  </cols>
  <sheetData>
    <row r="1" spans="2:8" ht="15.4" thickBot="1" x14ac:dyDescent="0.5">
      <c r="B1" s="24" t="s">
        <v>237</v>
      </c>
    </row>
    <row r="2" spans="2:8" ht="235.5" thickBot="1" x14ac:dyDescent="0.5">
      <c r="B2" s="25" t="s">
        <v>891</v>
      </c>
      <c r="H2" t="s">
        <v>797</v>
      </c>
    </row>
    <row r="3" spans="2:8" ht="15.4" thickBot="1" x14ac:dyDescent="0.5">
      <c r="B3" s="24" t="s">
        <v>238</v>
      </c>
    </row>
    <row r="4" spans="2:8" ht="198.4" thickBot="1" x14ac:dyDescent="0.5">
      <c r="B4" s="379" t="s">
        <v>890</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12</vt:i4>
      </vt:variant>
    </vt:vector>
  </HeadingPairs>
  <TitlesOfParts>
    <vt:vector size="23" baseType="lpstr">
      <vt:lpstr>Overview</vt:lpstr>
      <vt:lpstr>FinancialData</vt:lpstr>
      <vt:lpstr>Risk Assessment</vt:lpstr>
      <vt:lpstr>Rating</vt:lpstr>
      <vt:lpstr>GP Compliance</vt:lpstr>
      <vt:lpstr>ESP Compliance</vt:lpstr>
      <vt:lpstr>ESP and GP Guidance notes</vt:lpstr>
      <vt:lpstr>Project Indicators</vt:lpstr>
      <vt:lpstr>Lessons Learned</vt:lpstr>
      <vt:lpstr>Results Tracker</vt:lpstr>
      <vt:lpstr>Units for Indicators</vt:lpstr>
      <vt:lpstr>incomelevel</vt:lpstr>
      <vt:lpstr>info</vt:lpstr>
      <vt:lpstr>overalleffect</vt:lpstr>
      <vt:lpstr>physicalassets</vt:lpstr>
      <vt:lpstr>'ESP and GP Guidance notes'!Print_Area</vt:lpstr>
      <vt:lpstr>'ESP Compliance'!Print_Area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2022-09-29T06:22:07Z</cp:lastPrinted>
  <dcterms:created xsi:type="dcterms:W3CDTF">2010-11-30T14:15:01Z</dcterms:created>
  <dcterms:modified xsi:type="dcterms:W3CDTF">2024-12-16T21:50:23Z</dcterms:modified>
</cp:coreProperties>
</file>